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N:\13 水質試験月報・年報\○ 水質月報\令和3年度\HP過去ファイル修正分\発生土量等修正\"/>
    </mc:Choice>
  </mc:AlternateContent>
  <bookViews>
    <workbookView xWindow="1410" yWindow="2775" windowWidth="9570" windowHeight="8955" tabRatio="830" activeTab="9"/>
  </bookViews>
  <sheets>
    <sheet name="印旛沼-原水" sheetId="33" r:id="rId1"/>
    <sheet name="印旛沼-配水" sheetId="35" r:id="rId2"/>
    <sheet name="南八幡" sheetId="36" r:id="rId3"/>
    <sheet name="佐倉" sheetId="41" r:id="rId4"/>
    <sheet name="郡本" sheetId="37" r:id="rId5"/>
    <sheet name="袖ケ浦" sheetId="21" r:id="rId6"/>
    <sheet name="皿木" sheetId="24" r:id="rId7"/>
    <sheet name="人見" sheetId="38" r:id="rId8"/>
    <sheet name="空港南部・横芝給水場" sheetId="39" r:id="rId9"/>
    <sheet name="排水・汚泥処理" sheetId="28" r:id="rId10"/>
    <sheet name="汚泥分析結果" sheetId="30" r:id="rId11"/>
    <sheet name="浄水薬品" sheetId="29" r:id="rId12"/>
  </sheets>
  <externalReferences>
    <externalReference r:id="rId13"/>
  </externalReferences>
  <definedNames>
    <definedName name="_xlnm.Print_Area" localSheetId="11">浄水薬品!$A$1:$F$44,浄水薬品!$G$1:$V$29</definedName>
    <definedName name="_xlnm.Print_Area" localSheetId="9">排水・汚泥処理!$A$1:$I$45</definedName>
    <definedName name="_xlnm.Print_Titles" localSheetId="0">'印旛沼-原水'!$1:$5</definedName>
    <definedName name="_xlnm.Print_Titles" localSheetId="1">'印旛沼-配水'!$1:$5</definedName>
    <definedName name="_xlnm.Print_Titles" localSheetId="8">空港南部・横芝給水場!$1:$5</definedName>
    <definedName name="_xlnm.Print_Titles" localSheetId="4">郡本!$1:$3</definedName>
    <definedName name="_xlnm.Print_Titles" localSheetId="3">佐倉!$1:$3</definedName>
    <definedName name="_xlnm.Print_Titles" localSheetId="6">皿木!$1:$3</definedName>
    <definedName name="_xlnm.Print_Titles" localSheetId="7">人見!$1:$3</definedName>
    <definedName name="_xlnm.Print_Titles" localSheetId="5">袖ケ浦!$1:$3</definedName>
    <definedName name="_xlnm.Print_Titles" localSheetId="2">南八幡!$1:$3</definedName>
  </definedNames>
  <calcPr calcId="162913"/>
</workbook>
</file>

<file path=xl/calcChain.xml><?xml version="1.0" encoding="utf-8"?>
<calcChain xmlns="http://schemas.openxmlformats.org/spreadsheetml/2006/main">
  <c r="N380" i="35" l="1"/>
  <c r="N348" i="35"/>
  <c r="N313" i="35"/>
  <c r="N278" i="35"/>
  <c r="N244" i="35"/>
  <c r="N209" i="35"/>
  <c r="N175" i="35"/>
  <c r="N140" i="35"/>
  <c r="AH209" i="35" l="1"/>
  <c r="W381" i="35"/>
  <c r="W380" i="35"/>
  <c r="W349" i="35"/>
  <c r="W348" i="35"/>
  <c r="W314" i="35"/>
  <c r="W313" i="35"/>
  <c r="V382" i="33" l="1"/>
  <c r="V381" i="33"/>
  <c r="V380" i="33"/>
  <c r="W381" i="33"/>
  <c r="W380" i="33"/>
  <c r="V350" i="33"/>
  <c r="W349" i="33"/>
  <c r="V349" i="33"/>
  <c r="W348" i="33"/>
  <c r="V348" i="33"/>
  <c r="W314" i="33"/>
  <c r="V315" i="33"/>
  <c r="V314" i="33"/>
  <c r="W313" i="33"/>
  <c r="V313" i="33"/>
  <c r="W279" i="33"/>
  <c r="W278" i="33"/>
  <c r="V244" i="33"/>
  <c r="AI406" i="21" l="1"/>
  <c r="AI405" i="21"/>
  <c r="AI404" i="21"/>
  <c r="AI403" i="21"/>
  <c r="AI402" i="21"/>
  <c r="AI401" i="21"/>
  <c r="AI400" i="21"/>
  <c r="AI399" i="21"/>
  <c r="AI398" i="21"/>
  <c r="AI397" i="21"/>
  <c r="AI396" i="21"/>
  <c r="AI395" i="21"/>
  <c r="AI394" i="21"/>
  <c r="AI393" i="21"/>
  <c r="AI392" i="21"/>
  <c r="AI391" i="21"/>
  <c r="AI390" i="21"/>
  <c r="AI389" i="21"/>
  <c r="AI388" i="21"/>
  <c r="AI387" i="21"/>
  <c r="AI386" i="21"/>
  <c r="AI385" i="21"/>
  <c r="AI384" i="21"/>
  <c r="C404" i="39" l="1"/>
  <c r="C410" i="39" l="1"/>
  <c r="C405" i="39" l="1"/>
  <c r="F378" i="24" l="1"/>
  <c r="G378" i="24"/>
  <c r="H378" i="24"/>
  <c r="I378" i="24"/>
  <c r="J378" i="24"/>
  <c r="K378" i="24"/>
  <c r="L378" i="24"/>
  <c r="M378" i="24"/>
  <c r="N378" i="24"/>
  <c r="O378" i="24"/>
  <c r="P378" i="24"/>
  <c r="Q378" i="24"/>
  <c r="R378" i="24"/>
  <c r="S378" i="24"/>
  <c r="T378" i="24"/>
  <c r="U378" i="24"/>
  <c r="V378" i="24"/>
  <c r="W378" i="24"/>
  <c r="X378" i="24"/>
  <c r="Y378" i="24"/>
  <c r="Z378" i="24"/>
  <c r="AA378" i="24"/>
  <c r="AB378" i="24"/>
  <c r="AC378" i="24"/>
  <c r="F379" i="24"/>
  <c r="G379" i="24"/>
  <c r="H379" i="24"/>
  <c r="I379" i="24"/>
  <c r="J379" i="24"/>
  <c r="K379" i="24"/>
  <c r="L379" i="24"/>
  <c r="M379" i="24"/>
  <c r="N379" i="24"/>
  <c r="O379" i="24"/>
  <c r="P379" i="24"/>
  <c r="Q379" i="24"/>
  <c r="R379" i="24"/>
  <c r="S379" i="24"/>
  <c r="T379" i="24"/>
  <c r="U379" i="24"/>
  <c r="V379" i="24"/>
  <c r="W379" i="24"/>
  <c r="X379" i="24"/>
  <c r="Y379" i="24"/>
  <c r="Z379" i="24"/>
  <c r="AA379" i="24"/>
  <c r="AB379" i="24"/>
  <c r="AC379" i="24"/>
  <c r="F380" i="24"/>
  <c r="G380" i="24"/>
  <c r="H380" i="24"/>
  <c r="I380" i="24"/>
  <c r="J380" i="24"/>
  <c r="K380" i="24"/>
  <c r="L380" i="24"/>
  <c r="M380" i="24"/>
  <c r="N380" i="24"/>
  <c r="O380" i="24"/>
  <c r="P380" i="24"/>
  <c r="Q380" i="24"/>
  <c r="R380" i="24"/>
  <c r="S380" i="24"/>
  <c r="T380" i="24"/>
  <c r="U380" i="24"/>
  <c r="V380" i="24"/>
  <c r="W380" i="24"/>
  <c r="X380" i="24"/>
  <c r="Y380" i="24"/>
  <c r="Z380" i="24"/>
  <c r="AA380" i="24"/>
  <c r="AB380" i="24"/>
  <c r="AC380" i="24"/>
  <c r="AB380" i="21"/>
  <c r="Z380" i="21"/>
  <c r="AB379" i="21"/>
  <c r="Z379" i="21"/>
  <c r="Z378" i="41" l="1"/>
  <c r="AA378" i="41"/>
  <c r="AB378" i="41"/>
  <c r="AC378" i="41"/>
  <c r="Z379" i="41"/>
  <c r="AA379" i="41"/>
  <c r="AB379" i="41"/>
  <c r="AC379" i="41"/>
  <c r="Z380" i="41"/>
  <c r="AA380" i="41"/>
  <c r="AB380" i="41"/>
  <c r="AC380" i="41"/>
  <c r="AC381" i="41"/>
  <c r="M381" i="35" l="1"/>
  <c r="F380" i="35"/>
  <c r="G380" i="35"/>
  <c r="H380" i="35"/>
  <c r="I380" i="35"/>
  <c r="K380" i="35"/>
  <c r="L380" i="35"/>
  <c r="M380" i="35"/>
  <c r="O380" i="35"/>
  <c r="P380" i="35"/>
  <c r="Q380" i="35"/>
  <c r="R380" i="35"/>
  <c r="S380" i="35"/>
  <c r="T380" i="35"/>
  <c r="U380" i="35"/>
  <c r="V380" i="35"/>
  <c r="X380" i="35"/>
  <c r="Y380" i="35"/>
  <c r="Z380" i="35"/>
  <c r="AA380" i="35"/>
  <c r="AB380" i="35"/>
  <c r="AC380" i="35"/>
  <c r="AD380" i="35"/>
  <c r="AE380" i="35"/>
  <c r="AF380" i="35"/>
  <c r="AG380" i="35"/>
  <c r="AH380" i="35"/>
  <c r="AI380" i="35"/>
  <c r="AJ380" i="35"/>
  <c r="F381" i="35"/>
  <c r="G381" i="35"/>
  <c r="H381" i="35"/>
  <c r="I381" i="35"/>
  <c r="K381" i="35"/>
  <c r="L381" i="35"/>
  <c r="O381" i="35"/>
  <c r="P381" i="35"/>
  <c r="Q381" i="35"/>
  <c r="R381" i="35"/>
  <c r="S381" i="35"/>
  <c r="T381" i="35"/>
  <c r="U381" i="35"/>
  <c r="V381" i="35"/>
  <c r="X381" i="35"/>
  <c r="Y381" i="35"/>
  <c r="Z381" i="35"/>
  <c r="AA381" i="35"/>
  <c r="AB381" i="35"/>
  <c r="AC381" i="35"/>
  <c r="AD381" i="35"/>
  <c r="AE381" i="35"/>
  <c r="AF381" i="35"/>
  <c r="AG381" i="35"/>
  <c r="AH381" i="35"/>
  <c r="AI381" i="35"/>
  <c r="AJ381" i="35"/>
  <c r="G382" i="35"/>
  <c r="H382" i="35"/>
  <c r="I382" i="35"/>
  <c r="K382" i="35"/>
  <c r="L382" i="35"/>
  <c r="M382" i="35"/>
  <c r="O382" i="35"/>
  <c r="P382" i="35"/>
  <c r="Q382" i="35"/>
  <c r="R382" i="35"/>
  <c r="S382" i="35"/>
  <c r="T382" i="35"/>
  <c r="U382" i="35"/>
  <c r="X382" i="35"/>
  <c r="Y382" i="35"/>
  <c r="Z382" i="35"/>
  <c r="AA382" i="35"/>
  <c r="AB382" i="35"/>
  <c r="AC382" i="35"/>
  <c r="AD382" i="35"/>
  <c r="AE382" i="35"/>
  <c r="AF382" i="35"/>
  <c r="AG382" i="35"/>
  <c r="AH382" i="35"/>
  <c r="AI382" i="35"/>
  <c r="AJ382" i="35"/>
  <c r="G350" i="33"/>
  <c r="G382" i="33"/>
  <c r="Q382" i="33"/>
  <c r="Z381" i="33"/>
  <c r="C412" i="39"/>
  <c r="H411" i="39"/>
  <c r="G411" i="39"/>
  <c r="F411" i="39"/>
  <c r="E411" i="39"/>
  <c r="D411" i="39"/>
  <c r="H410" i="39"/>
  <c r="G410" i="39"/>
  <c r="F410" i="39"/>
  <c r="E410" i="39"/>
  <c r="D410" i="39"/>
  <c r="C411" i="39"/>
  <c r="H406" i="39"/>
  <c r="H405" i="39"/>
  <c r="G406" i="39"/>
  <c r="F406" i="39"/>
  <c r="E406" i="39"/>
  <c r="D406" i="39"/>
  <c r="C406" i="39"/>
  <c r="G405" i="39"/>
  <c r="F405" i="39"/>
  <c r="E405" i="39"/>
  <c r="D405" i="39"/>
  <c r="H404" i="39"/>
  <c r="G404" i="39"/>
  <c r="F404" i="39"/>
  <c r="E404" i="39"/>
  <c r="D404" i="39"/>
  <c r="H412" i="39"/>
  <c r="G412" i="39"/>
  <c r="F412" i="39"/>
  <c r="E412" i="39"/>
  <c r="D412" i="39"/>
  <c r="H372" i="39" l="1"/>
  <c r="C370" i="39"/>
  <c r="H340" i="39"/>
  <c r="H341" i="39"/>
  <c r="G341" i="39"/>
  <c r="F341" i="39"/>
  <c r="E341" i="39"/>
  <c r="D341" i="39"/>
  <c r="C341" i="39"/>
  <c r="G340" i="39"/>
  <c r="F340" i="39"/>
  <c r="E340" i="39"/>
  <c r="D340" i="39"/>
  <c r="C340" i="39"/>
  <c r="H339" i="39"/>
  <c r="G339" i="39"/>
  <c r="F339" i="39"/>
  <c r="E339" i="39"/>
  <c r="D339" i="39"/>
  <c r="C339" i="39"/>
  <c r="C305" i="39"/>
  <c r="D271" i="39"/>
  <c r="AA379" i="38"/>
  <c r="AD380" i="38"/>
  <c r="AB380" i="38"/>
  <c r="AA380" i="38"/>
  <c r="Z380" i="38"/>
  <c r="Y380" i="38"/>
  <c r="X380" i="38"/>
  <c r="W380" i="38"/>
  <c r="V380" i="38"/>
  <c r="U380" i="38"/>
  <c r="T380" i="38"/>
  <c r="S380" i="38"/>
  <c r="R380" i="38"/>
  <c r="Q380" i="38"/>
  <c r="P380" i="38"/>
  <c r="O380" i="38"/>
  <c r="N380" i="38"/>
  <c r="M380" i="38"/>
  <c r="L380" i="38"/>
  <c r="K380" i="38"/>
  <c r="J380" i="38"/>
  <c r="I380" i="38"/>
  <c r="H380" i="38"/>
  <c r="G380" i="38"/>
  <c r="F380" i="38"/>
  <c r="AD379" i="38"/>
  <c r="AC379" i="38"/>
  <c r="AB379" i="38"/>
  <c r="Z379" i="38"/>
  <c r="Y379" i="38"/>
  <c r="X379" i="38"/>
  <c r="W379" i="38"/>
  <c r="V379" i="38"/>
  <c r="U379" i="38"/>
  <c r="T379" i="38"/>
  <c r="S379" i="38"/>
  <c r="R379" i="38"/>
  <c r="Q379" i="38"/>
  <c r="P379" i="38"/>
  <c r="O379" i="38"/>
  <c r="N379" i="38"/>
  <c r="M379" i="38"/>
  <c r="L379" i="38"/>
  <c r="K379" i="38"/>
  <c r="J379" i="38"/>
  <c r="I379" i="38"/>
  <c r="H379" i="38"/>
  <c r="G379" i="38"/>
  <c r="F379" i="38"/>
  <c r="E379" i="38"/>
  <c r="AD378" i="38"/>
  <c r="AC378" i="38"/>
  <c r="AB378" i="38"/>
  <c r="AA378" i="38"/>
  <c r="Z378" i="38"/>
  <c r="Y378" i="38"/>
  <c r="X378" i="38"/>
  <c r="W378" i="38"/>
  <c r="V378" i="38"/>
  <c r="U378" i="38"/>
  <c r="T378" i="38"/>
  <c r="S378" i="38"/>
  <c r="R378" i="38"/>
  <c r="Q378" i="38"/>
  <c r="P378" i="38"/>
  <c r="O378" i="38"/>
  <c r="N378" i="38"/>
  <c r="M378" i="38"/>
  <c r="L378" i="38"/>
  <c r="K378" i="38"/>
  <c r="J378" i="38"/>
  <c r="I378" i="38"/>
  <c r="H378" i="38"/>
  <c r="G378" i="38"/>
  <c r="F378" i="38"/>
  <c r="E378" i="38"/>
  <c r="W348" i="38"/>
  <c r="E349" i="36"/>
  <c r="AD379" i="36"/>
  <c r="AC379" i="36"/>
  <c r="AD378" i="36"/>
  <c r="AC378" i="36"/>
  <c r="G380" i="36"/>
  <c r="AD380" i="36"/>
  <c r="AC380" i="36"/>
  <c r="AB380" i="36"/>
  <c r="AA380" i="36"/>
  <c r="Y380" i="36"/>
  <c r="X380" i="36"/>
  <c r="W380" i="36"/>
  <c r="V380" i="36"/>
  <c r="U380" i="36"/>
  <c r="T380" i="36"/>
  <c r="S380" i="36"/>
  <c r="R380" i="36"/>
  <c r="Q380" i="36"/>
  <c r="P380" i="36"/>
  <c r="O380" i="36"/>
  <c r="N380" i="36"/>
  <c r="M380" i="36"/>
  <c r="L380" i="36"/>
  <c r="K380" i="36"/>
  <c r="J380" i="36"/>
  <c r="I380" i="36"/>
  <c r="H380" i="36"/>
  <c r="F380" i="36"/>
  <c r="AB379" i="36"/>
  <c r="AA379" i="36"/>
  <c r="Z379" i="36"/>
  <c r="Y379" i="36"/>
  <c r="X379" i="36"/>
  <c r="W379" i="36"/>
  <c r="V379" i="36"/>
  <c r="U379" i="36"/>
  <c r="T379" i="36"/>
  <c r="S379" i="36"/>
  <c r="R379" i="36"/>
  <c r="Q379" i="36"/>
  <c r="P379" i="36"/>
  <c r="O379" i="36"/>
  <c r="N379" i="36"/>
  <c r="M379" i="36"/>
  <c r="L379" i="36"/>
  <c r="K379" i="36"/>
  <c r="J379" i="36"/>
  <c r="I379" i="36"/>
  <c r="H379" i="36"/>
  <c r="G379" i="36"/>
  <c r="F379" i="36"/>
  <c r="E379" i="36"/>
  <c r="AB378" i="36"/>
  <c r="AA378" i="36"/>
  <c r="Z378" i="36"/>
  <c r="Y378" i="36"/>
  <c r="X378" i="36"/>
  <c r="W378" i="36"/>
  <c r="V378" i="36"/>
  <c r="U378" i="36"/>
  <c r="T378" i="36"/>
  <c r="S378" i="36"/>
  <c r="R378" i="36"/>
  <c r="Q378" i="36"/>
  <c r="P378" i="36"/>
  <c r="O378" i="36"/>
  <c r="N378" i="36"/>
  <c r="M378" i="36"/>
  <c r="L378" i="36"/>
  <c r="K378" i="36"/>
  <c r="J378" i="36"/>
  <c r="I378" i="36"/>
  <c r="H378" i="36"/>
  <c r="G378" i="36"/>
  <c r="F378" i="36"/>
  <c r="E378" i="36"/>
  <c r="Z380" i="36"/>
  <c r="E346" i="36"/>
  <c r="M313" i="36"/>
  <c r="AD348" i="24" l="1"/>
  <c r="AC348" i="24"/>
  <c r="AB348" i="21" l="1"/>
  <c r="AB347" i="21"/>
  <c r="AB346" i="21"/>
  <c r="AC349" i="36" l="1"/>
  <c r="H307" i="39" l="1"/>
  <c r="G307" i="39"/>
  <c r="F307" i="39"/>
  <c r="E307" i="39"/>
  <c r="D307" i="39"/>
  <c r="C307" i="39"/>
  <c r="H306" i="39"/>
  <c r="G306" i="39"/>
  <c r="F306" i="39"/>
  <c r="E306" i="39"/>
  <c r="D306" i="39"/>
  <c r="C306" i="39"/>
  <c r="H305" i="39"/>
  <c r="G305" i="39"/>
  <c r="F305" i="39"/>
  <c r="E305" i="39"/>
  <c r="D305" i="39"/>
  <c r="AB313" i="21" l="1"/>
  <c r="AB312" i="21"/>
  <c r="AD278" i="24" l="1"/>
  <c r="AC278" i="24"/>
  <c r="AB278" i="41" l="1"/>
  <c r="AB277" i="41"/>
  <c r="AB276" i="41"/>
  <c r="V279" i="33" l="1"/>
  <c r="V280" i="33"/>
  <c r="V246" i="33"/>
  <c r="V245" i="33"/>
  <c r="V177" i="33"/>
  <c r="AB36" i="41" l="1"/>
  <c r="AA36" i="41"/>
  <c r="AB35" i="41"/>
  <c r="AA35" i="41"/>
  <c r="AB34" i="41"/>
  <c r="AA34" i="41"/>
  <c r="AB71" i="41"/>
  <c r="AA71" i="41"/>
  <c r="AB70" i="41"/>
  <c r="AA70" i="41"/>
  <c r="AB69" i="41"/>
  <c r="AA69" i="41"/>
  <c r="AB36" i="37"/>
  <c r="AA36" i="37"/>
  <c r="AB35" i="37"/>
  <c r="AA35" i="37"/>
  <c r="AB34" i="37"/>
  <c r="AA34" i="37"/>
  <c r="AB71" i="37"/>
  <c r="AB69" i="37"/>
  <c r="AA71" i="37"/>
  <c r="AA70" i="37"/>
  <c r="AA69" i="37"/>
  <c r="AB36" i="21"/>
  <c r="AB35" i="21"/>
  <c r="AB34" i="21"/>
  <c r="AB71" i="21"/>
  <c r="AB70" i="21"/>
  <c r="AB69" i="21"/>
  <c r="AB36" i="24" l="1"/>
  <c r="AB35" i="24"/>
  <c r="AB34" i="24"/>
  <c r="AB69" i="24"/>
  <c r="AB105" i="24"/>
  <c r="AB104" i="24"/>
  <c r="AB103" i="24"/>
  <c r="AB105" i="21"/>
  <c r="AB104" i="21"/>
  <c r="AB103" i="21"/>
  <c r="AB105" i="37"/>
  <c r="AB104" i="37"/>
  <c r="AB103" i="37"/>
  <c r="AA105" i="37"/>
  <c r="AA104" i="37"/>
  <c r="AA103" i="37"/>
  <c r="AB105" i="41"/>
  <c r="AB104" i="41"/>
  <c r="AB103" i="41"/>
  <c r="AA105" i="41"/>
  <c r="AA104" i="41"/>
  <c r="AA103" i="41"/>
  <c r="AB140" i="41"/>
  <c r="AB139" i="41"/>
  <c r="AB138" i="41"/>
  <c r="AA140" i="37"/>
  <c r="AA139" i="37"/>
  <c r="AB138" i="37"/>
  <c r="AA138" i="37"/>
  <c r="AB138" i="21"/>
  <c r="AB140" i="21"/>
  <c r="AB139" i="21"/>
  <c r="AB140" i="24"/>
  <c r="AB139" i="24"/>
  <c r="AB175" i="24"/>
  <c r="AB174" i="24"/>
  <c r="AB175" i="21"/>
  <c r="AB174" i="21"/>
  <c r="AB173" i="37"/>
  <c r="AA175" i="37"/>
  <c r="AA174" i="37"/>
  <c r="AA173" i="37"/>
  <c r="AB175" i="41"/>
  <c r="AB174" i="41"/>
  <c r="AB173" i="41"/>
  <c r="AB209" i="21"/>
  <c r="AB209" i="24"/>
  <c r="F238" i="39" l="1"/>
  <c r="AC245" i="38" l="1"/>
  <c r="AC244" i="38" s="1"/>
  <c r="AC210" i="38"/>
  <c r="AC176" i="38"/>
  <c r="AC141" i="38"/>
  <c r="AC106" i="38"/>
  <c r="AD244" i="24" l="1"/>
  <c r="AC244" i="24"/>
  <c r="AB244" i="41" l="1"/>
  <c r="AB243" i="41"/>
  <c r="AB242" i="41"/>
  <c r="AB209" i="41" l="1"/>
  <c r="AB208" i="41"/>
  <c r="AB207" i="41"/>
  <c r="V211" i="33" l="1"/>
  <c r="V210" i="33"/>
  <c r="V209" i="33"/>
  <c r="E105" i="21" l="1"/>
  <c r="F171" i="39" l="1"/>
  <c r="G171" i="39"/>
  <c r="H171" i="39"/>
  <c r="F172" i="39"/>
  <c r="G172" i="39"/>
  <c r="H172" i="39"/>
  <c r="F173" i="39"/>
  <c r="G173" i="39"/>
  <c r="H173" i="39"/>
  <c r="E105" i="41" l="1"/>
  <c r="E175" i="37" l="1"/>
  <c r="E71" i="37"/>
  <c r="E140" i="37"/>
  <c r="E105" i="37"/>
  <c r="E105" i="38" l="1"/>
  <c r="AC175" i="38"/>
  <c r="E175" i="36" l="1"/>
  <c r="E140" i="36"/>
  <c r="E105" i="36"/>
  <c r="E71" i="36"/>
  <c r="V176" i="33" l="1"/>
  <c r="V142" i="33" l="1"/>
  <c r="V141" i="33"/>
  <c r="V107" i="33"/>
  <c r="V106" i="33"/>
  <c r="AD107" i="33" l="1"/>
  <c r="V73" i="33" l="1"/>
  <c r="V72" i="33"/>
  <c r="V71" i="33"/>
  <c r="E36" i="36" l="1"/>
  <c r="E72" i="41" l="1"/>
  <c r="E71" i="41" s="1"/>
  <c r="AB71" i="24" l="1"/>
  <c r="AC72" i="38" l="1"/>
  <c r="AC71" i="38" s="1"/>
  <c r="AD71" i="24"/>
  <c r="AC71" i="24"/>
  <c r="AD36" i="24"/>
  <c r="AC36" i="24"/>
  <c r="AC36" i="37" l="1"/>
  <c r="E36" i="37"/>
  <c r="AC37" i="36"/>
  <c r="V37" i="35" l="1"/>
  <c r="G38" i="35"/>
  <c r="O38" i="33"/>
  <c r="G38" i="33"/>
  <c r="AC37" i="38" l="1"/>
  <c r="AC36" i="38" s="1"/>
  <c r="G383" i="33" l="1"/>
  <c r="AJ382" i="33"/>
  <c r="AI382" i="33"/>
  <c r="AH382" i="33"/>
  <c r="AG382" i="33"/>
  <c r="AF382" i="33"/>
  <c r="AE382" i="33"/>
  <c r="AD382" i="33"/>
  <c r="AC382" i="33"/>
  <c r="AB382" i="33"/>
  <c r="AA382" i="33"/>
  <c r="Z382" i="33"/>
  <c r="Y382" i="33"/>
  <c r="X382" i="33"/>
  <c r="U382" i="33"/>
  <c r="T382" i="33"/>
  <c r="S382" i="33"/>
  <c r="R382" i="33"/>
  <c r="P382" i="33"/>
  <c r="O382" i="33"/>
  <c r="M382" i="33"/>
  <c r="L382" i="33"/>
  <c r="K382" i="33"/>
  <c r="I382" i="33"/>
  <c r="H382" i="33"/>
  <c r="AK381" i="33"/>
  <c r="AJ381" i="33"/>
  <c r="AI381" i="33"/>
  <c r="AH381" i="33"/>
  <c r="AG381" i="33"/>
  <c r="AF381" i="33"/>
  <c r="AE381" i="33"/>
  <c r="AD381" i="33"/>
  <c r="AC381" i="33"/>
  <c r="AB381" i="33"/>
  <c r="AA381" i="33"/>
  <c r="Y381" i="33"/>
  <c r="X381" i="33"/>
  <c r="U381" i="33"/>
  <c r="T381" i="33"/>
  <c r="S381" i="33"/>
  <c r="R381" i="33"/>
  <c r="Q381" i="33"/>
  <c r="P381" i="33"/>
  <c r="O381" i="33"/>
  <c r="M381" i="33"/>
  <c r="L381" i="33"/>
  <c r="K381" i="33"/>
  <c r="I381" i="33"/>
  <c r="H381" i="33"/>
  <c r="G381" i="33"/>
  <c r="F381" i="33"/>
  <c r="AK380" i="33"/>
  <c r="AJ380" i="33"/>
  <c r="AI380" i="33"/>
  <c r="AH380" i="33"/>
  <c r="AG380" i="33"/>
  <c r="AF380" i="33"/>
  <c r="AE380" i="33"/>
  <c r="AD380" i="33"/>
  <c r="AC380" i="33"/>
  <c r="AB380" i="33"/>
  <c r="AA380" i="33"/>
  <c r="Z380" i="33"/>
  <c r="Y380" i="33"/>
  <c r="X380" i="33"/>
  <c r="U380" i="33"/>
  <c r="T380" i="33"/>
  <c r="S380" i="33"/>
  <c r="R380" i="33"/>
  <c r="Q380" i="33"/>
  <c r="P380" i="33"/>
  <c r="O380" i="33"/>
  <c r="M380" i="33"/>
  <c r="L380" i="33"/>
  <c r="K380" i="33"/>
  <c r="I380" i="33"/>
  <c r="H380" i="33"/>
  <c r="G380" i="33"/>
  <c r="F380" i="33"/>
  <c r="G383" i="35"/>
  <c r="AC381" i="36" l="1"/>
  <c r="E381" i="36"/>
  <c r="E381" i="41" l="1"/>
  <c r="Y380" i="41"/>
  <c r="X380" i="41"/>
  <c r="W380" i="41"/>
  <c r="V380" i="41"/>
  <c r="U380" i="41"/>
  <c r="T380" i="41"/>
  <c r="S380" i="41"/>
  <c r="R380" i="41"/>
  <c r="Q380" i="41"/>
  <c r="P380" i="41"/>
  <c r="O380" i="41"/>
  <c r="N380" i="41"/>
  <c r="M380" i="41"/>
  <c r="L380" i="41"/>
  <c r="K380" i="41"/>
  <c r="J380" i="41"/>
  <c r="I380" i="41"/>
  <c r="H380" i="41"/>
  <c r="G380" i="41"/>
  <c r="F380" i="41"/>
  <c r="Y379" i="41"/>
  <c r="X379" i="41"/>
  <c r="W379" i="41"/>
  <c r="V379" i="41"/>
  <c r="U379" i="41"/>
  <c r="T379" i="41"/>
  <c r="S379" i="41"/>
  <c r="R379" i="41"/>
  <c r="Q379" i="41"/>
  <c r="P379" i="41"/>
  <c r="O379" i="41"/>
  <c r="N379" i="41"/>
  <c r="M379" i="41"/>
  <c r="L379" i="41"/>
  <c r="K379" i="41"/>
  <c r="J379" i="41"/>
  <c r="I379" i="41"/>
  <c r="H379" i="41"/>
  <c r="G379" i="41"/>
  <c r="F379" i="41"/>
  <c r="E379" i="41"/>
  <c r="Y378" i="41"/>
  <c r="X378" i="41"/>
  <c r="W378" i="41"/>
  <c r="V378" i="41"/>
  <c r="U378" i="41"/>
  <c r="T378" i="41"/>
  <c r="S378" i="41"/>
  <c r="R378" i="41"/>
  <c r="Q378" i="41"/>
  <c r="P378" i="41"/>
  <c r="O378" i="41"/>
  <c r="N378" i="41"/>
  <c r="M378" i="41"/>
  <c r="L378" i="41"/>
  <c r="K378" i="41"/>
  <c r="J378" i="41"/>
  <c r="I378" i="41"/>
  <c r="H378" i="41"/>
  <c r="G378" i="41"/>
  <c r="F378" i="41"/>
  <c r="E378" i="41"/>
  <c r="AC381" i="37" l="1"/>
  <c r="AC380" i="37"/>
  <c r="AC379" i="37"/>
  <c r="AC378" i="37"/>
  <c r="AB379" i="37"/>
  <c r="AA379" i="37"/>
  <c r="AB378" i="37"/>
  <c r="AA378" i="37"/>
  <c r="E381" i="37"/>
  <c r="Z380" i="37"/>
  <c r="Y380" i="37"/>
  <c r="X380" i="37"/>
  <c r="W380" i="37"/>
  <c r="V380" i="37"/>
  <c r="U380" i="37"/>
  <c r="T380" i="37"/>
  <c r="S380" i="37"/>
  <c r="R380" i="37"/>
  <c r="Q380" i="37"/>
  <c r="P380" i="37"/>
  <c r="O380" i="37"/>
  <c r="N380" i="37"/>
  <c r="M380" i="37"/>
  <c r="L380" i="37"/>
  <c r="K380" i="37"/>
  <c r="J380" i="37"/>
  <c r="I380" i="37"/>
  <c r="H380" i="37"/>
  <c r="G380" i="37"/>
  <c r="F380" i="37"/>
  <c r="Z379" i="37"/>
  <c r="Y379" i="37"/>
  <c r="X379" i="37"/>
  <c r="W379" i="37"/>
  <c r="V379" i="37"/>
  <c r="U379" i="37"/>
  <c r="T379" i="37"/>
  <c r="S379" i="37"/>
  <c r="R379" i="37"/>
  <c r="Q379" i="37"/>
  <c r="P379" i="37"/>
  <c r="O379" i="37"/>
  <c r="N379" i="37"/>
  <c r="M379" i="37"/>
  <c r="L379" i="37"/>
  <c r="K379" i="37"/>
  <c r="J379" i="37"/>
  <c r="I379" i="37"/>
  <c r="H379" i="37"/>
  <c r="G379" i="37"/>
  <c r="F379" i="37"/>
  <c r="E379" i="37"/>
  <c r="Z378" i="37"/>
  <c r="Y378" i="37"/>
  <c r="X378" i="37"/>
  <c r="W378" i="37"/>
  <c r="V378" i="37"/>
  <c r="U378" i="37"/>
  <c r="T378" i="37"/>
  <c r="S378" i="37"/>
  <c r="R378" i="37"/>
  <c r="Q378" i="37"/>
  <c r="P378" i="37"/>
  <c r="O378" i="37"/>
  <c r="N378" i="37"/>
  <c r="M378" i="37"/>
  <c r="L378" i="37"/>
  <c r="K378" i="37"/>
  <c r="J378" i="37"/>
  <c r="I378" i="37"/>
  <c r="H378" i="37"/>
  <c r="G378" i="37"/>
  <c r="F378" i="37"/>
  <c r="E378" i="37"/>
  <c r="AD381" i="21" l="1"/>
  <c r="AD380" i="21"/>
  <c r="AD379" i="21"/>
  <c r="AC379" i="21"/>
  <c r="AD378" i="21"/>
  <c r="AC378" i="21"/>
  <c r="AC380" i="21"/>
  <c r="AC381" i="21"/>
  <c r="E381" i="21"/>
  <c r="AA380" i="21"/>
  <c r="Y380" i="21"/>
  <c r="X380" i="21"/>
  <c r="W380" i="21"/>
  <c r="V380" i="21"/>
  <c r="U380" i="21"/>
  <c r="T380" i="21"/>
  <c r="S380" i="21"/>
  <c r="R380" i="21"/>
  <c r="Q380" i="21"/>
  <c r="P380" i="21"/>
  <c r="O380" i="21"/>
  <c r="N380" i="21"/>
  <c r="M380" i="21"/>
  <c r="L380" i="21"/>
  <c r="K380" i="21"/>
  <c r="J380" i="21"/>
  <c r="I380" i="21"/>
  <c r="H380" i="21"/>
  <c r="G380" i="21"/>
  <c r="F380" i="21"/>
  <c r="E380" i="21"/>
  <c r="AA379" i="21"/>
  <c r="Y379" i="21"/>
  <c r="X379" i="21"/>
  <c r="W379" i="21"/>
  <c r="V379" i="21"/>
  <c r="U379" i="21"/>
  <c r="T379" i="21"/>
  <c r="S379" i="21"/>
  <c r="R379" i="21"/>
  <c r="Q379" i="21"/>
  <c r="P379" i="21"/>
  <c r="O379" i="21"/>
  <c r="N379" i="21"/>
  <c r="M379" i="21"/>
  <c r="L379" i="21"/>
  <c r="K379" i="21"/>
  <c r="J379" i="21"/>
  <c r="I379" i="21"/>
  <c r="H379" i="21"/>
  <c r="G379" i="21"/>
  <c r="F379" i="21"/>
  <c r="E379" i="21"/>
  <c r="AB378" i="21"/>
  <c r="AA378" i="21"/>
  <c r="Z378" i="21"/>
  <c r="Y378" i="21"/>
  <c r="X378" i="21"/>
  <c r="W378" i="21"/>
  <c r="V378" i="21"/>
  <c r="U378" i="21"/>
  <c r="T378" i="21"/>
  <c r="S378" i="21"/>
  <c r="R378" i="21"/>
  <c r="Q378" i="21"/>
  <c r="P378" i="21"/>
  <c r="O378" i="21"/>
  <c r="N378" i="21"/>
  <c r="M378" i="21"/>
  <c r="L378" i="21"/>
  <c r="K378" i="21"/>
  <c r="J378" i="21"/>
  <c r="I378" i="21"/>
  <c r="H378" i="21"/>
  <c r="G378" i="21"/>
  <c r="F378" i="21"/>
  <c r="E378" i="21"/>
  <c r="AD380" i="24" l="1"/>
  <c r="AD379" i="24"/>
  <c r="AD378" i="24"/>
  <c r="AD381" i="24"/>
  <c r="AC381" i="24"/>
  <c r="AC381" i="38" l="1"/>
  <c r="AC380" i="38" s="1"/>
  <c r="E381" i="38"/>
  <c r="H371" i="39" l="1"/>
  <c r="H370" i="39"/>
  <c r="G372" i="39"/>
  <c r="G371" i="39"/>
  <c r="G370" i="39"/>
  <c r="F372" i="39"/>
  <c r="F371" i="39"/>
  <c r="F370" i="39"/>
  <c r="E372" i="39"/>
  <c r="E371" i="39"/>
  <c r="E370" i="39"/>
  <c r="D372" i="39"/>
  <c r="D371" i="39"/>
  <c r="D370" i="39"/>
  <c r="C372" i="39"/>
  <c r="C371" i="39"/>
  <c r="G351" i="35" l="1"/>
  <c r="AJ350" i="35"/>
  <c r="AI350" i="35"/>
  <c r="AH350" i="35"/>
  <c r="AG350" i="35"/>
  <c r="AF350" i="35"/>
  <c r="AE350" i="35"/>
  <c r="AD350" i="35"/>
  <c r="AC350" i="35"/>
  <c r="AB350" i="35"/>
  <c r="AA350" i="35"/>
  <c r="Z350" i="35"/>
  <c r="Y350" i="35"/>
  <c r="X350" i="35"/>
  <c r="U350" i="35"/>
  <c r="T350" i="35"/>
  <c r="S350" i="35"/>
  <c r="R350" i="35"/>
  <c r="Q350" i="35"/>
  <c r="P350" i="35"/>
  <c r="O350" i="35"/>
  <c r="M350" i="35"/>
  <c r="L350" i="35"/>
  <c r="K350" i="35"/>
  <c r="I350" i="35"/>
  <c r="H350" i="35"/>
  <c r="G350" i="35"/>
  <c r="AJ349" i="35"/>
  <c r="AI349" i="35"/>
  <c r="AH349" i="35"/>
  <c r="AG349" i="35"/>
  <c r="AF349" i="35"/>
  <c r="AE349" i="35"/>
  <c r="AD349" i="35"/>
  <c r="AC349" i="35"/>
  <c r="AB349" i="35"/>
  <c r="AA349" i="35"/>
  <c r="Z349" i="35"/>
  <c r="Y349" i="35"/>
  <c r="X349" i="35"/>
  <c r="V349" i="35"/>
  <c r="U349" i="35"/>
  <c r="T349" i="35"/>
  <c r="S349" i="35"/>
  <c r="R349" i="35"/>
  <c r="Q349" i="35"/>
  <c r="P349" i="35"/>
  <c r="O349" i="35"/>
  <c r="M349" i="35"/>
  <c r="L349" i="35"/>
  <c r="K349" i="35"/>
  <c r="I349" i="35"/>
  <c r="H349" i="35"/>
  <c r="G349" i="35"/>
  <c r="F349" i="35"/>
  <c r="AJ348" i="35"/>
  <c r="AI348" i="35"/>
  <c r="AH348" i="35"/>
  <c r="AG348" i="35"/>
  <c r="AF348" i="35"/>
  <c r="AE348" i="35"/>
  <c r="AD348" i="35"/>
  <c r="AC348" i="35"/>
  <c r="AB348" i="35"/>
  <c r="AA348" i="35"/>
  <c r="Z348" i="35"/>
  <c r="Y348" i="35"/>
  <c r="X348" i="35"/>
  <c r="V348" i="35"/>
  <c r="U348" i="35"/>
  <c r="T348" i="35"/>
  <c r="S348" i="35"/>
  <c r="R348" i="35"/>
  <c r="Q348" i="35"/>
  <c r="P348" i="35"/>
  <c r="O348" i="35"/>
  <c r="M348" i="35"/>
  <c r="L348" i="35"/>
  <c r="K348" i="35"/>
  <c r="I348" i="35"/>
  <c r="H348" i="35"/>
  <c r="G348" i="35"/>
  <c r="F348" i="35"/>
  <c r="G351" i="33"/>
  <c r="AJ350" i="33"/>
  <c r="AI350" i="33"/>
  <c r="AH350" i="33"/>
  <c r="AG350" i="33"/>
  <c r="AF350" i="33"/>
  <c r="AE350" i="33"/>
  <c r="AD350" i="33"/>
  <c r="AC350" i="33"/>
  <c r="AB350" i="33"/>
  <c r="AA350" i="33"/>
  <c r="Z350" i="33"/>
  <c r="Y350" i="33"/>
  <c r="X350" i="33"/>
  <c r="U350" i="33"/>
  <c r="T350" i="33"/>
  <c r="S350" i="33"/>
  <c r="R350" i="33"/>
  <c r="Q350" i="33"/>
  <c r="P350" i="33"/>
  <c r="O350" i="33"/>
  <c r="M350" i="33"/>
  <c r="L350" i="33"/>
  <c r="K350" i="33"/>
  <c r="I350" i="33"/>
  <c r="H350" i="33"/>
  <c r="AK349" i="33"/>
  <c r="AJ349" i="33"/>
  <c r="AI349" i="33"/>
  <c r="AH349" i="33"/>
  <c r="AG349" i="33"/>
  <c r="AF349" i="33"/>
  <c r="AE349" i="33"/>
  <c r="AD349" i="33"/>
  <c r="AC349" i="33"/>
  <c r="AB349" i="33"/>
  <c r="AA349" i="33"/>
  <c r="Z349" i="33"/>
  <c r="Y349" i="33"/>
  <c r="X349" i="33"/>
  <c r="U349" i="33"/>
  <c r="T349" i="33"/>
  <c r="S349" i="33"/>
  <c r="R349" i="33"/>
  <c r="Q349" i="33"/>
  <c r="P349" i="33"/>
  <c r="O349" i="33"/>
  <c r="M349" i="33"/>
  <c r="L349" i="33"/>
  <c r="K349" i="33"/>
  <c r="I349" i="33"/>
  <c r="H349" i="33"/>
  <c r="G349" i="33"/>
  <c r="F349" i="33"/>
  <c r="AK348" i="33"/>
  <c r="AJ348" i="33"/>
  <c r="AI348" i="33"/>
  <c r="AH348" i="33"/>
  <c r="AG348" i="33"/>
  <c r="AF348" i="33"/>
  <c r="AE348" i="33"/>
  <c r="AD348" i="33"/>
  <c r="AC348" i="33"/>
  <c r="AB348" i="33"/>
  <c r="AA348" i="33"/>
  <c r="Z348" i="33"/>
  <c r="Y348" i="33"/>
  <c r="X348" i="33"/>
  <c r="U348" i="33"/>
  <c r="T348" i="33"/>
  <c r="S348" i="33"/>
  <c r="R348" i="33"/>
  <c r="Q348" i="33"/>
  <c r="P348" i="33"/>
  <c r="O348" i="33"/>
  <c r="M348" i="33"/>
  <c r="L348" i="33"/>
  <c r="K348" i="33"/>
  <c r="I348" i="33"/>
  <c r="H348" i="33"/>
  <c r="G348" i="33"/>
  <c r="F348" i="33"/>
  <c r="F313" i="33"/>
  <c r="G313" i="33"/>
  <c r="H313" i="33"/>
  <c r="I313" i="33"/>
  <c r="K313" i="33"/>
  <c r="L313" i="33"/>
  <c r="M313" i="33"/>
  <c r="O313" i="33"/>
  <c r="P313" i="33"/>
  <c r="Q313" i="33"/>
  <c r="R313" i="33"/>
  <c r="S313" i="33"/>
  <c r="T313" i="33"/>
  <c r="U313" i="33"/>
  <c r="X313" i="33"/>
  <c r="Y313" i="33"/>
  <c r="Z313" i="33"/>
  <c r="AA313" i="33"/>
  <c r="AB313" i="33"/>
  <c r="AC313" i="33"/>
  <c r="AD313" i="33"/>
  <c r="AE313" i="33"/>
  <c r="AF313" i="33"/>
  <c r="AG313" i="33"/>
  <c r="AH313" i="33"/>
  <c r="AI313" i="33"/>
  <c r="AJ313" i="33"/>
  <c r="AK313" i="33"/>
  <c r="F314" i="33"/>
  <c r="G314" i="33"/>
  <c r="H314" i="33"/>
  <c r="I314" i="33"/>
  <c r="K314" i="33"/>
  <c r="L314" i="33"/>
  <c r="M314" i="33"/>
  <c r="O314" i="33"/>
  <c r="P314" i="33"/>
  <c r="Q314" i="33"/>
  <c r="R314" i="33"/>
  <c r="S314" i="33"/>
  <c r="T314" i="33"/>
  <c r="U314" i="33"/>
  <c r="X314" i="33"/>
  <c r="Y314" i="33"/>
  <c r="Z314" i="33"/>
  <c r="AA314" i="33"/>
  <c r="AB314" i="33"/>
  <c r="AC314" i="33"/>
  <c r="AD314" i="33"/>
  <c r="AE314" i="33"/>
  <c r="AF314" i="33"/>
  <c r="AG314" i="33"/>
  <c r="AH314" i="33"/>
  <c r="AI314" i="33"/>
  <c r="AJ314" i="33"/>
  <c r="AK314" i="33"/>
  <c r="G315" i="33"/>
  <c r="H315" i="33"/>
  <c r="I315" i="33"/>
  <c r="K315" i="33"/>
  <c r="L315" i="33"/>
  <c r="M315" i="33"/>
  <c r="O315" i="33"/>
  <c r="P315" i="33"/>
  <c r="Q315" i="33"/>
  <c r="R315" i="33"/>
  <c r="S315" i="33"/>
  <c r="T315" i="33"/>
  <c r="U315" i="33"/>
  <c r="X315" i="33"/>
  <c r="Y315" i="33"/>
  <c r="Z315" i="33"/>
  <c r="AA315" i="33"/>
  <c r="AB315" i="33"/>
  <c r="AC315" i="33"/>
  <c r="AD315" i="33"/>
  <c r="AE315" i="33"/>
  <c r="AF315" i="33"/>
  <c r="AG315" i="33"/>
  <c r="AH315" i="33"/>
  <c r="AI315" i="33"/>
  <c r="AJ315" i="33"/>
  <c r="G316" i="33"/>
  <c r="AD349" i="24" l="1"/>
  <c r="AC349" i="24"/>
  <c r="AB348" i="24"/>
  <c r="AA348" i="24"/>
  <c r="Z348" i="24"/>
  <c r="Y348" i="24"/>
  <c r="X348" i="24"/>
  <c r="W348" i="24"/>
  <c r="V348" i="24"/>
  <c r="U348" i="24"/>
  <c r="T348" i="24"/>
  <c r="S348" i="24"/>
  <c r="R348" i="24"/>
  <c r="Q348" i="24"/>
  <c r="P348" i="24"/>
  <c r="O348" i="24"/>
  <c r="N348" i="24"/>
  <c r="M348" i="24"/>
  <c r="L348" i="24"/>
  <c r="K348" i="24"/>
  <c r="J348" i="24"/>
  <c r="I348" i="24"/>
  <c r="H348" i="24"/>
  <c r="G348" i="24"/>
  <c r="F348" i="24"/>
  <c r="AB347" i="24"/>
  <c r="AA347" i="24"/>
  <c r="Z347" i="24"/>
  <c r="Y347" i="24"/>
  <c r="X347" i="24"/>
  <c r="W347" i="24"/>
  <c r="V347" i="24"/>
  <c r="U347" i="24"/>
  <c r="T347" i="24"/>
  <c r="S347" i="24"/>
  <c r="R347" i="24"/>
  <c r="Q347" i="24"/>
  <c r="P347" i="24"/>
  <c r="O347" i="24"/>
  <c r="N347" i="24"/>
  <c r="M347" i="24"/>
  <c r="L347" i="24"/>
  <c r="K347" i="24"/>
  <c r="J347" i="24"/>
  <c r="I347" i="24"/>
  <c r="H347" i="24"/>
  <c r="G347" i="24"/>
  <c r="F347" i="24"/>
  <c r="AD346" i="24"/>
  <c r="AC346" i="24"/>
  <c r="AB346" i="24"/>
  <c r="AA346" i="24"/>
  <c r="Z346" i="24"/>
  <c r="Y346" i="24"/>
  <c r="X346" i="24"/>
  <c r="W346" i="24"/>
  <c r="V346" i="24"/>
  <c r="U346" i="24"/>
  <c r="T346" i="24"/>
  <c r="S346" i="24"/>
  <c r="R346" i="24"/>
  <c r="Q346" i="24"/>
  <c r="P346" i="24"/>
  <c r="O346" i="24"/>
  <c r="N346" i="24"/>
  <c r="M346" i="24"/>
  <c r="L346" i="24"/>
  <c r="K346" i="24"/>
  <c r="J346" i="24"/>
  <c r="I346" i="24"/>
  <c r="H346" i="24"/>
  <c r="G346" i="24"/>
  <c r="F346" i="24"/>
  <c r="AC349" i="21" l="1"/>
  <c r="AC348" i="21" s="1"/>
  <c r="E349" i="21"/>
  <c r="AA348" i="21"/>
  <c r="Z348" i="21"/>
  <c r="Y348" i="21"/>
  <c r="X348" i="21"/>
  <c r="W348" i="21"/>
  <c r="V348" i="21"/>
  <c r="U348" i="21"/>
  <c r="T348" i="21"/>
  <c r="S348" i="21"/>
  <c r="R348" i="21"/>
  <c r="Q348" i="21"/>
  <c r="P348" i="21"/>
  <c r="O348" i="21"/>
  <c r="N348" i="21"/>
  <c r="M348" i="21"/>
  <c r="L348" i="21"/>
  <c r="K348" i="21"/>
  <c r="J348" i="21"/>
  <c r="I348" i="21"/>
  <c r="H348" i="21"/>
  <c r="G348" i="21"/>
  <c r="F348" i="21"/>
  <c r="E348" i="21"/>
  <c r="AD347" i="21"/>
  <c r="AC347" i="21"/>
  <c r="AA347" i="21"/>
  <c r="Z347" i="21"/>
  <c r="Y347" i="21"/>
  <c r="X347" i="21"/>
  <c r="W347" i="21"/>
  <c r="V347" i="21"/>
  <c r="U347" i="21"/>
  <c r="T347" i="21"/>
  <c r="S347" i="21"/>
  <c r="R347" i="21"/>
  <c r="Q347" i="21"/>
  <c r="P347" i="21"/>
  <c r="O347" i="21"/>
  <c r="N347" i="21"/>
  <c r="M347" i="21"/>
  <c r="L347" i="21"/>
  <c r="K347" i="21"/>
  <c r="J347" i="21"/>
  <c r="I347" i="21"/>
  <c r="H347" i="21"/>
  <c r="G347" i="21"/>
  <c r="F347" i="21"/>
  <c r="E347" i="21"/>
  <c r="AD346" i="21"/>
  <c r="AC346" i="21"/>
  <c r="AA346" i="21"/>
  <c r="Z346" i="21"/>
  <c r="Y346" i="21"/>
  <c r="X346" i="21"/>
  <c r="W346" i="21"/>
  <c r="V346" i="21"/>
  <c r="U346" i="21"/>
  <c r="T346" i="21"/>
  <c r="S346" i="21"/>
  <c r="R346" i="21"/>
  <c r="Q346" i="21"/>
  <c r="P346" i="21"/>
  <c r="O346" i="21"/>
  <c r="N346" i="21"/>
  <c r="M346" i="21"/>
  <c r="L346" i="21"/>
  <c r="K346" i="21"/>
  <c r="J346" i="21"/>
  <c r="I346" i="21"/>
  <c r="H346" i="21"/>
  <c r="G346" i="21"/>
  <c r="F346" i="21"/>
  <c r="E346" i="21"/>
  <c r="AB313" i="37" l="1"/>
  <c r="AA313" i="37"/>
  <c r="AC349" i="37"/>
  <c r="E349" i="37" l="1"/>
  <c r="AC348" i="37"/>
  <c r="Z348" i="37"/>
  <c r="Y348" i="37"/>
  <c r="X348" i="37"/>
  <c r="W348" i="37"/>
  <c r="V348" i="37"/>
  <c r="U348" i="37"/>
  <c r="T348" i="37"/>
  <c r="S348" i="37"/>
  <c r="R348" i="37"/>
  <c r="Q348" i="37"/>
  <c r="P348" i="37"/>
  <c r="O348" i="37"/>
  <c r="N348" i="37"/>
  <c r="M348" i="37"/>
  <c r="L348" i="37"/>
  <c r="K348" i="37"/>
  <c r="J348" i="37"/>
  <c r="I348" i="37"/>
  <c r="H348" i="37"/>
  <c r="G348" i="37"/>
  <c r="F348" i="37"/>
  <c r="AC347" i="37"/>
  <c r="AB347" i="37"/>
  <c r="AA347" i="37"/>
  <c r="Z347" i="37"/>
  <c r="Y347" i="37"/>
  <c r="X347" i="37"/>
  <c r="W347" i="37"/>
  <c r="V347" i="37"/>
  <c r="U347" i="37"/>
  <c r="T347" i="37"/>
  <c r="S347" i="37"/>
  <c r="R347" i="37"/>
  <c r="Q347" i="37"/>
  <c r="P347" i="37"/>
  <c r="O347" i="37"/>
  <c r="N347" i="37"/>
  <c r="M347" i="37"/>
  <c r="L347" i="37"/>
  <c r="K347" i="37"/>
  <c r="J347" i="37"/>
  <c r="I347" i="37"/>
  <c r="H347" i="37"/>
  <c r="G347" i="37"/>
  <c r="F347" i="37"/>
  <c r="E347" i="37"/>
  <c r="AC346" i="37"/>
  <c r="AB346" i="37"/>
  <c r="AA346" i="37"/>
  <c r="Z346" i="37"/>
  <c r="Y346" i="37"/>
  <c r="X346" i="37"/>
  <c r="W346" i="37"/>
  <c r="V346" i="37"/>
  <c r="U346" i="37"/>
  <c r="T346" i="37"/>
  <c r="S346" i="37"/>
  <c r="R346" i="37"/>
  <c r="Q346" i="37"/>
  <c r="P346" i="37"/>
  <c r="O346" i="37"/>
  <c r="N346" i="37"/>
  <c r="M346" i="37"/>
  <c r="L346" i="37"/>
  <c r="K346" i="37"/>
  <c r="J346" i="37"/>
  <c r="I346" i="37"/>
  <c r="H346" i="37"/>
  <c r="G346" i="37"/>
  <c r="F346" i="37"/>
  <c r="E346" i="37"/>
  <c r="AC349" i="41" l="1"/>
  <c r="E349" i="41"/>
  <c r="AC348" i="41"/>
  <c r="AB348" i="41"/>
  <c r="AA348" i="41"/>
  <c r="Z348" i="41"/>
  <c r="Y348" i="41"/>
  <c r="X348" i="41"/>
  <c r="W348" i="41"/>
  <c r="V348" i="41"/>
  <c r="U348" i="41"/>
  <c r="T348" i="41"/>
  <c r="S348" i="41"/>
  <c r="R348" i="41"/>
  <c r="Q348" i="41"/>
  <c r="P348" i="41"/>
  <c r="O348" i="41"/>
  <c r="N348" i="41"/>
  <c r="M348" i="41"/>
  <c r="L348" i="41"/>
  <c r="K348" i="41"/>
  <c r="J348" i="41"/>
  <c r="I348" i="41"/>
  <c r="H348" i="41"/>
  <c r="G348" i="41"/>
  <c r="F348" i="41"/>
  <c r="AC347" i="41"/>
  <c r="AB347" i="41"/>
  <c r="AA347" i="41"/>
  <c r="Z347" i="41"/>
  <c r="Y347" i="41"/>
  <c r="X347" i="41"/>
  <c r="W347" i="41"/>
  <c r="V347" i="41"/>
  <c r="U347" i="41"/>
  <c r="T347" i="41"/>
  <c r="S347" i="41"/>
  <c r="R347" i="41"/>
  <c r="Q347" i="41"/>
  <c r="P347" i="41"/>
  <c r="O347" i="41"/>
  <c r="N347" i="41"/>
  <c r="M347" i="41"/>
  <c r="L347" i="41"/>
  <c r="K347" i="41"/>
  <c r="J347" i="41"/>
  <c r="I347" i="41"/>
  <c r="H347" i="41"/>
  <c r="G347" i="41"/>
  <c r="F347" i="41"/>
  <c r="E347" i="41"/>
  <c r="AC346" i="41"/>
  <c r="AB346" i="41"/>
  <c r="AA346" i="41"/>
  <c r="Z346" i="41"/>
  <c r="Y346" i="41"/>
  <c r="X346" i="41"/>
  <c r="W346" i="41"/>
  <c r="V346" i="41"/>
  <c r="U346" i="41"/>
  <c r="T346" i="41"/>
  <c r="S346" i="41"/>
  <c r="R346" i="41"/>
  <c r="Q346" i="41"/>
  <c r="P346" i="41"/>
  <c r="O346" i="41"/>
  <c r="N346" i="41"/>
  <c r="M346" i="41"/>
  <c r="L346" i="41"/>
  <c r="K346" i="41"/>
  <c r="J346" i="41"/>
  <c r="I346" i="41"/>
  <c r="H346" i="41"/>
  <c r="G346" i="41"/>
  <c r="F346" i="41"/>
  <c r="E346" i="41"/>
  <c r="AC349" i="38" l="1"/>
  <c r="AC348" i="38" s="1"/>
  <c r="E349" i="38"/>
  <c r="AB348" i="38"/>
  <c r="AA348" i="38"/>
  <c r="Z348" i="38"/>
  <c r="Y348" i="38"/>
  <c r="X348" i="38"/>
  <c r="V348" i="38"/>
  <c r="U348" i="38"/>
  <c r="T348" i="38"/>
  <c r="S348" i="38"/>
  <c r="R348" i="38"/>
  <c r="Q348" i="38"/>
  <c r="P348" i="38"/>
  <c r="O348" i="38"/>
  <c r="N348" i="38"/>
  <c r="M348" i="38"/>
  <c r="L348" i="38"/>
  <c r="K348" i="38"/>
  <c r="J348" i="38"/>
  <c r="I348" i="38"/>
  <c r="H348" i="38"/>
  <c r="G348" i="38"/>
  <c r="F348" i="38"/>
  <c r="AC347" i="38"/>
  <c r="AB347" i="38"/>
  <c r="AA347" i="38"/>
  <c r="Z347" i="38"/>
  <c r="Y347" i="38"/>
  <c r="X347" i="38"/>
  <c r="W347" i="38"/>
  <c r="V347" i="38"/>
  <c r="U347" i="38"/>
  <c r="T347" i="38"/>
  <c r="S347" i="38"/>
  <c r="R347" i="38"/>
  <c r="Q347" i="38"/>
  <c r="P347" i="38"/>
  <c r="O347" i="38"/>
  <c r="N347" i="38"/>
  <c r="M347" i="38"/>
  <c r="L347" i="38"/>
  <c r="K347" i="38"/>
  <c r="J347" i="38"/>
  <c r="I347" i="38"/>
  <c r="H347" i="38"/>
  <c r="G347" i="38"/>
  <c r="F347" i="38"/>
  <c r="E347" i="38"/>
  <c r="AC346" i="38"/>
  <c r="AB346" i="38"/>
  <c r="AA346" i="38"/>
  <c r="Z346" i="38"/>
  <c r="Y346" i="38"/>
  <c r="X346" i="38"/>
  <c r="W346" i="38"/>
  <c r="V346" i="38"/>
  <c r="U346" i="38"/>
  <c r="T346" i="38"/>
  <c r="S346" i="38"/>
  <c r="R346" i="38"/>
  <c r="Q346" i="38"/>
  <c r="P346" i="38"/>
  <c r="O346" i="38"/>
  <c r="N346" i="38"/>
  <c r="M346" i="38"/>
  <c r="L346" i="38"/>
  <c r="K346" i="38"/>
  <c r="J346" i="38"/>
  <c r="I346" i="38"/>
  <c r="H346" i="38"/>
  <c r="G346" i="38"/>
  <c r="F346" i="38"/>
  <c r="E346" i="38"/>
  <c r="AD348" i="36" l="1"/>
  <c r="AC348" i="36"/>
  <c r="AB348" i="36"/>
  <c r="AA348" i="36"/>
  <c r="Z348" i="36"/>
  <c r="Y348" i="36"/>
  <c r="X348" i="36"/>
  <c r="W348" i="36"/>
  <c r="V348" i="36"/>
  <c r="U348" i="36"/>
  <c r="T348" i="36"/>
  <c r="S348" i="36"/>
  <c r="R348" i="36"/>
  <c r="Q348" i="36"/>
  <c r="P348" i="36"/>
  <c r="O348" i="36"/>
  <c r="N348" i="36"/>
  <c r="M348" i="36"/>
  <c r="L348" i="36"/>
  <c r="K348" i="36"/>
  <c r="J348" i="36"/>
  <c r="I348" i="36"/>
  <c r="H348" i="36"/>
  <c r="G348" i="36"/>
  <c r="F348" i="36"/>
  <c r="AD347" i="36"/>
  <c r="AC347" i="36"/>
  <c r="AB347" i="36"/>
  <c r="AA347" i="36"/>
  <c r="Z347" i="36"/>
  <c r="Y347" i="36"/>
  <c r="X347" i="36"/>
  <c r="W347" i="36"/>
  <c r="V347" i="36"/>
  <c r="U347" i="36"/>
  <c r="T347" i="36"/>
  <c r="S347" i="36"/>
  <c r="R347" i="36"/>
  <c r="Q347" i="36"/>
  <c r="P347" i="36"/>
  <c r="O347" i="36"/>
  <c r="N347" i="36"/>
  <c r="M347" i="36"/>
  <c r="L347" i="36"/>
  <c r="K347" i="36"/>
  <c r="J347" i="36"/>
  <c r="I347" i="36"/>
  <c r="H347" i="36"/>
  <c r="G347" i="36"/>
  <c r="F347" i="36"/>
  <c r="E347" i="36"/>
  <c r="AD346" i="36"/>
  <c r="AD381" i="36" s="1"/>
  <c r="AC346" i="36"/>
  <c r="AB346" i="36"/>
  <c r="AA346" i="36"/>
  <c r="Z346" i="36"/>
  <c r="Y346" i="36"/>
  <c r="X346" i="36"/>
  <c r="W346" i="36"/>
  <c r="V346" i="36"/>
  <c r="U346" i="36"/>
  <c r="T346" i="36"/>
  <c r="S346" i="36"/>
  <c r="R346" i="36"/>
  <c r="Q346" i="36"/>
  <c r="P346" i="36"/>
  <c r="O346" i="36"/>
  <c r="N346" i="36"/>
  <c r="M346" i="36"/>
  <c r="L346" i="36"/>
  <c r="K346" i="36"/>
  <c r="J346" i="36"/>
  <c r="I346" i="36"/>
  <c r="H346" i="36"/>
  <c r="G346" i="36"/>
  <c r="F346" i="36"/>
  <c r="AC279" i="38" l="1"/>
  <c r="AC278" i="38" s="1"/>
  <c r="C271" i="39" l="1"/>
  <c r="AB313" i="24" l="1"/>
  <c r="AA313" i="24"/>
  <c r="Z313" i="24"/>
  <c r="Y313" i="24"/>
  <c r="X313" i="24"/>
  <c r="W313" i="24"/>
  <c r="V313" i="24"/>
  <c r="U313" i="24"/>
  <c r="T313" i="24"/>
  <c r="S313" i="24"/>
  <c r="R313" i="24"/>
  <c r="Q313" i="24"/>
  <c r="P313" i="24"/>
  <c r="O313" i="24"/>
  <c r="N313" i="24"/>
  <c r="M313" i="24"/>
  <c r="L313" i="24"/>
  <c r="K313" i="24"/>
  <c r="J313" i="24"/>
  <c r="I313" i="24"/>
  <c r="H313" i="24"/>
  <c r="G313" i="24"/>
  <c r="AB312" i="24"/>
  <c r="AA312" i="24"/>
  <c r="Z312" i="24"/>
  <c r="Y312" i="24"/>
  <c r="X312" i="24"/>
  <c r="W312" i="24"/>
  <c r="V312" i="24"/>
  <c r="U312" i="24"/>
  <c r="T312" i="24"/>
  <c r="S312" i="24"/>
  <c r="R312" i="24"/>
  <c r="Q312" i="24"/>
  <c r="P312" i="24"/>
  <c r="O312" i="24"/>
  <c r="N312" i="24"/>
  <c r="M312" i="24"/>
  <c r="L312" i="24"/>
  <c r="K312" i="24"/>
  <c r="J312" i="24"/>
  <c r="I312" i="24"/>
  <c r="H312" i="24"/>
  <c r="G312" i="24"/>
  <c r="AB311" i="24"/>
  <c r="AA311" i="24"/>
  <c r="Z311" i="24"/>
  <c r="Y311" i="24"/>
  <c r="X311" i="24"/>
  <c r="W311" i="24"/>
  <c r="V311" i="24"/>
  <c r="U311" i="24"/>
  <c r="T311" i="24"/>
  <c r="S311" i="24"/>
  <c r="R311" i="24"/>
  <c r="Q311" i="24"/>
  <c r="P311" i="24"/>
  <c r="O311" i="24"/>
  <c r="N311" i="24"/>
  <c r="M311" i="24"/>
  <c r="L311" i="24"/>
  <c r="K311" i="24"/>
  <c r="J311" i="24"/>
  <c r="I311" i="24"/>
  <c r="H311" i="24"/>
  <c r="G311" i="24"/>
  <c r="F313" i="24"/>
  <c r="F312" i="24"/>
  <c r="F311" i="24"/>
  <c r="AD314" i="24"/>
  <c r="AC314" i="24"/>
  <c r="AF313" i="24"/>
  <c r="AE313" i="24"/>
  <c r="AF312" i="24"/>
  <c r="AE312" i="24"/>
  <c r="AF311" i="24"/>
  <c r="AE311" i="24"/>
  <c r="E311" i="21" l="1"/>
  <c r="F311" i="21"/>
  <c r="G311" i="21"/>
  <c r="H311" i="21"/>
  <c r="I311" i="21"/>
  <c r="J311" i="21"/>
  <c r="K311" i="21"/>
  <c r="L311" i="21"/>
  <c r="M311" i="21"/>
  <c r="N311" i="21"/>
  <c r="O311" i="21"/>
  <c r="P311" i="21"/>
  <c r="Q311" i="21"/>
  <c r="R311" i="21"/>
  <c r="S311" i="21"/>
  <c r="T311" i="21"/>
  <c r="U311" i="21"/>
  <c r="V311" i="21"/>
  <c r="W311" i="21"/>
  <c r="X311" i="21"/>
  <c r="Y311" i="21"/>
  <c r="Z311" i="21"/>
  <c r="AA311" i="21"/>
  <c r="AB311" i="21"/>
  <c r="AC311" i="21"/>
  <c r="E312" i="21"/>
  <c r="F312" i="21"/>
  <c r="G312" i="21"/>
  <c r="H312" i="21"/>
  <c r="I312" i="21"/>
  <c r="J312" i="21"/>
  <c r="K312" i="21"/>
  <c r="L312" i="21"/>
  <c r="M312" i="21"/>
  <c r="N312" i="21"/>
  <c r="O312" i="21"/>
  <c r="P312" i="21"/>
  <c r="Q312" i="21"/>
  <c r="R312" i="21"/>
  <c r="S312" i="21"/>
  <c r="T312" i="21"/>
  <c r="U312" i="21"/>
  <c r="V312" i="21"/>
  <c r="W312" i="21"/>
  <c r="X312" i="21"/>
  <c r="Y312" i="21"/>
  <c r="Z312" i="21"/>
  <c r="AA312" i="21"/>
  <c r="E313" i="21"/>
  <c r="F313" i="21"/>
  <c r="G313" i="21"/>
  <c r="H313" i="21"/>
  <c r="I313" i="21"/>
  <c r="J313" i="21"/>
  <c r="K313" i="21"/>
  <c r="L313" i="21"/>
  <c r="M313" i="21"/>
  <c r="N313" i="21"/>
  <c r="O313" i="21"/>
  <c r="P313" i="21"/>
  <c r="Q313" i="21"/>
  <c r="R313" i="21"/>
  <c r="S313" i="21"/>
  <c r="T313" i="21"/>
  <c r="U313" i="21"/>
  <c r="V313" i="21"/>
  <c r="W313" i="21"/>
  <c r="X313" i="21"/>
  <c r="Y313" i="21"/>
  <c r="Z313" i="21"/>
  <c r="AA313" i="21"/>
  <c r="E314" i="21"/>
  <c r="AC314" i="21"/>
  <c r="AC313" i="37" l="1"/>
  <c r="Z313" i="37"/>
  <c r="Y313" i="37"/>
  <c r="X313" i="37"/>
  <c r="W313" i="37"/>
  <c r="V313" i="37"/>
  <c r="U313" i="37"/>
  <c r="T313" i="37"/>
  <c r="S313" i="37"/>
  <c r="R313" i="37"/>
  <c r="Q313" i="37"/>
  <c r="P313" i="37"/>
  <c r="O313" i="37"/>
  <c r="N313" i="37"/>
  <c r="M313" i="37"/>
  <c r="L313" i="37"/>
  <c r="K313" i="37"/>
  <c r="J313" i="37"/>
  <c r="I313" i="37"/>
  <c r="H313" i="37"/>
  <c r="G313" i="37"/>
  <c r="AC312" i="37"/>
  <c r="AB312" i="37"/>
  <c r="AA312" i="37"/>
  <c r="Z312" i="37"/>
  <c r="Y312" i="37"/>
  <c r="X312" i="37"/>
  <c r="W312" i="37"/>
  <c r="V312" i="37"/>
  <c r="U312" i="37"/>
  <c r="T312" i="37"/>
  <c r="S312" i="37"/>
  <c r="R312" i="37"/>
  <c r="Q312" i="37"/>
  <c r="P312" i="37"/>
  <c r="O312" i="37"/>
  <c r="N312" i="37"/>
  <c r="M312" i="37"/>
  <c r="L312" i="37"/>
  <c r="K312" i="37"/>
  <c r="J312" i="37"/>
  <c r="I312" i="37"/>
  <c r="H312" i="37"/>
  <c r="G312" i="37"/>
  <c r="AC311" i="37"/>
  <c r="AB311" i="37"/>
  <c r="AA311" i="37"/>
  <c r="Z311" i="37"/>
  <c r="Y311" i="37"/>
  <c r="X311" i="37"/>
  <c r="W311" i="37"/>
  <c r="V311" i="37"/>
  <c r="U311" i="37"/>
  <c r="T311" i="37"/>
  <c r="S311" i="37"/>
  <c r="R311" i="37"/>
  <c r="Q311" i="37"/>
  <c r="P311" i="37"/>
  <c r="O311" i="37"/>
  <c r="N311" i="37"/>
  <c r="M311" i="37"/>
  <c r="L311" i="37"/>
  <c r="K311" i="37"/>
  <c r="J311" i="37"/>
  <c r="I311" i="37"/>
  <c r="H311" i="37"/>
  <c r="G311" i="37"/>
  <c r="F313" i="37"/>
  <c r="F312" i="37"/>
  <c r="F311" i="37"/>
  <c r="E314" i="37"/>
  <c r="E312" i="37"/>
  <c r="E311" i="37"/>
  <c r="AC314" i="37"/>
  <c r="AD313" i="37"/>
  <c r="AD312" i="37"/>
  <c r="AD311" i="37"/>
  <c r="AC314" i="41" l="1"/>
  <c r="AC313" i="41"/>
  <c r="AB313" i="41"/>
  <c r="AA313" i="41"/>
  <c r="Z313" i="41"/>
  <c r="Y313" i="41"/>
  <c r="X313" i="41"/>
  <c r="W313" i="41"/>
  <c r="V313" i="41"/>
  <c r="U313" i="41"/>
  <c r="T313" i="41"/>
  <c r="S313" i="41"/>
  <c r="R313" i="41"/>
  <c r="Q313" i="41"/>
  <c r="P313" i="41"/>
  <c r="O313" i="41"/>
  <c r="N313" i="41"/>
  <c r="M313" i="41"/>
  <c r="L313" i="41"/>
  <c r="K313" i="41"/>
  <c r="J313" i="41"/>
  <c r="I313" i="41"/>
  <c r="H313" i="41"/>
  <c r="G313" i="41"/>
  <c r="AC312" i="41"/>
  <c r="AB312" i="41"/>
  <c r="AA312" i="41"/>
  <c r="Z312" i="41"/>
  <c r="Y312" i="41"/>
  <c r="X312" i="41"/>
  <c r="W312" i="41"/>
  <c r="V312" i="41"/>
  <c r="U312" i="41"/>
  <c r="T312" i="41"/>
  <c r="S312" i="41"/>
  <c r="R312" i="41"/>
  <c r="Q312" i="41"/>
  <c r="P312" i="41"/>
  <c r="O312" i="41"/>
  <c r="N312" i="41"/>
  <c r="M312" i="41"/>
  <c r="L312" i="41"/>
  <c r="K312" i="41"/>
  <c r="J312" i="41"/>
  <c r="I312" i="41"/>
  <c r="H312" i="41"/>
  <c r="G312" i="41"/>
  <c r="AC311" i="41"/>
  <c r="AB311" i="41"/>
  <c r="AA311" i="41"/>
  <c r="Z311" i="41"/>
  <c r="Y311" i="41"/>
  <c r="X311" i="41"/>
  <c r="W311" i="41"/>
  <c r="V311" i="41"/>
  <c r="U311" i="41"/>
  <c r="T311" i="41"/>
  <c r="S311" i="41"/>
  <c r="R311" i="41"/>
  <c r="Q311" i="41"/>
  <c r="P311" i="41"/>
  <c r="O311" i="41"/>
  <c r="N311" i="41"/>
  <c r="M311" i="41"/>
  <c r="L311" i="41"/>
  <c r="K311" i="41"/>
  <c r="J311" i="41"/>
  <c r="I311" i="41"/>
  <c r="H311" i="41"/>
  <c r="G311" i="41"/>
  <c r="F313" i="41"/>
  <c r="F312" i="41"/>
  <c r="F311" i="41"/>
  <c r="E314" i="41"/>
  <c r="E312" i="41"/>
  <c r="E311" i="41"/>
  <c r="AD313" i="41"/>
  <c r="AD312" i="41"/>
  <c r="AD311" i="41"/>
  <c r="E314" i="36" l="1"/>
  <c r="E312" i="36"/>
  <c r="E311" i="36"/>
  <c r="G316" i="35" l="1"/>
  <c r="AJ315" i="35"/>
  <c r="AI315" i="35"/>
  <c r="AH315" i="35"/>
  <c r="AG315" i="35"/>
  <c r="AF315" i="35"/>
  <c r="AE315" i="35"/>
  <c r="AD315" i="35"/>
  <c r="AC315" i="35"/>
  <c r="AB315" i="35"/>
  <c r="AA315" i="35"/>
  <c r="Z315" i="35"/>
  <c r="Y315" i="35"/>
  <c r="X315" i="35"/>
  <c r="U315" i="35"/>
  <c r="T315" i="35"/>
  <c r="S315" i="35"/>
  <c r="R315" i="35"/>
  <c r="Q315" i="35"/>
  <c r="P315" i="35"/>
  <c r="O315" i="35"/>
  <c r="M315" i="35"/>
  <c r="L315" i="35"/>
  <c r="K315" i="35"/>
  <c r="I315" i="35"/>
  <c r="H315" i="35"/>
  <c r="G315" i="35"/>
  <c r="AJ314" i="35"/>
  <c r="AI314" i="35"/>
  <c r="AH314" i="35"/>
  <c r="AG314" i="35"/>
  <c r="AF314" i="35"/>
  <c r="AE314" i="35"/>
  <c r="AD314" i="35"/>
  <c r="AC314" i="35"/>
  <c r="AB314" i="35"/>
  <c r="AA314" i="35"/>
  <c r="Z314" i="35"/>
  <c r="Y314" i="35"/>
  <c r="X314" i="35"/>
  <c r="V314" i="35"/>
  <c r="U314" i="35"/>
  <c r="T314" i="35"/>
  <c r="S314" i="35"/>
  <c r="R314" i="35"/>
  <c r="Q314" i="35"/>
  <c r="P314" i="35"/>
  <c r="O314" i="35"/>
  <c r="M314" i="35"/>
  <c r="L314" i="35"/>
  <c r="K314" i="35"/>
  <c r="I314" i="35"/>
  <c r="H314" i="35"/>
  <c r="G314" i="35"/>
  <c r="F314" i="35"/>
  <c r="AJ313" i="35"/>
  <c r="AI313" i="35"/>
  <c r="AH313" i="35"/>
  <c r="AG313" i="35"/>
  <c r="AF313" i="35"/>
  <c r="AE313" i="35"/>
  <c r="AD313" i="35"/>
  <c r="AC313" i="35"/>
  <c r="AB313" i="35"/>
  <c r="AA313" i="35"/>
  <c r="Z313" i="35"/>
  <c r="Y313" i="35"/>
  <c r="X313" i="35"/>
  <c r="V313" i="35"/>
  <c r="U313" i="35"/>
  <c r="T313" i="35"/>
  <c r="S313" i="35"/>
  <c r="R313" i="35"/>
  <c r="Q313" i="35"/>
  <c r="P313" i="35"/>
  <c r="O313" i="35"/>
  <c r="M313" i="35"/>
  <c r="L313" i="35"/>
  <c r="K313" i="35"/>
  <c r="I313" i="35"/>
  <c r="H313" i="35"/>
  <c r="G313" i="35"/>
  <c r="F313" i="35"/>
  <c r="AE314" i="21" l="1"/>
  <c r="AE313" i="21"/>
  <c r="AE312" i="21"/>
  <c r="AE311" i="21"/>
  <c r="AD311" i="21"/>
  <c r="AC312" i="21" l="1"/>
  <c r="AD312" i="21" l="1"/>
  <c r="AD314" i="36" l="1"/>
  <c r="AD349" i="36" s="1"/>
  <c r="AD313" i="36"/>
  <c r="AD312" i="36"/>
  <c r="AD311" i="36"/>
  <c r="AC314" i="36"/>
  <c r="AC313" i="36"/>
  <c r="AB313" i="36"/>
  <c r="AA313" i="36"/>
  <c r="Z313" i="36"/>
  <c r="Y313" i="36"/>
  <c r="X313" i="36"/>
  <c r="W313" i="36"/>
  <c r="V313" i="36"/>
  <c r="U313" i="36"/>
  <c r="T313" i="36"/>
  <c r="S313" i="36"/>
  <c r="R313" i="36"/>
  <c r="Q313" i="36"/>
  <c r="P313" i="36"/>
  <c r="O313" i="36"/>
  <c r="N313" i="36"/>
  <c r="L313" i="36"/>
  <c r="K313" i="36"/>
  <c r="J313" i="36"/>
  <c r="I313" i="36"/>
  <c r="H313" i="36"/>
  <c r="G313" i="36"/>
  <c r="F313" i="36"/>
  <c r="AC312" i="36"/>
  <c r="AB312" i="36"/>
  <c r="AA312" i="36"/>
  <c r="Z312" i="36"/>
  <c r="Y312" i="36"/>
  <c r="X312" i="36"/>
  <c r="W312" i="36"/>
  <c r="V312" i="36"/>
  <c r="U312" i="36"/>
  <c r="T312" i="36"/>
  <c r="S312" i="36"/>
  <c r="R312" i="36"/>
  <c r="Q312" i="36"/>
  <c r="P312" i="36"/>
  <c r="O312" i="36"/>
  <c r="N312" i="36"/>
  <c r="M312" i="36"/>
  <c r="L312" i="36"/>
  <c r="K312" i="36"/>
  <c r="J312" i="36"/>
  <c r="I312" i="36"/>
  <c r="H312" i="36"/>
  <c r="G312" i="36"/>
  <c r="F312" i="36"/>
  <c r="AC311" i="36"/>
  <c r="AB311" i="36"/>
  <c r="AA311" i="36"/>
  <c r="Z311" i="36"/>
  <c r="Y311" i="36"/>
  <c r="X311" i="36"/>
  <c r="W311" i="36"/>
  <c r="V311" i="36"/>
  <c r="U311" i="36"/>
  <c r="T311" i="36"/>
  <c r="S311" i="36"/>
  <c r="R311" i="36"/>
  <c r="Q311" i="36"/>
  <c r="P311" i="36"/>
  <c r="O311" i="36"/>
  <c r="N311" i="36"/>
  <c r="M311" i="36"/>
  <c r="L311" i="36"/>
  <c r="K311" i="36"/>
  <c r="J311" i="36"/>
  <c r="I311" i="36"/>
  <c r="H311" i="36"/>
  <c r="G311" i="36"/>
  <c r="F311" i="36"/>
  <c r="AE314" i="38"/>
  <c r="AD314" i="38"/>
  <c r="AC314" i="38"/>
  <c r="AC313" i="38" s="1"/>
  <c r="E314" i="38"/>
  <c r="AE313" i="38"/>
  <c r="AD313" i="38"/>
  <c r="AB313" i="38"/>
  <c r="AA313" i="38"/>
  <c r="Z313" i="38"/>
  <c r="Y313" i="38"/>
  <c r="X313" i="38"/>
  <c r="W313" i="38"/>
  <c r="V313" i="38"/>
  <c r="U313" i="38"/>
  <c r="T313" i="38"/>
  <c r="S313" i="38"/>
  <c r="R313" i="38"/>
  <c r="Q313" i="38"/>
  <c r="P313" i="38"/>
  <c r="O313" i="38"/>
  <c r="N313" i="38"/>
  <c r="M313" i="38"/>
  <c r="L313" i="38"/>
  <c r="K313" i="38"/>
  <c r="J313" i="38"/>
  <c r="I313" i="38"/>
  <c r="H313" i="38"/>
  <c r="G313" i="38"/>
  <c r="F313" i="38"/>
  <c r="AE312" i="38"/>
  <c r="AD312" i="38"/>
  <c r="AC312" i="38"/>
  <c r="AB312" i="38"/>
  <c r="AA312" i="38"/>
  <c r="Z312" i="38"/>
  <c r="Y312" i="38"/>
  <c r="X312" i="38"/>
  <c r="W312" i="38"/>
  <c r="V312" i="38"/>
  <c r="U312" i="38"/>
  <c r="T312" i="38"/>
  <c r="S312" i="38"/>
  <c r="R312" i="38"/>
  <c r="Q312" i="38"/>
  <c r="P312" i="38"/>
  <c r="O312" i="38"/>
  <c r="N312" i="38"/>
  <c r="M312" i="38"/>
  <c r="L312" i="38"/>
  <c r="K312" i="38"/>
  <c r="J312" i="38"/>
  <c r="I312" i="38"/>
  <c r="H312" i="38"/>
  <c r="G312" i="38"/>
  <c r="F312" i="38"/>
  <c r="E312" i="38"/>
  <c r="AE311" i="38"/>
  <c r="AD311" i="38"/>
  <c r="AC311" i="38"/>
  <c r="AB311" i="38"/>
  <c r="AA311" i="38"/>
  <c r="Z311" i="38"/>
  <c r="Y311" i="38"/>
  <c r="X311" i="38"/>
  <c r="W311" i="38"/>
  <c r="V311" i="38"/>
  <c r="U311" i="38"/>
  <c r="T311" i="38"/>
  <c r="S311" i="38"/>
  <c r="R311" i="38"/>
  <c r="Q311" i="38"/>
  <c r="P311" i="38"/>
  <c r="O311" i="38"/>
  <c r="N311" i="38"/>
  <c r="M311" i="38"/>
  <c r="L311" i="38"/>
  <c r="K311" i="38"/>
  <c r="J311" i="38"/>
  <c r="I311" i="38"/>
  <c r="H311" i="38"/>
  <c r="G311" i="38"/>
  <c r="F311" i="38"/>
  <c r="E311" i="38"/>
  <c r="H273" i="39" l="1"/>
  <c r="G273" i="39"/>
  <c r="F273" i="39"/>
  <c r="E273" i="39"/>
  <c r="D273" i="39"/>
  <c r="C273" i="39"/>
  <c r="H272" i="39"/>
  <c r="G272" i="39"/>
  <c r="F272" i="39"/>
  <c r="E272" i="39"/>
  <c r="D272" i="39"/>
  <c r="C272" i="39"/>
  <c r="H271" i="39"/>
  <c r="G271" i="39"/>
  <c r="F271" i="39"/>
  <c r="E271" i="39"/>
  <c r="E279" i="38"/>
  <c r="AB278" i="38"/>
  <c r="AA278" i="38"/>
  <c r="Z278" i="38"/>
  <c r="Y278" i="38"/>
  <c r="X278" i="38"/>
  <c r="W278" i="38"/>
  <c r="V278" i="38"/>
  <c r="U278" i="38"/>
  <c r="T278" i="38"/>
  <c r="S278" i="38"/>
  <c r="R278" i="38"/>
  <c r="Q278" i="38"/>
  <c r="P278" i="38"/>
  <c r="O278" i="38"/>
  <c r="N278" i="38"/>
  <c r="M278" i="38"/>
  <c r="L278" i="38"/>
  <c r="K278" i="38"/>
  <c r="J278" i="38"/>
  <c r="I278" i="38"/>
  <c r="H278" i="38"/>
  <c r="G278" i="38"/>
  <c r="F278" i="38"/>
  <c r="AC277" i="38"/>
  <c r="AB277" i="38"/>
  <c r="AA277" i="38"/>
  <c r="Z277" i="38"/>
  <c r="Y277" i="38"/>
  <c r="X277" i="38"/>
  <c r="W277" i="38"/>
  <c r="V277" i="38"/>
  <c r="U277" i="38"/>
  <c r="T277" i="38"/>
  <c r="S277" i="38"/>
  <c r="R277" i="38"/>
  <c r="Q277" i="38"/>
  <c r="P277" i="38"/>
  <c r="O277" i="38"/>
  <c r="N277" i="38"/>
  <c r="M277" i="38"/>
  <c r="L277" i="38"/>
  <c r="K277" i="38"/>
  <c r="J277" i="38"/>
  <c r="I277" i="38"/>
  <c r="H277" i="38"/>
  <c r="G277" i="38"/>
  <c r="F277" i="38"/>
  <c r="E277" i="38"/>
  <c r="AC276" i="38"/>
  <c r="AB276" i="38"/>
  <c r="AA276" i="38"/>
  <c r="Z276" i="38"/>
  <c r="Y276" i="38"/>
  <c r="X276" i="38"/>
  <c r="W276" i="38"/>
  <c r="V276" i="38"/>
  <c r="U276" i="38"/>
  <c r="T276" i="38"/>
  <c r="S276" i="38"/>
  <c r="R276" i="38"/>
  <c r="Q276" i="38"/>
  <c r="P276" i="38"/>
  <c r="O276" i="38"/>
  <c r="N276" i="38"/>
  <c r="M276" i="38"/>
  <c r="L276" i="38"/>
  <c r="K276" i="38"/>
  <c r="J276" i="38"/>
  <c r="I276" i="38"/>
  <c r="H276" i="38"/>
  <c r="G276" i="38"/>
  <c r="F276" i="38"/>
  <c r="E276" i="38"/>
  <c r="AF277" i="38"/>
  <c r="AE277" i="38"/>
  <c r="AD277" i="38"/>
  <c r="AF276" i="38"/>
  <c r="AE276" i="38"/>
  <c r="AD276" i="38"/>
  <c r="L277" i="24"/>
  <c r="AD279" i="24"/>
  <c r="AC279" i="24"/>
  <c r="AB278" i="24"/>
  <c r="AA278" i="24"/>
  <c r="Z278" i="24"/>
  <c r="Y278" i="24"/>
  <c r="X278" i="24"/>
  <c r="W278" i="24"/>
  <c r="V278" i="24"/>
  <c r="U278" i="24"/>
  <c r="T278" i="24"/>
  <c r="S278" i="24"/>
  <c r="R278" i="24"/>
  <c r="Q278" i="24"/>
  <c r="P278" i="24"/>
  <c r="O278" i="24"/>
  <c r="N278" i="24"/>
  <c r="M278" i="24"/>
  <c r="L278" i="24"/>
  <c r="K278" i="24"/>
  <c r="J278" i="24"/>
  <c r="I278" i="24"/>
  <c r="H278" i="24"/>
  <c r="G278" i="24"/>
  <c r="F278" i="24"/>
  <c r="AB277" i="24"/>
  <c r="AA277" i="24"/>
  <c r="Z277" i="24"/>
  <c r="Y277" i="24"/>
  <c r="X277" i="24"/>
  <c r="W277" i="24"/>
  <c r="V277" i="24"/>
  <c r="U277" i="24"/>
  <c r="T277" i="24"/>
  <c r="S277" i="24"/>
  <c r="R277" i="24"/>
  <c r="Q277" i="24"/>
  <c r="P277" i="24"/>
  <c r="O277" i="24"/>
  <c r="N277" i="24"/>
  <c r="M277" i="24"/>
  <c r="K277" i="24"/>
  <c r="J277" i="24"/>
  <c r="I277" i="24"/>
  <c r="H277" i="24"/>
  <c r="G277" i="24"/>
  <c r="F277" i="24"/>
  <c r="AD276" i="24"/>
  <c r="AC276" i="24"/>
  <c r="AB276" i="24"/>
  <c r="AA276" i="24"/>
  <c r="Z276" i="24"/>
  <c r="Y276" i="24"/>
  <c r="X276" i="24"/>
  <c r="W276" i="24"/>
  <c r="V276" i="24"/>
  <c r="U276" i="24"/>
  <c r="T276" i="24"/>
  <c r="S276" i="24"/>
  <c r="R276" i="24"/>
  <c r="Q276" i="24"/>
  <c r="P276" i="24"/>
  <c r="O276" i="24"/>
  <c r="N276" i="24"/>
  <c r="M276" i="24"/>
  <c r="L276" i="24"/>
  <c r="K276" i="24"/>
  <c r="J276" i="24"/>
  <c r="I276" i="24"/>
  <c r="H276" i="24"/>
  <c r="G276" i="24"/>
  <c r="F276" i="24"/>
  <c r="AF278" i="24"/>
  <c r="AE278" i="24"/>
  <c r="AF277" i="24"/>
  <c r="AE277" i="24"/>
  <c r="AF276" i="24"/>
  <c r="AE276" i="24"/>
  <c r="V277" i="21"/>
  <c r="AD279" i="21"/>
  <c r="AC279" i="21"/>
  <c r="AC278" i="21" s="1"/>
  <c r="E279" i="21"/>
  <c r="AB278" i="21"/>
  <c r="AA278" i="21"/>
  <c r="Z278" i="21"/>
  <c r="Y278" i="21"/>
  <c r="X278" i="21"/>
  <c r="W278" i="21"/>
  <c r="V278" i="21"/>
  <c r="U278" i="21"/>
  <c r="T278" i="21"/>
  <c r="S278" i="21"/>
  <c r="R278" i="21"/>
  <c r="Q278" i="21"/>
  <c r="P278" i="21"/>
  <c r="O278" i="21"/>
  <c r="N278" i="21"/>
  <c r="M278" i="21"/>
  <c r="L278" i="21"/>
  <c r="K278" i="21"/>
  <c r="J278" i="21"/>
  <c r="I278" i="21"/>
  <c r="H278" i="21"/>
  <c r="G278" i="21"/>
  <c r="F278" i="21"/>
  <c r="AB277" i="21"/>
  <c r="AA277" i="21"/>
  <c r="Z277" i="21"/>
  <c r="Y277" i="21"/>
  <c r="X277" i="21"/>
  <c r="W277" i="21"/>
  <c r="U277" i="21"/>
  <c r="T277" i="21"/>
  <c r="S277" i="21"/>
  <c r="R277" i="21"/>
  <c r="Q277" i="21"/>
  <c r="P277" i="21"/>
  <c r="O277" i="21"/>
  <c r="N277" i="21"/>
  <c r="M277" i="21"/>
  <c r="L277" i="21"/>
  <c r="K277" i="21"/>
  <c r="J277" i="21"/>
  <c r="I277" i="21"/>
  <c r="H277" i="21"/>
  <c r="G277" i="21"/>
  <c r="F277" i="21"/>
  <c r="E277" i="21"/>
  <c r="AD276" i="21"/>
  <c r="AC276" i="21"/>
  <c r="AB276" i="21"/>
  <c r="AA276" i="21"/>
  <c r="Z276" i="21"/>
  <c r="Y276" i="21"/>
  <c r="X276" i="21"/>
  <c r="W276" i="21"/>
  <c r="V276" i="21"/>
  <c r="U276" i="21"/>
  <c r="T276" i="21"/>
  <c r="S276" i="21"/>
  <c r="R276" i="21"/>
  <c r="Q276" i="21"/>
  <c r="P276" i="21"/>
  <c r="O276" i="21"/>
  <c r="N276" i="21"/>
  <c r="M276" i="21"/>
  <c r="L276" i="21"/>
  <c r="K276" i="21"/>
  <c r="J276" i="21"/>
  <c r="I276" i="21"/>
  <c r="H276" i="21"/>
  <c r="G276" i="21"/>
  <c r="F276" i="21"/>
  <c r="E276" i="21"/>
  <c r="AF277" i="21"/>
  <c r="AE277" i="21"/>
  <c r="AF276" i="21"/>
  <c r="AE276" i="21"/>
  <c r="AC279" i="37"/>
  <c r="E279" i="37"/>
  <c r="AC278" i="37"/>
  <c r="AB278" i="37"/>
  <c r="AA278" i="37"/>
  <c r="Z278" i="37"/>
  <c r="Y278" i="37"/>
  <c r="X278" i="37"/>
  <c r="W278" i="37"/>
  <c r="V278" i="37"/>
  <c r="U278" i="37"/>
  <c r="T278" i="37"/>
  <c r="S278" i="37"/>
  <c r="R278" i="37"/>
  <c r="Q278" i="37"/>
  <c r="P278" i="37"/>
  <c r="O278" i="37"/>
  <c r="N278" i="37"/>
  <c r="M278" i="37"/>
  <c r="L278" i="37"/>
  <c r="K278" i="37"/>
  <c r="J278" i="37"/>
  <c r="I278" i="37"/>
  <c r="H278" i="37"/>
  <c r="G278" i="37"/>
  <c r="F278" i="37"/>
  <c r="AC277" i="37"/>
  <c r="AB277" i="37"/>
  <c r="AA277" i="37"/>
  <c r="Z277" i="37"/>
  <c r="Y277" i="37"/>
  <c r="X277" i="37"/>
  <c r="W277" i="37"/>
  <c r="V277" i="37"/>
  <c r="U277" i="37"/>
  <c r="T277" i="37"/>
  <c r="S277" i="37"/>
  <c r="R277" i="37"/>
  <c r="Q277" i="37"/>
  <c r="P277" i="37"/>
  <c r="O277" i="37"/>
  <c r="N277" i="37"/>
  <c r="M277" i="37"/>
  <c r="L277" i="37"/>
  <c r="K277" i="37"/>
  <c r="J277" i="37"/>
  <c r="I277" i="37"/>
  <c r="H277" i="37"/>
  <c r="G277" i="37"/>
  <c r="F277" i="37"/>
  <c r="E277" i="37"/>
  <c r="AC276" i="37"/>
  <c r="AB276" i="37"/>
  <c r="AA276" i="37"/>
  <c r="Z276" i="37"/>
  <c r="Y276" i="37"/>
  <c r="X276" i="37"/>
  <c r="W276" i="37"/>
  <c r="V276" i="37"/>
  <c r="U276" i="37"/>
  <c r="T276" i="37"/>
  <c r="S276" i="37"/>
  <c r="R276" i="37"/>
  <c r="Q276" i="37"/>
  <c r="P276" i="37"/>
  <c r="O276" i="37"/>
  <c r="N276" i="37"/>
  <c r="M276" i="37"/>
  <c r="L276" i="37"/>
  <c r="K276" i="37"/>
  <c r="J276" i="37"/>
  <c r="I276" i="37"/>
  <c r="H276" i="37"/>
  <c r="G276" i="37"/>
  <c r="F276" i="37"/>
  <c r="E276" i="37"/>
  <c r="AD278" i="37"/>
  <c r="AD277" i="37"/>
  <c r="AD276" i="37"/>
  <c r="J277" i="41"/>
  <c r="AC279" i="41"/>
  <c r="E279" i="41"/>
  <c r="AC278" i="41"/>
  <c r="AA278" i="41"/>
  <c r="Z278" i="41"/>
  <c r="Y278" i="41"/>
  <c r="X278" i="41"/>
  <c r="W278" i="41"/>
  <c r="V278" i="41"/>
  <c r="U278" i="41"/>
  <c r="T278" i="41"/>
  <c r="S278" i="41"/>
  <c r="R278" i="41"/>
  <c r="Q278" i="41"/>
  <c r="P278" i="41"/>
  <c r="O278" i="41"/>
  <c r="N278" i="41"/>
  <c r="M278" i="41"/>
  <c r="L278" i="41"/>
  <c r="K278" i="41"/>
  <c r="J278" i="41"/>
  <c r="I278" i="41"/>
  <c r="H278" i="41"/>
  <c r="G278" i="41"/>
  <c r="F278" i="41"/>
  <c r="AC277" i="41"/>
  <c r="AA277" i="41"/>
  <c r="Z277" i="41"/>
  <c r="Y277" i="41"/>
  <c r="X277" i="41"/>
  <c r="W277" i="41"/>
  <c r="V277" i="41"/>
  <c r="U277" i="41"/>
  <c r="T277" i="41"/>
  <c r="S277" i="41"/>
  <c r="R277" i="41"/>
  <c r="Q277" i="41"/>
  <c r="P277" i="41"/>
  <c r="O277" i="41"/>
  <c r="N277" i="41"/>
  <c r="M277" i="41"/>
  <c r="L277" i="41"/>
  <c r="K277" i="41"/>
  <c r="I277" i="41"/>
  <c r="H277" i="41"/>
  <c r="G277" i="41"/>
  <c r="F277" i="41"/>
  <c r="E277" i="41"/>
  <c r="AC276" i="41"/>
  <c r="AA276" i="41"/>
  <c r="Z276" i="41"/>
  <c r="Y276" i="41"/>
  <c r="X276" i="41"/>
  <c r="W276" i="41"/>
  <c r="V276" i="41"/>
  <c r="U276" i="41"/>
  <c r="T276" i="41"/>
  <c r="S276" i="41"/>
  <c r="R276" i="41"/>
  <c r="Q276" i="41"/>
  <c r="P276" i="41"/>
  <c r="O276" i="41"/>
  <c r="N276" i="41"/>
  <c r="M276" i="41"/>
  <c r="L276" i="41"/>
  <c r="K276" i="41"/>
  <c r="J276" i="41"/>
  <c r="I276" i="41"/>
  <c r="H276" i="41"/>
  <c r="G276" i="41"/>
  <c r="F276" i="41"/>
  <c r="E276" i="41"/>
  <c r="AD278" i="41"/>
  <c r="AD277" i="41"/>
  <c r="AD276" i="41"/>
  <c r="I277" i="36"/>
  <c r="AC279" i="36"/>
  <c r="E279" i="36"/>
  <c r="AD278" i="36"/>
  <c r="AC278" i="36"/>
  <c r="AB278" i="36"/>
  <c r="AA278" i="36"/>
  <c r="Z278" i="36"/>
  <c r="Y278" i="36"/>
  <c r="X278" i="36"/>
  <c r="W278" i="36"/>
  <c r="V278" i="36"/>
  <c r="U278" i="36"/>
  <c r="T278" i="36"/>
  <c r="S278" i="36"/>
  <c r="R278" i="36"/>
  <c r="Q278" i="36"/>
  <c r="P278" i="36"/>
  <c r="O278" i="36"/>
  <c r="N278" i="36"/>
  <c r="M278" i="36"/>
  <c r="L278" i="36"/>
  <c r="K278" i="36"/>
  <c r="J278" i="36"/>
  <c r="I278" i="36"/>
  <c r="H278" i="36"/>
  <c r="G278" i="36"/>
  <c r="F278" i="36"/>
  <c r="AD277" i="36"/>
  <c r="AC277" i="36"/>
  <c r="AB277" i="36"/>
  <c r="AA277" i="36"/>
  <c r="Z277" i="36"/>
  <c r="Y277" i="36"/>
  <c r="X277" i="36"/>
  <c r="W277" i="36"/>
  <c r="V277" i="36"/>
  <c r="U277" i="36"/>
  <c r="T277" i="36"/>
  <c r="S277" i="36"/>
  <c r="R277" i="36"/>
  <c r="Q277" i="36"/>
  <c r="P277" i="36"/>
  <c r="O277" i="36"/>
  <c r="N277" i="36"/>
  <c r="M277" i="36"/>
  <c r="L277" i="36"/>
  <c r="K277" i="36"/>
  <c r="J277" i="36"/>
  <c r="H277" i="36"/>
  <c r="G277" i="36"/>
  <c r="F277" i="36"/>
  <c r="E277" i="36"/>
  <c r="AD276" i="36"/>
  <c r="AC276" i="36"/>
  <c r="AB276" i="36"/>
  <c r="AA276" i="36"/>
  <c r="Z276" i="36"/>
  <c r="Y276" i="36"/>
  <c r="X276" i="36"/>
  <c r="W276" i="36"/>
  <c r="V276" i="36"/>
  <c r="U276" i="36"/>
  <c r="T276" i="36"/>
  <c r="S276" i="36"/>
  <c r="R276" i="36"/>
  <c r="Q276" i="36"/>
  <c r="P276" i="36"/>
  <c r="O276" i="36"/>
  <c r="N276" i="36"/>
  <c r="M276" i="36"/>
  <c r="L276" i="36"/>
  <c r="K276" i="36"/>
  <c r="J276" i="36"/>
  <c r="I276" i="36"/>
  <c r="H276" i="36"/>
  <c r="G276" i="36"/>
  <c r="F276" i="36"/>
  <c r="E276" i="36"/>
  <c r="G281" i="35"/>
  <c r="AJ280" i="35"/>
  <c r="AI280" i="35"/>
  <c r="AG280" i="35"/>
  <c r="AF280" i="35"/>
  <c r="AE280" i="35"/>
  <c r="AD280" i="35"/>
  <c r="AC280" i="35"/>
  <c r="AB280" i="35"/>
  <c r="AA280" i="35"/>
  <c r="Z280" i="35"/>
  <c r="Y280" i="35"/>
  <c r="X280" i="35"/>
  <c r="U280" i="35"/>
  <c r="T280" i="35"/>
  <c r="S280" i="35"/>
  <c r="R280" i="35"/>
  <c r="Q280" i="35"/>
  <c r="P280" i="35"/>
  <c r="O280" i="35"/>
  <c r="M280" i="35"/>
  <c r="L280" i="35"/>
  <c r="K280" i="35"/>
  <c r="I280" i="35"/>
  <c r="H280" i="35"/>
  <c r="G280" i="35"/>
  <c r="AJ279" i="35"/>
  <c r="AI279" i="35"/>
  <c r="AG279" i="35"/>
  <c r="AF279" i="35"/>
  <c r="AE279" i="35"/>
  <c r="AD279" i="35"/>
  <c r="AC279" i="35"/>
  <c r="AB279" i="35"/>
  <c r="AA279" i="35"/>
  <c r="Z279" i="35"/>
  <c r="Y279" i="35"/>
  <c r="X279" i="35"/>
  <c r="W279" i="35"/>
  <c r="U279" i="35"/>
  <c r="T279" i="35"/>
  <c r="S279" i="35"/>
  <c r="R279" i="35"/>
  <c r="Q279" i="35"/>
  <c r="P279" i="35"/>
  <c r="O279" i="35"/>
  <c r="M279" i="35"/>
  <c r="L279" i="35"/>
  <c r="K279" i="35"/>
  <c r="I279" i="35"/>
  <c r="H279" i="35"/>
  <c r="G279" i="35"/>
  <c r="F279" i="35"/>
  <c r="AJ278" i="35"/>
  <c r="AI278" i="35"/>
  <c r="AG278" i="35"/>
  <c r="AF278" i="35"/>
  <c r="AE278" i="35"/>
  <c r="AD278" i="35"/>
  <c r="AC278" i="35"/>
  <c r="AB278" i="35"/>
  <c r="AA278" i="35"/>
  <c r="Z278" i="35"/>
  <c r="Y278" i="35"/>
  <c r="X278" i="35"/>
  <c r="W278" i="35"/>
  <c r="V278" i="35"/>
  <c r="U278" i="35"/>
  <c r="T278" i="35"/>
  <c r="S278" i="35"/>
  <c r="R278" i="35"/>
  <c r="Q278" i="35"/>
  <c r="P278" i="35"/>
  <c r="O278" i="35"/>
  <c r="M278" i="35"/>
  <c r="L278" i="35"/>
  <c r="K278" i="35"/>
  <c r="I278" i="35"/>
  <c r="H278" i="35"/>
  <c r="G278" i="35"/>
  <c r="F278" i="35"/>
  <c r="F278" i="33"/>
  <c r="G281" i="33"/>
  <c r="AJ280" i="33"/>
  <c r="AI280" i="33"/>
  <c r="AH280" i="33"/>
  <c r="AG280" i="33"/>
  <c r="AF280" i="33"/>
  <c r="AE280" i="33"/>
  <c r="AD280" i="33"/>
  <c r="AC280" i="33"/>
  <c r="AB280" i="33"/>
  <c r="AA280" i="33"/>
  <c r="Z280" i="33"/>
  <c r="Y280" i="33"/>
  <c r="X280" i="33"/>
  <c r="U280" i="33"/>
  <c r="T280" i="33"/>
  <c r="S280" i="33"/>
  <c r="R280" i="33"/>
  <c r="Q280" i="33"/>
  <c r="P280" i="33"/>
  <c r="O280" i="33"/>
  <c r="M280" i="33"/>
  <c r="L280" i="33"/>
  <c r="K280" i="33"/>
  <c r="I280" i="33"/>
  <c r="H280" i="33"/>
  <c r="G280" i="33"/>
  <c r="AK279" i="33"/>
  <c r="AJ279" i="33"/>
  <c r="AI279" i="33"/>
  <c r="AH279" i="33"/>
  <c r="AG279" i="33"/>
  <c r="AF279" i="33"/>
  <c r="AE279" i="33"/>
  <c r="AD279" i="33"/>
  <c r="AC279" i="33"/>
  <c r="AB279" i="33"/>
  <c r="AA279" i="33"/>
  <c r="Z279" i="33"/>
  <c r="Y279" i="33"/>
  <c r="X279" i="33"/>
  <c r="U279" i="33"/>
  <c r="T279" i="33"/>
  <c r="S279" i="33"/>
  <c r="R279" i="33"/>
  <c r="Q279" i="33"/>
  <c r="P279" i="33"/>
  <c r="O279" i="33"/>
  <c r="M279" i="33"/>
  <c r="L279" i="33"/>
  <c r="K279" i="33"/>
  <c r="I279" i="33"/>
  <c r="H279" i="33"/>
  <c r="G279" i="33"/>
  <c r="F279" i="33"/>
  <c r="AK278" i="33"/>
  <c r="AJ278" i="33"/>
  <c r="AI278" i="33"/>
  <c r="AH278" i="33"/>
  <c r="AG278" i="33"/>
  <c r="AF278" i="33"/>
  <c r="AE278" i="33"/>
  <c r="AD278" i="33"/>
  <c r="AC278" i="33"/>
  <c r="AB278" i="33"/>
  <c r="AA278" i="33"/>
  <c r="Z278" i="33"/>
  <c r="Y278" i="33"/>
  <c r="X278" i="33"/>
  <c r="V278" i="33"/>
  <c r="U278" i="33"/>
  <c r="T278" i="33"/>
  <c r="S278" i="33"/>
  <c r="R278" i="33"/>
  <c r="Q278" i="33"/>
  <c r="P278" i="33"/>
  <c r="O278" i="33"/>
  <c r="M278" i="33"/>
  <c r="L278" i="33"/>
  <c r="K278" i="33"/>
  <c r="I278" i="33"/>
  <c r="H278" i="33"/>
  <c r="G278" i="33"/>
  <c r="AD314" i="21" l="1"/>
  <c r="AD349" i="21" s="1"/>
  <c r="AD348" i="21" s="1"/>
  <c r="AD278" i="21"/>
  <c r="P242" i="21"/>
  <c r="P243" i="21"/>
  <c r="P244" i="21"/>
  <c r="R243" i="21"/>
  <c r="AD245" i="21"/>
  <c r="AD244" i="21" s="1"/>
  <c r="AC245" i="21"/>
  <c r="AC244" i="21" s="1"/>
  <c r="E245" i="21"/>
  <c r="AB244" i="21"/>
  <c r="AA244" i="21"/>
  <c r="Z244" i="21"/>
  <c r="Y244" i="21"/>
  <c r="X244" i="21"/>
  <c r="W244" i="21"/>
  <c r="V244" i="21"/>
  <c r="U244" i="21"/>
  <c r="T244" i="21"/>
  <c r="S244" i="21"/>
  <c r="R244" i="21"/>
  <c r="Q244" i="21"/>
  <c r="O244" i="21"/>
  <c r="N244" i="21"/>
  <c r="M244" i="21"/>
  <c r="L244" i="21"/>
  <c r="K244" i="21"/>
  <c r="J244" i="21"/>
  <c r="I244" i="21"/>
  <c r="H244" i="21"/>
  <c r="G244" i="21"/>
  <c r="F244" i="21"/>
  <c r="AF243" i="21"/>
  <c r="AE243" i="21"/>
  <c r="AB243" i="21"/>
  <c r="AA243" i="21"/>
  <c r="Z243" i="21"/>
  <c r="Y243" i="21"/>
  <c r="X243" i="21"/>
  <c r="W243" i="21"/>
  <c r="V243" i="21"/>
  <c r="U243" i="21"/>
  <c r="T243" i="21"/>
  <c r="S243" i="21"/>
  <c r="Q243" i="21"/>
  <c r="O243" i="21"/>
  <c r="N243" i="21"/>
  <c r="M243" i="21"/>
  <c r="L243" i="21"/>
  <c r="K243" i="21"/>
  <c r="J243" i="21"/>
  <c r="I243" i="21"/>
  <c r="H243" i="21"/>
  <c r="G243" i="21"/>
  <c r="F243" i="21"/>
  <c r="E243" i="21"/>
  <c r="AF242" i="21"/>
  <c r="AE242" i="21"/>
  <c r="AD242" i="21"/>
  <c r="AC242" i="21"/>
  <c r="AB242" i="21"/>
  <c r="AA242" i="21"/>
  <c r="Z242" i="21"/>
  <c r="Y242" i="21"/>
  <c r="X242" i="21"/>
  <c r="W242" i="21"/>
  <c r="V242" i="21"/>
  <c r="U242" i="21"/>
  <c r="T242" i="21"/>
  <c r="S242" i="21"/>
  <c r="R242" i="21"/>
  <c r="Q242" i="21"/>
  <c r="O242" i="21"/>
  <c r="N242" i="21"/>
  <c r="M242" i="21"/>
  <c r="L242" i="21"/>
  <c r="K242" i="21"/>
  <c r="J242" i="21"/>
  <c r="I242" i="21"/>
  <c r="H242" i="21"/>
  <c r="G242" i="21"/>
  <c r="F242" i="21"/>
  <c r="E242" i="21"/>
  <c r="P209" i="21"/>
  <c r="AD210" i="21"/>
  <c r="AD209" i="21" s="1"/>
  <c r="AC210" i="21"/>
  <c r="AC209" i="21" s="1"/>
  <c r="E210" i="21"/>
  <c r="AA209" i="21"/>
  <c r="Z209" i="21"/>
  <c r="Y209" i="21"/>
  <c r="X209" i="21"/>
  <c r="W209" i="21"/>
  <c r="V209" i="21"/>
  <c r="U209" i="21"/>
  <c r="T209" i="21"/>
  <c r="S209" i="21"/>
  <c r="R209" i="21"/>
  <c r="Q209" i="21"/>
  <c r="O209" i="21"/>
  <c r="N209" i="21"/>
  <c r="M209" i="21"/>
  <c r="L209" i="21"/>
  <c r="K209" i="21"/>
  <c r="J209" i="21"/>
  <c r="I209" i="21"/>
  <c r="H209" i="21"/>
  <c r="G209" i="21"/>
  <c r="F209" i="21"/>
  <c r="AF208" i="21"/>
  <c r="AE208" i="21"/>
  <c r="AB208" i="21"/>
  <c r="AA208" i="21"/>
  <c r="Z208" i="21"/>
  <c r="Y208" i="21"/>
  <c r="X208" i="21"/>
  <c r="W208" i="21"/>
  <c r="V208" i="21"/>
  <c r="U208" i="21"/>
  <c r="T208" i="21"/>
  <c r="S208" i="21"/>
  <c r="R208" i="21"/>
  <c r="Q208" i="21"/>
  <c r="P208" i="21"/>
  <c r="O208" i="21"/>
  <c r="N208" i="21"/>
  <c r="M208" i="21"/>
  <c r="L208" i="21"/>
  <c r="K208" i="21"/>
  <c r="J208" i="21"/>
  <c r="I208" i="21"/>
  <c r="H208" i="21"/>
  <c r="G208" i="21"/>
  <c r="F208" i="21"/>
  <c r="E208" i="21"/>
  <c r="AF207" i="21"/>
  <c r="AE207" i="21"/>
  <c r="AD207" i="21"/>
  <c r="AC207" i="21"/>
  <c r="AB207" i="21"/>
  <c r="AA207" i="21"/>
  <c r="Z207" i="21"/>
  <c r="Y207" i="21"/>
  <c r="X207" i="21"/>
  <c r="W207" i="21"/>
  <c r="V207" i="21"/>
  <c r="U207" i="21"/>
  <c r="T207" i="21"/>
  <c r="S207" i="21"/>
  <c r="R207" i="21"/>
  <c r="Q207" i="21"/>
  <c r="P207" i="21"/>
  <c r="O207" i="21"/>
  <c r="N207" i="21"/>
  <c r="M207" i="21"/>
  <c r="L207" i="21"/>
  <c r="K207" i="21"/>
  <c r="J207" i="21"/>
  <c r="I207" i="21"/>
  <c r="H207" i="21"/>
  <c r="G207" i="21"/>
  <c r="F207" i="21"/>
  <c r="E207" i="21"/>
  <c r="P242" i="24" l="1"/>
  <c r="AD245" i="24"/>
  <c r="AC245" i="24"/>
  <c r="AF244" i="24"/>
  <c r="AE244" i="24"/>
  <c r="AB244" i="24"/>
  <c r="AA244" i="24"/>
  <c r="Z244" i="24"/>
  <c r="Y244" i="24"/>
  <c r="X244" i="24"/>
  <c r="W244" i="24"/>
  <c r="V244" i="24"/>
  <c r="U244" i="24"/>
  <c r="T244" i="24"/>
  <c r="S244" i="24"/>
  <c r="R244" i="24"/>
  <c r="Q244" i="24"/>
  <c r="P244" i="24"/>
  <c r="O244" i="24"/>
  <c r="N244" i="24"/>
  <c r="M244" i="24"/>
  <c r="L244" i="24"/>
  <c r="K244" i="24"/>
  <c r="J244" i="24"/>
  <c r="I244" i="24"/>
  <c r="H244" i="24"/>
  <c r="G244" i="24"/>
  <c r="F244" i="24"/>
  <c r="AF243" i="24"/>
  <c r="AE243" i="24"/>
  <c r="AB243" i="24"/>
  <c r="AA243" i="24"/>
  <c r="Z243" i="24"/>
  <c r="Y243" i="24"/>
  <c r="X243" i="24"/>
  <c r="W243" i="24"/>
  <c r="V243" i="24"/>
  <c r="U243" i="24"/>
  <c r="T243" i="24"/>
  <c r="S243" i="24"/>
  <c r="R243" i="24"/>
  <c r="Q243" i="24"/>
  <c r="P243" i="24"/>
  <c r="O243" i="24"/>
  <c r="N243" i="24"/>
  <c r="M243" i="24"/>
  <c r="L243" i="24"/>
  <c r="K243" i="24"/>
  <c r="J243" i="24"/>
  <c r="I243" i="24"/>
  <c r="H243" i="24"/>
  <c r="G243" i="24"/>
  <c r="F243" i="24"/>
  <c r="AF242" i="24"/>
  <c r="AE242" i="24"/>
  <c r="AD242" i="24"/>
  <c r="AC242" i="24"/>
  <c r="AB242" i="24"/>
  <c r="AA242" i="24"/>
  <c r="Z242" i="24"/>
  <c r="Y242" i="24"/>
  <c r="X242" i="24"/>
  <c r="W242" i="24"/>
  <c r="V242" i="24"/>
  <c r="U242" i="24"/>
  <c r="T242" i="24"/>
  <c r="S242" i="24"/>
  <c r="R242" i="24"/>
  <c r="Q242" i="24"/>
  <c r="O242" i="24"/>
  <c r="N242" i="24"/>
  <c r="M242" i="24"/>
  <c r="L242" i="24"/>
  <c r="K242" i="24"/>
  <c r="J242" i="24"/>
  <c r="I242" i="24"/>
  <c r="H242" i="24"/>
  <c r="G242" i="24"/>
  <c r="F242" i="24"/>
  <c r="AD210" i="24"/>
  <c r="AC210" i="24"/>
  <c r="AA209" i="24"/>
  <c r="Z209" i="24"/>
  <c r="Y209" i="24"/>
  <c r="X209" i="24"/>
  <c r="W209" i="24"/>
  <c r="V209" i="24"/>
  <c r="U209" i="24"/>
  <c r="T209" i="24"/>
  <c r="S209" i="24"/>
  <c r="R209" i="24"/>
  <c r="Q209" i="24"/>
  <c r="P209" i="24"/>
  <c r="O209" i="24"/>
  <c r="N209" i="24"/>
  <c r="M209" i="24"/>
  <c r="L209" i="24"/>
  <c r="K209" i="24"/>
  <c r="J209" i="24"/>
  <c r="I209" i="24"/>
  <c r="H209" i="24"/>
  <c r="G209" i="24"/>
  <c r="F209" i="24"/>
  <c r="AB208" i="24"/>
  <c r="AA208" i="24"/>
  <c r="Z208" i="24"/>
  <c r="Y208" i="24"/>
  <c r="X208" i="24"/>
  <c r="W208" i="24"/>
  <c r="V208" i="24"/>
  <c r="U208" i="24"/>
  <c r="T208" i="24"/>
  <c r="S208" i="24"/>
  <c r="R208" i="24"/>
  <c r="Q208" i="24"/>
  <c r="P208" i="24"/>
  <c r="O208" i="24"/>
  <c r="N208" i="24"/>
  <c r="M208" i="24"/>
  <c r="L208" i="24"/>
  <c r="K208" i="24"/>
  <c r="J208" i="24"/>
  <c r="I208" i="24"/>
  <c r="H208" i="24"/>
  <c r="G208" i="24"/>
  <c r="F208" i="24"/>
  <c r="AD207" i="24"/>
  <c r="AC207" i="24"/>
  <c r="AB207" i="24"/>
  <c r="AA207" i="24"/>
  <c r="Z207" i="24"/>
  <c r="Y207" i="24"/>
  <c r="X207" i="24"/>
  <c r="W207" i="24"/>
  <c r="V207" i="24"/>
  <c r="U207" i="24"/>
  <c r="T207" i="24"/>
  <c r="S207" i="24"/>
  <c r="R207" i="24"/>
  <c r="Q207" i="24"/>
  <c r="P207" i="24"/>
  <c r="O207" i="24"/>
  <c r="N207" i="24"/>
  <c r="M207" i="24"/>
  <c r="L207" i="24"/>
  <c r="K207" i="24"/>
  <c r="J207" i="24"/>
  <c r="I207" i="24"/>
  <c r="H207" i="24"/>
  <c r="G207" i="24"/>
  <c r="F207" i="24"/>
  <c r="AF209" i="24"/>
  <c r="AE209" i="24"/>
  <c r="AF208" i="24"/>
  <c r="AE208" i="24"/>
  <c r="AF207" i="24"/>
  <c r="AE207" i="24"/>
  <c r="C238" i="39" l="1"/>
  <c r="H240" i="39"/>
  <c r="G240" i="39"/>
  <c r="F240" i="39"/>
  <c r="E240" i="39"/>
  <c r="D240" i="39"/>
  <c r="C240" i="39"/>
  <c r="H239" i="39"/>
  <c r="G239" i="39"/>
  <c r="F239" i="39"/>
  <c r="E239" i="39"/>
  <c r="D239" i="39"/>
  <c r="C239" i="39"/>
  <c r="H238" i="39"/>
  <c r="G238" i="39"/>
  <c r="E238" i="39"/>
  <c r="D238" i="39"/>
  <c r="C204" i="39"/>
  <c r="H206" i="39"/>
  <c r="G206" i="39"/>
  <c r="F206" i="39"/>
  <c r="E206" i="39"/>
  <c r="D206" i="39"/>
  <c r="C206" i="39"/>
  <c r="H205" i="39"/>
  <c r="G205" i="39"/>
  <c r="F205" i="39"/>
  <c r="E205" i="39"/>
  <c r="D205" i="39"/>
  <c r="C205" i="39"/>
  <c r="H204" i="39"/>
  <c r="G204" i="39"/>
  <c r="F204" i="39"/>
  <c r="E204" i="39"/>
  <c r="D204" i="39"/>
  <c r="T243" i="36" l="1"/>
  <c r="AC245" i="36"/>
  <c r="E245" i="36"/>
  <c r="AD244" i="36"/>
  <c r="AC244" i="36"/>
  <c r="AB244" i="36"/>
  <c r="AA244" i="36"/>
  <c r="Z244" i="36"/>
  <c r="Y244" i="36"/>
  <c r="X244" i="36"/>
  <c r="W244" i="36"/>
  <c r="V244" i="36"/>
  <c r="U244" i="36"/>
  <c r="T244" i="36"/>
  <c r="S244" i="36"/>
  <c r="R244" i="36"/>
  <c r="Q244" i="36"/>
  <c r="P244" i="36"/>
  <c r="O244" i="36"/>
  <c r="N244" i="36"/>
  <c r="M244" i="36"/>
  <c r="L244" i="36"/>
  <c r="K244" i="36"/>
  <c r="J244" i="36"/>
  <c r="I244" i="36"/>
  <c r="H244" i="36"/>
  <c r="G244" i="36"/>
  <c r="F244" i="36"/>
  <c r="AD243" i="36"/>
  <c r="AC243" i="36"/>
  <c r="AB243" i="36"/>
  <c r="AA243" i="36"/>
  <c r="Z243" i="36"/>
  <c r="Y243" i="36"/>
  <c r="X243" i="36"/>
  <c r="W243" i="36"/>
  <c r="V243" i="36"/>
  <c r="U243" i="36"/>
  <c r="S243" i="36"/>
  <c r="R243" i="36"/>
  <c r="Q243" i="36"/>
  <c r="P243" i="36"/>
  <c r="O243" i="36"/>
  <c r="N243" i="36"/>
  <c r="M243" i="36"/>
  <c r="L243" i="36"/>
  <c r="K243" i="36"/>
  <c r="J243" i="36"/>
  <c r="I243" i="36"/>
  <c r="H243" i="36"/>
  <c r="G243" i="36"/>
  <c r="F243" i="36"/>
  <c r="E243" i="36"/>
  <c r="AD242" i="36"/>
  <c r="AC242" i="36"/>
  <c r="AB242" i="36"/>
  <c r="AA242" i="36"/>
  <c r="Z242" i="36"/>
  <c r="Y242" i="36"/>
  <c r="X242" i="36"/>
  <c r="W242" i="36"/>
  <c r="V242" i="36"/>
  <c r="U242" i="36"/>
  <c r="T242" i="36"/>
  <c r="S242" i="36"/>
  <c r="R242" i="36"/>
  <c r="Q242" i="36"/>
  <c r="P242" i="36"/>
  <c r="O242" i="36"/>
  <c r="N242" i="36"/>
  <c r="M242" i="36"/>
  <c r="L242" i="36"/>
  <c r="K242" i="36"/>
  <c r="J242" i="36"/>
  <c r="I242" i="36"/>
  <c r="H242" i="36"/>
  <c r="G242" i="36"/>
  <c r="F242" i="36"/>
  <c r="E242" i="36"/>
  <c r="E210" i="36"/>
  <c r="AC210" i="36"/>
  <c r="AD209" i="36"/>
  <c r="AC209" i="36"/>
  <c r="AB209" i="36"/>
  <c r="AA209" i="36"/>
  <c r="Z209" i="36"/>
  <c r="Y209" i="36"/>
  <c r="X209" i="36"/>
  <c r="W209" i="36"/>
  <c r="V209" i="36"/>
  <c r="U209" i="36"/>
  <c r="T209" i="36"/>
  <c r="S209" i="36"/>
  <c r="R209" i="36"/>
  <c r="Q209" i="36"/>
  <c r="P209" i="36"/>
  <c r="O209" i="36"/>
  <c r="N209" i="36"/>
  <c r="M209" i="36"/>
  <c r="L209" i="36"/>
  <c r="K209" i="36"/>
  <c r="J209" i="36"/>
  <c r="I209" i="36"/>
  <c r="H209" i="36"/>
  <c r="G209" i="36"/>
  <c r="F209" i="36"/>
  <c r="AD208" i="36"/>
  <c r="AC208" i="36"/>
  <c r="AB208" i="36"/>
  <c r="AA208" i="36"/>
  <c r="Z208" i="36"/>
  <c r="Y208" i="36"/>
  <c r="X208" i="36"/>
  <c r="W208" i="36"/>
  <c r="V208" i="36"/>
  <c r="U208" i="36"/>
  <c r="T208" i="36"/>
  <c r="S208" i="36"/>
  <c r="R208" i="36"/>
  <c r="Q208" i="36"/>
  <c r="P208" i="36"/>
  <c r="O208" i="36"/>
  <c r="N208" i="36"/>
  <c r="M208" i="36"/>
  <c r="L208" i="36"/>
  <c r="K208" i="36"/>
  <c r="J208" i="36"/>
  <c r="I208" i="36"/>
  <c r="H208" i="36"/>
  <c r="G208" i="36"/>
  <c r="F208" i="36"/>
  <c r="E208" i="36"/>
  <c r="AD207" i="36"/>
  <c r="AC207" i="36"/>
  <c r="AB207" i="36"/>
  <c r="AA207" i="36"/>
  <c r="Z207" i="36"/>
  <c r="Y207" i="36"/>
  <c r="X207" i="36"/>
  <c r="W207" i="36"/>
  <c r="V207" i="36"/>
  <c r="U207" i="36"/>
  <c r="T207" i="36"/>
  <c r="S207" i="36"/>
  <c r="R207" i="36"/>
  <c r="Q207" i="36"/>
  <c r="P207" i="36"/>
  <c r="O207" i="36"/>
  <c r="N207" i="36"/>
  <c r="M207" i="36"/>
  <c r="L207" i="36"/>
  <c r="K207" i="36"/>
  <c r="J207" i="36"/>
  <c r="I207" i="36"/>
  <c r="H207" i="36"/>
  <c r="G207" i="36"/>
  <c r="F207" i="36"/>
  <c r="E207" i="36"/>
  <c r="I242" i="38" l="1"/>
  <c r="U243" i="38"/>
  <c r="E245" i="38"/>
  <c r="AB244" i="38"/>
  <c r="AA244" i="38"/>
  <c r="Z244" i="38"/>
  <c r="Y244" i="38"/>
  <c r="X244" i="38"/>
  <c r="W244" i="38"/>
  <c r="V244" i="38"/>
  <c r="U244" i="38"/>
  <c r="T244" i="38"/>
  <c r="S244" i="38"/>
  <c r="R244" i="38"/>
  <c r="Q244" i="38"/>
  <c r="P244" i="38"/>
  <c r="O244" i="38"/>
  <c r="N244" i="38"/>
  <c r="M244" i="38"/>
  <c r="L244" i="38"/>
  <c r="K244" i="38"/>
  <c r="J244" i="38"/>
  <c r="I244" i="38"/>
  <c r="H244" i="38"/>
  <c r="G244" i="38"/>
  <c r="F244" i="38"/>
  <c r="AC243" i="38"/>
  <c r="AB243" i="38"/>
  <c r="AA243" i="38"/>
  <c r="Z243" i="38"/>
  <c r="Y243" i="38"/>
  <c r="X243" i="38"/>
  <c r="W243" i="38"/>
  <c r="V243" i="38"/>
  <c r="T243" i="38"/>
  <c r="S243" i="38"/>
  <c r="R243" i="38"/>
  <c r="Q243" i="38"/>
  <c r="P243" i="38"/>
  <c r="O243" i="38"/>
  <c r="N243" i="38"/>
  <c r="M243" i="38"/>
  <c r="L243" i="38"/>
  <c r="K243" i="38"/>
  <c r="J243" i="38"/>
  <c r="I243" i="38"/>
  <c r="H243" i="38"/>
  <c r="G243" i="38"/>
  <c r="F243" i="38"/>
  <c r="E243" i="38"/>
  <c r="AC242" i="38"/>
  <c r="AB242" i="38"/>
  <c r="AA242" i="38"/>
  <c r="Z242" i="38"/>
  <c r="Y242" i="38"/>
  <c r="X242" i="38"/>
  <c r="W242" i="38"/>
  <c r="V242" i="38"/>
  <c r="U242" i="38"/>
  <c r="T242" i="38"/>
  <c r="S242" i="38"/>
  <c r="R242" i="38"/>
  <c r="Q242" i="38"/>
  <c r="P242" i="38"/>
  <c r="O242" i="38"/>
  <c r="N242" i="38"/>
  <c r="M242" i="38"/>
  <c r="L242" i="38"/>
  <c r="K242" i="38"/>
  <c r="J242" i="38"/>
  <c r="H242" i="38"/>
  <c r="G242" i="38"/>
  <c r="F242" i="38"/>
  <c r="E242" i="38"/>
  <c r="AF243" i="38"/>
  <c r="AE243" i="38"/>
  <c r="AD243" i="38"/>
  <c r="AF242" i="38"/>
  <c r="AE242" i="38"/>
  <c r="AD242" i="38"/>
  <c r="E207" i="38"/>
  <c r="E210" i="38"/>
  <c r="E209" i="38" s="1"/>
  <c r="AB209" i="38"/>
  <c r="AA209" i="38"/>
  <c r="Z209" i="38"/>
  <c r="Y209" i="38"/>
  <c r="X209" i="38"/>
  <c r="W209" i="38"/>
  <c r="V209" i="38"/>
  <c r="U209" i="38"/>
  <c r="T209" i="38"/>
  <c r="S209" i="38"/>
  <c r="R209" i="38"/>
  <c r="Q209" i="38"/>
  <c r="P209" i="38"/>
  <c r="O209" i="38"/>
  <c r="N209" i="38"/>
  <c r="M209" i="38"/>
  <c r="L209" i="38"/>
  <c r="K209" i="38"/>
  <c r="J209" i="38"/>
  <c r="I209" i="38"/>
  <c r="H209" i="38"/>
  <c r="G209" i="38"/>
  <c r="F209" i="38"/>
  <c r="AC208" i="38"/>
  <c r="AB208" i="38"/>
  <c r="AA208" i="38"/>
  <c r="Z208" i="38"/>
  <c r="Y208" i="38"/>
  <c r="X208" i="38"/>
  <c r="W208" i="38"/>
  <c r="V208" i="38"/>
  <c r="U208" i="38"/>
  <c r="T208" i="38"/>
  <c r="S208" i="38"/>
  <c r="R208" i="38"/>
  <c r="Q208" i="38"/>
  <c r="P208" i="38"/>
  <c r="O208" i="38"/>
  <c r="N208" i="38"/>
  <c r="M208" i="38"/>
  <c r="L208" i="38"/>
  <c r="K208" i="38"/>
  <c r="J208" i="38"/>
  <c r="I208" i="38"/>
  <c r="H208" i="38"/>
  <c r="G208" i="38"/>
  <c r="F208" i="38"/>
  <c r="E208" i="38"/>
  <c r="AC207" i="38"/>
  <c r="AB207" i="38"/>
  <c r="AA207" i="38"/>
  <c r="Z207" i="38"/>
  <c r="Y207" i="38"/>
  <c r="X207" i="38"/>
  <c r="W207" i="38"/>
  <c r="V207" i="38"/>
  <c r="U207" i="38"/>
  <c r="T207" i="38"/>
  <c r="S207" i="38"/>
  <c r="R207" i="38"/>
  <c r="Q207" i="38"/>
  <c r="P207" i="38"/>
  <c r="O207" i="38"/>
  <c r="N207" i="38"/>
  <c r="M207" i="38"/>
  <c r="L207" i="38"/>
  <c r="K207" i="38"/>
  <c r="J207" i="38"/>
  <c r="I207" i="38"/>
  <c r="H207" i="38"/>
  <c r="G207" i="38"/>
  <c r="F207" i="38"/>
  <c r="AF208" i="38"/>
  <c r="AE208" i="38"/>
  <c r="AD208" i="38"/>
  <c r="AF207" i="38"/>
  <c r="AE207" i="38"/>
  <c r="AD207" i="38"/>
  <c r="AC208" i="37" l="1"/>
  <c r="AC243" i="37"/>
  <c r="AC209" i="41"/>
  <c r="AC245" i="41"/>
  <c r="E245" i="41"/>
  <c r="AC244" i="41"/>
  <c r="AA244" i="41"/>
  <c r="Z244" i="41"/>
  <c r="Y244" i="41"/>
  <c r="X244" i="41"/>
  <c r="W244" i="41"/>
  <c r="V244" i="41"/>
  <c r="U244" i="41"/>
  <c r="T244" i="41"/>
  <c r="S244" i="41"/>
  <c r="R244" i="41"/>
  <c r="Q244" i="41"/>
  <c r="P244" i="41"/>
  <c r="O244" i="41"/>
  <c r="N244" i="41"/>
  <c r="M244" i="41"/>
  <c r="L244" i="41"/>
  <c r="K244" i="41"/>
  <c r="J244" i="41"/>
  <c r="I244" i="41"/>
  <c r="H244" i="41"/>
  <c r="G244" i="41"/>
  <c r="F244" i="41"/>
  <c r="AC243" i="41"/>
  <c r="AA243" i="41"/>
  <c r="Z243" i="41"/>
  <c r="Y243" i="41"/>
  <c r="X243" i="41"/>
  <c r="W243" i="41"/>
  <c r="V243" i="41"/>
  <c r="U243" i="41"/>
  <c r="T243" i="41"/>
  <c r="S243" i="41"/>
  <c r="R243" i="41"/>
  <c r="Q243" i="41"/>
  <c r="P243" i="41"/>
  <c r="O243" i="41"/>
  <c r="N243" i="41"/>
  <c r="M243" i="41"/>
  <c r="L243" i="41"/>
  <c r="K243" i="41"/>
  <c r="J243" i="41"/>
  <c r="I243" i="41"/>
  <c r="H243" i="41"/>
  <c r="G243" i="41"/>
  <c r="F243" i="41"/>
  <c r="E243" i="41"/>
  <c r="AC242" i="41"/>
  <c r="AA242" i="41"/>
  <c r="Z242" i="41"/>
  <c r="Y242" i="41"/>
  <c r="X242" i="41"/>
  <c r="W242" i="41"/>
  <c r="V242" i="41"/>
  <c r="U242" i="41"/>
  <c r="T242" i="41"/>
  <c r="S242" i="41"/>
  <c r="R242" i="41"/>
  <c r="Q242" i="41"/>
  <c r="P242" i="41"/>
  <c r="O242" i="41"/>
  <c r="N242" i="41"/>
  <c r="M242" i="41"/>
  <c r="L242" i="41"/>
  <c r="K242" i="41"/>
  <c r="J242" i="41"/>
  <c r="I242" i="41"/>
  <c r="H242" i="41"/>
  <c r="G242" i="41"/>
  <c r="F242" i="41"/>
  <c r="E242" i="41"/>
  <c r="AD244" i="41"/>
  <c r="AD243" i="41"/>
  <c r="AD242" i="41"/>
  <c r="N208" i="41"/>
  <c r="AC210" i="41"/>
  <c r="E210" i="41"/>
  <c r="AA209" i="41"/>
  <c r="Z209" i="41"/>
  <c r="Y209" i="41"/>
  <c r="X209" i="41"/>
  <c r="W209" i="41"/>
  <c r="V209" i="41"/>
  <c r="U209" i="41"/>
  <c r="T209" i="41"/>
  <c r="S209" i="41"/>
  <c r="R209" i="41"/>
  <c r="Q209" i="41"/>
  <c r="P209" i="41"/>
  <c r="O209" i="41"/>
  <c r="N209" i="41"/>
  <c r="M209" i="41"/>
  <c r="L209" i="41"/>
  <c r="K209" i="41"/>
  <c r="J209" i="41"/>
  <c r="I209" i="41"/>
  <c r="H209" i="41"/>
  <c r="G209" i="41"/>
  <c r="F209" i="41"/>
  <c r="AC208" i="41"/>
  <c r="AA208" i="41"/>
  <c r="Z208" i="41"/>
  <c r="Y208" i="41"/>
  <c r="X208" i="41"/>
  <c r="W208" i="41"/>
  <c r="V208" i="41"/>
  <c r="U208" i="41"/>
  <c r="T208" i="41"/>
  <c r="S208" i="41"/>
  <c r="R208" i="41"/>
  <c r="Q208" i="41"/>
  <c r="P208" i="41"/>
  <c r="O208" i="41"/>
  <c r="M208" i="41"/>
  <c r="L208" i="41"/>
  <c r="K208" i="41"/>
  <c r="J208" i="41"/>
  <c r="I208" i="41"/>
  <c r="H208" i="41"/>
  <c r="G208" i="41"/>
  <c r="F208" i="41"/>
  <c r="E208" i="41"/>
  <c r="AC207" i="41"/>
  <c r="AA207" i="41"/>
  <c r="Z207" i="41"/>
  <c r="Y207" i="41"/>
  <c r="X207" i="41"/>
  <c r="W207" i="41"/>
  <c r="V207" i="41"/>
  <c r="U207" i="41"/>
  <c r="T207" i="41"/>
  <c r="S207" i="41"/>
  <c r="R207" i="41"/>
  <c r="Q207" i="41"/>
  <c r="P207" i="41"/>
  <c r="O207" i="41"/>
  <c r="N207" i="41"/>
  <c r="M207" i="41"/>
  <c r="L207" i="41"/>
  <c r="K207" i="41"/>
  <c r="J207" i="41"/>
  <c r="I207" i="41"/>
  <c r="H207" i="41"/>
  <c r="G207" i="41"/>
  <c r="F207" i="41"/>
  <c r="E207" i="41"/>
  <c r="AD209" i="41"/>
  <c r="AD208" i="41"/>
  <c r="AD207" i="41"/>
  <c r="E245" i="37"/>
  <c r="K243" i="37" l="1"/>
  <c r="AC245" i="37"/>
  <c r="AC244" i="37"/>
  <c r="AB244" i="37"/>
  <c r="AA244" i="37"/>
  <c r="Z244" i="37"/>
  <c r="Y244" i="37"/>
  <c r="X244" i="37"/>
  <c r="W244" i="37"/>
  <c r="V244" i="37"/>
  <c r="U244" i="37"/>
  <c r="T244" i="37"/>
  <c r="S244" i="37"/>
  <c r="R244" i="37"/>
  <c r="Q244" i="37"/>
  <c r="P244" i="37"/>
  <c r="O244" i="37"/>
  <c r="N244" i="37"/>
  <c r="M244" i="37"/>
  <c r="L244" i="37"/>
  <c r="K244" i="37"/>
  <c r="J244" i="37"/>
  <c r="I244" i="37"/>
  <c r="H244" i="37"/>
  <c r="G244" i="37"/>
  <c r="F244" i="37"/>
  <c r="AB243" i="37"/>
  <c r="AA243" i="37"/>
  <c r="Z243" i="37"/>
  <c r="Y243" i="37"/>
  <c r="X243" i="37"/>
  <c r="W243" i="37"/>
  <c r="V243" i="37"/>
  <c r="U243" i="37"/>
  <c r="T243" i="37"/>
  <c r="S243" i="37"/>
  <c r="R243" i="37"/>
  <c r="Q243" i="37"/>
  <c r="P243" i="37"/>
  <c r="O243" i="37"/>
  <c r="N243" i="37"/>
  <c r="M243" i="37"/>
  <c r="L243" i="37"/>
  <c r="J243" i="37"/>
  <c r="I243" i="37"/>
  <c r="H243" i="37"/>
  <c r="G243" i="37"/>
  <c r="F243" i="37"/>
  <c r="E243" i="37"/>
  <c r="AC242" i="37"/>
  <c r="AB242" i="37"/>
  <c r="AA242" i="37"/>
  <c r="Z242" i="37"/>
  <c r="Y242" i="37"/>
  <c r="X242" i="37"/>
  <c r="W242" i="37"/>
  <c r="V242" i="37"/>
  <c r="U242" i="37"/>
  <c r="T242" i="37"/>
  <c r="S242" i="37"/>
  <c r="R242" i="37"/>
  <c r="Q242" i="37"/>
  <c r="P242" i="37"/>
  <c r="O242" i="37"/>
  <c r="N242" i="37"/>
  <c r="M242" i="37"/>
  <c r="L242" i="37"/>
  <c r="K242" i="37"/>
  <c r="J242" i="37"/>
  <c r="I242" i="37"/>
  <c r="H242" i="37"/>
  <c r="G242" i="37"/>
  <c r="F242" i="37"/>
  <c r="E242" i="37"/>
  <c r="AD244" i="37"/>
  <c r="AD243" i="37"/>
  <c r="AD242" i="37"/>
  <c r="F209" i="37"/>
  <c r="AC210" i="37"/>
  <c r="E210" i="37"/>
  <c r="AC209" i="37"/>
  <c r="AA209" i="37"/>
  <c r="Z209" i="37"/>
  <c r="Y209" i="37"/>
  <c r="X209" i="37"/>
  <c r="W209" i="37"/>
  <c r="V209" i="37"/>
  <c r="U209" i="37"/>
  <c r="T209" i="37"/>
  <c r="S209" i="37"/>
  <c r="R209" i="37"/>
  <c r="Q209" i="37"/>
  <c r="P209" i="37"/>
  <c r="O209" i="37"/>
  <c r="N209" i="37"/>
  <c r="M209" i="37"/>
  <c r="L209" i="37"/>
  <c r="K209" i="37"/>
  <c r="J209" i="37"/>
  <c r="I209" i="37"/>
  <c r="H209" i="37"/>
  <c r="G209" i="37"/>
  <c r="AA208" i="37"/>
  <c r="Z208" i="37"/>
  <c r="Y208" i="37"/>
  <c r="X208" i="37"/>
  <c r="W208" i="37"/>
  <c r="V208" i="37"/>
  <c r="U208" i="37"/>
  <c r="T208" i="37"/>
  <c r="S208" i="37"/>
  <c r="R208" i="37"/>
  <c r="Q208" i="37"/>
  <c r="P208" i="37"/>
  <c r="O208" i="37"/>
  <c r="N208" i="37"/>
  <c r="M208" i="37"/>
  <c r="L208" i="37"/>
  <c r="K208" i="37"/>
  <c r="J208" i="37"/>
  <c r="I208" i="37"/>
  <c r="H208" i="37"/>
  <c r="G208" i="37"/>
  <c r="F208" i="37"/>
  <c r="E208" i="37"/>
  <c r="AC207" i="37"/>
  <c r="AB207" i="37"/>
  <c r="AA207" i="37"/>
  <c r="Z207" i="37"/>
  <c r="Y207" i="37"/>
  <c r="X207" i="37"/>
  <c r="W207" i="37"/>
  <c r="V207" i="37"/>
  <c r="U207" i="37"/>
  <c r="T207" i="37"/>
  <c r="S207" i="37"/>
  <c r="R207" i="37"/>
  <c r="Q207" i="37"/>
  <c r="P207" i="37"/>
  <c r="O207" i="37"/>
  <c r="N207" i="37"/>
  <c r="M207" i="37"/>
  <c r="L207" i="37"/>
  <c r="K207" i="37"/>
  <c r="J207" i="37"/>
  <c r="I207" i="37"/>
  <c r="H207" i="37"/>
  <c r="G207" i="37"/>
  <c r="F207" i="37"/>
  <c r="E207" i="37"/>
  <c r="AD209" i="37"/>
  <c r="AD208" i="37"/>
  <c r="AD207" i="37"/>
  <c r="I244" i="33" l="1"/>
  <c r="G247" i="33"/>
  <c r="AJ246" i="33"/>
  <c r="AI246" i="33"/>
  <c r="AH246" i="33"/>
  <c r="AG246" i="33"/>
  <c r="AF246" i="33"/>
  <c r="AE246" i="33"/>
  <c r="AD246" i="33"/>
  <c r="AC246" i="33"/>
  <c r="AB246" i="33"/>
  <c r="AA246" i="33"/>
  <c r="Z246" i="33"/>
  <c r="Y246" i="33"/>
  <c r="X246" i="33"/>
  <c r="U246" i="33"/>
  <c r="T246" i="33"/>
  <c r="S246" i="33"/>
  <c r="R246" i="33"/>
  <c r="Q246" i="33"/>
  <c r="P246" i="33"/>
  <c r="O246" i="33"/>
  <c r="M246" i="33"/>
  <c r="L246" i="33"/>
  <c r="K246" i="33"/>
  <c r="I246" i="33"/>
  <c r="H246" i="33"/>
  <c r="G246" i="33"/>
  <c r="AK245" i="33"/>
  <c r="AJ245" i="33"/>
  <c r="AI245" i="33"/>
  <c r="AH245" i="33"/>
  <c r="AG245" i="33"/>
  <c r="AF245" i="33"/>
  <c r="AE245" i="33"/>
  <c r="AD245" i="33"/>
  <c r="AC245" i="33"/>
  <c r="AB245" i="33"/>
  <c r="AA245" i="33"/>
  <c r="Z245" i="33"/>
  <c r="Y245" i="33"/>
  <c r="X245" i="33"/>
  <c r="W245" i="33"/>
  <c r="U245" i="33"/>
  <c r="T245" i="33"/>
  <c r="S245" i="33"/>
  <c r="R245" i="33"/>
  <c r="Q245" i="33"/>
  <c r="P245" i="33"/>
  <c r="O245" i="33"/>
  <c r="M245" i="33"/>
  <c r="L245" i="33"/>
  <c r="K245" i="33"/>
  <c r="I245" i="33"/>
  <c r="H245" i="33"/>
  <c r="G245" i="33"/>
  <c r="F245" i="33"/>
  <c r="AK244" i="33"/>
  <c r="AJ244" i="33"/>
  <c r="AI244" i="33"/>
  <c r="AH244" i="33"/>
  <c r="AG244" i="33"/>
  <c r="AF244" i="33"/>
  <c r="AE244" i="33"/>
  <c r="AD244" i="33"/>
  <c r="AC244" i="33"/>
  <c r="AB244" i="33"/>
  <c r="AA244" i="33"/>
  <c r="Z244" i="33"/>
  <c r="Y244" i="33"/>
  <c r="X244" i="33"/>
  <c r="W244" i="33"/>
  <c r="U244" i="33"/>
  <c r="T244" i="33"/>
  <c r="S244" i="33"/>
  <c r="R244" i="33"/>
  <c r="Q244" i="33"/>
  <c r="P244" i="33"/>
  <c r="O244" i="33"/>
  <c r="M244" i="33"/>
  <c r="L244" i="33"/>
  <c r="K244" i="33"/>
  <c r="H244" i="33"/>
  <c r="G244" i="33"/>
  <c r="F244" i="33"/>
  <c r="F209" i="33"/>
  <c r="G212" i="33"/>
  <c r="AJ211" i="33"/>
  <c r="AI211" i="33"/>
  <c r="AH211" i="33"/>
  <c r="AG211" i="33"/>
  <c r="AF211" i="33"/>
  <c r="AE211" i="33"/>
  <c r="AD211" i="33"/>
  <c r="AC211" i="33"/>
  <c r="AB211" i="33"/>
  <c r="AA211" i="33"/>
  <c r="Z211" i="33"/>
  <c r="Y211" i="33"/>
  <c r="X211" i="33"/>
  <c r="U211" i="33"/>
  <c r="T211" i="33"/>
  <c r="S211" i="33"/>
  <c r="R211" i="33"/>
  <c r="Q211" i="33"/>
  <c r="P211" i="33"/>
  <c r="O211" i="33"/>
  <c r="M211" i="33"/>
  <c r="L211" i="33"/>
  <c r="K211" i="33"/>
  <c r="I211" i="33"/>
  <c r="H211" i="33"/>
  <c r="G211" i="33"/>
  <c r="AK210" i="33"/>
  <c r="AJ210" i="33"/>
  <c r="AI210" i="33"/>
  <c r="AH210" i="33"/>
  <c r="AG210" i="33"/>
  <c r="AF210" i="33"/>
  <c r="AE210" i="33"/>
  <c r="AD210" i="33"/>
  <c r="AC210" i="33"/>
  <c r="AB210" i="33"/>
  <c r="AA210" i="33"/>
  <c r="Z210" i="33"/>
  <c r="Y210" i="33"/>
  <c r="X210" i="33"/>
  <c r="W210" i="33"/>
  <c r="U210" i="33"/>
  <c r="T210" i="33"/>
  <c r="S210" i="33"/>
  <c r="R210" i="33"/>
  <c r="Q210" i="33"/>
  <c r="P210" i="33"/>
  <c r="O210" i="33"/>
  <c r="M210" i="33"/>
  <c r="L210" i="33"/>
  <c r="K210" i="33"/>
  <c r="I210" i="33"/>
  <c r="H210" i="33"/>
  <c r="G210" i="33"/>
  <c r="F210" i="33"/>
  <c r="AK209" i="33"/>
  <c r="AJ209" i="33"/>
  <c r="AI209" i="33"/>
  <c r="AH209" i="33"/>
  <c r="AG209" i="33"/>
  <c r="AF209" i="33"/>
  <c r="AE209" i="33"/>
  <c r="AD209" i="33"/>
  <c r="AC209" i="33"/>
  <c r="AB209" i="33"/>
  <c r="AA209" i="33"/>
  <c r="Z209" i="33"/>
  <c r="Y209" i="33"/>
  <c r="X209" i="33"/>
  <c r="W209" i="33"/>
  <c r="U209" i="33"/>
  <c r="T209" i="33"/>
  <c r="S209" i="33"/>
  <c r="R209" i="33"/>
  <c r="Q209" i="33"/>
  <c r="P209" i="33"/>
  <c r="O209" i="33"/>
  <c r="M209" i="33"/>
  <c r="L209" i="33"/>
  <c r="K209" i="33"/>
  <c r="I209" i="33"/>
  <c r="H209" i="33"/>
  <c r="G209" i="33"/>
  <c r="F245" i="35"/>
  <c r="G247" i="35"/>
  <c r="AJ246" i="35"/>
  <c r="AI246" i="35"/>
  <c r="AH246" i="35"/>
  <c r="AG246" i="35"/>
  <c r="AF246" i="35"/>
  <c r="AE246" i="35"/>
  <c r="AD246" i="35"/>
  <c r="AC246" i="35"/>
  <c r="AB246" i="35"/>
  <c r="AA246" i="35"/>
  <c r="Z246" i="35"/>
  <c r="Y246" i="35"/>
  <c r="X246" i="35"/>
  <c r="U246" i="35"/>
  <c r="T246" i="35"/>
  <c r="S246" i="35"/>
  <c r="R246" i="35"/>
  <c r="Q246" i="35"/>
  <c r="P246" i="35"/>
  <c r="O246" i="35"/>
  <c r="M246" i="35"/>
  <c r="L246" i="35"/>
  <c r="K246" i="35"/>
  <c r="I246" i="35"/>
  <c r="H246" i="35"/>
  <c r="G246" i="35"/>
  <c r="AJ245" i="35"/>
  <c r="AI245" i="35"/>
  <c r="AH245" i="35"/>
  <c r="AG245" i="35"/>
  <c r="AF245" i="35"/>
  <c r="AE245" i="35"/>
  <c r="AD245" i="35"/>
  <c r="AC245" i="35"/>
  <c r="AB245" i="35"/>
  <c r="AA245" i="35"/>
  <c r="Z245" i="35"/>
  <c r="Y245" i="35"/>
  <c r="X245" i="35"/>
  <c r="W245" i="35"/>
  <c r="U245" i="35"/>
  <c r="T245" i="35"/>
  <c r="S245" i="35"/>
  <c r="R245" i="35"/>
  <c r="Q245" i="35"/>
  <c r="P245" i="35"/>
  <c r="O245" i="35"/>
  <c r="M245" i="35"/>
  <c r="L245" i="35"/>
  <c r="K245" i="35"/>
  <c r="I245" i="35"/>
  <c r="H245" i="35"/>
  <c r="G245" i="35"/>
  <c r="AJ244" i="35"/>
  <c r="AI244" i="35"/>
  <c r="AH244" i="35"/>
  <c r="AG244" i="35"/>
  <c r="AF244" i="35"/>
  <c r="AE244" i="35"/>
  <c r="AD244" i="35"/>
  <c r="AC244" i="35"/>
  <c r="AB244" i="35"/>
  <c r="AA244" i="35"/>
  <c r="Z244" i="35"/>
  <c r="Y244" i="35"/>
  <c r="X244" i="35"/>
  <c r="W244" i="35"/>
  <c r="V244" i="35"/>
  <c r="U244" i="35"/>
  <c r="T244" i="35"/>
  <c r="S244" i="35"/>
  <c r="R244" i="35"/>
  <c r="Q244" i="35"/>
  <c r="P244" i="35"/>
  <c r="O244" i="35"/>
  <c r="M244" i="35"/>
  <c r="L244" i="35"/>
  <c r="K244" i="35"/>
  <c r="I244" i="35"/>
  <c r="H244" i="35"/>
  <c r="G244" i="35"/>
  <c r="F244" i="35"/>
  <c r="I209" i="35"/>
  <c r="G212" i="35"/>
  <c r="AJ211" i="35"/>
  <c r="AI211" i="35"/>
  <c r="AH211" i="35"/>
  <c r="AG211" i="35"/>
  <c r="AE211" i="35"/>
  <c r="AD211" i="35"/>
  <c r="AC211" i="35"/>
  <c r="AB211" i="35"/>
  <c r="AA211" i="35"/>
  <c r="Z211" i="35"/>
  <c r="Y211" i="35"/>
  <c r="X211" i="35"/>
  <c r="U211" i="35"/>
  <c r="T211" i="35"/>
  <c r="S211" i="35"/>
  <c r="R211" i="35"/>
  <c r="Q211" i="35"/>
  <c r="P211" i="35"/>
  <c r="O211" i="35"/>
  <c r="M211" i="35"/>
  <c r="L211" i="35"/>
  <c r="K211" i="35"/>
  <c r="I211" i="35"/>
  <c r="H211" i="35"/>
  <c r="G211" i="35"/>
  <c r="AK210" i="35"/>
  <c r="AJ210" i="35"/>
  <c r="AI210" i="35"/>
  <c r="AH210" i="35"/>
  <c r="AG210" i="35"/>
  <c r="AE210" i="35"/>
  <c r="AD210" i="35"/>
  <c r="AC210" i="35"/>
  <c r="AB210" i="35"/>
  <c r="AA210" i="35"/>
  <c r="Z210" i="35"/>
  <c r="Y210" i="35"/>
  <c r="X210" i="35"/>
  <c r="W210" i="35"/>
  <c r="U210" i="35"/>
  <c r="T210" i="35"/>
  <c r="S210" i="35"/>
  <c r="R210" i="35"/>
  <c r="Q210" i="35"/>
  <c r="P210" i="35"/>
  <c r="O210" i="35"/>
  <c r="M210" i="35"/>
  <c r="L210" i="35"/>
  <c r="K210" i="35"/>
  <c r="I210" i="35"/>
  <c r="H210" i="35"/>
  <c r="G210" i="35"/>
  <c r="AK209" i="35"/>
  <c r="AJ209" i="35"/>
  <c r="AI209" i="35"/>
  <c r="AG209" i="35"/>
  <c r="AE209" i="35"/>
  <c r="AD209" i="35"/>
  <c r="AC209" i="35"/>
  <c r="AB209" i="35"/>
  <c r="AA209" i="35"/>
  <c r="Z209" i="35"/>
  <c r="Y209" i="35"/>
  <c r="X209" i="35"/>
  <c r="W209" i="35"/>
  <c r="V209" i="35"/>
  <c r="U209" i="35"/>
  <c r="T209" i="35"/>
  <c r="S209" i="35"/>
  <c r="R209" i="35"/>
  <c r="Q209" i="35"/>
  <c r="P209" i="35"/>
  <c r="O209" i="35"/>
  <c r="M209" i="35"/>
  <c r="L209" i="35"/>
  <c r="K209" i="35"/>
  <c r="H209" i="35"/>
  <c r="G209" i="35"/>
  <c r="AF211" i="35"/>
  <c r="AF210" i="35"/>
  <c r="F210" i="35"/>
  <c r="AF209" i="35"/>
  <c r="F209" i="35"/>
  <c r="E173" i="39" l="1"/>
  <c r="D173" i="39"/>
  <c r="C173" i="39"/>
  <c r="E172" i="39"/>
  <c r="D172" i="39"/>
  <c r="C172" i="39"/>
  <c r="E171" i="39"/>
  <c r="D171" i="39"/>
  <c r="C171" i="39"/>
  <c r="Q174" i="38" l="1"/>
  <c r="E176" i="38"/>
  <c r="E175" i="38" s="1"/>
  <c r="AB175" i="38"/>
  <c r="AA175" i="38"/>
  <c r="Z175" i="38"/>
  <c r="Y175" i="38"/>
  <c r="X175" i="38"/>
  <c r="W175" i="38"/>
  <c r="V175" i="38"/>
  <c r="U175" i="38"/>
  <c r="T175" i="38"/>
  <c r="S175" i="38"/>
  <c r="R175" i="38"/>
  <c r="Q175" i="38"/>
  <c r="P175" i="38"/>
  <c r="O175" i="38"/>
  <c r="N175" i="38"/>
  <c r="M175" i="38"/>
  <c r="L175" i="38"/>
  <c r="K175" i="38"/>
  <c r="J175" i="38"/>
  <c r="I175" i="38"/>
  <c r="H175" i="38"/>
  <c r="G175" i="38"/>
  <c r="F175" i="38"/>
  <c r="AF174" i="38"/>
  <c r="AE174" i="38"/>
  <c r="AD174" i="38"/>
  <c r="AC174" i="38"/>
  <c r="AB174" i="38"/>
  <c r="AA174" i="38"/>
  <c r="Z174" i="38"/>
  <c r="Y174" i="38"/>
  <c r="X174" i="38"/>
  <c r="W174" i="38"/>
  <c r="V174" i="38"/>
  <c r="U174" i="38"/>
  <c r="T174" i="38"/>
  <c r="S174" i="38"/>
  <c r="R174" i="38"/>
  <c r="P174" i="38"/>
  <c r="O174" i="38"/>
  <c r="N174" i="38"/>
  <c r="M174" i="38"/>
  <c r="L174" i="38"/>
  <c r="K174" i="38"/>
  <c r="J174" i="38"/>
  <c r="I174" i="38"/>
  <c r="H174" i="38"/>
  <c r="G174" i="38"/>
  <c r="F174" i="38"/>
  <c r="E174" i="38"/>
  <c r="AF173" i="38"/>
  <c r="AE173" i="38"/>
  <c r="AD173" i="38"/>
  <c r="AC173" i="38"/>
  <c r="AB173" i="38"/>
  <c r="AA173" i="38"/>
  <c r="Z173" i="38"/>
  <c r="Y173" i="38"/>
  <c r="X173" i="38"/>
  <c r="W173" i="38"/>
  <c r="V173" i="38"/>
  <c r="U173" i="38"/>
  <c r="T173" i="38"/>
  <c r="S173" i="38"/>
  <c r="R173" i="38"/>
  <c r="Q173" i="38"/>
  <c r="P173" i="38"/>
  <c r="O173" i="38"/>
  <c r="N173" i="38"/>
  <c r="M173" i="38"/>
  <c r="L173" i="38"/>
  <c r="K173" i="38"/>
  <c r="J173" i="38"/>
  <c r="I173" i="38"/>
  <c r="H173" i="38"/>
  <c r="G173" i="38"/>
  <c r="F173" i="38"/>
  <c r="E173" i="38"/>
  <c r="N175" i="24" l="1"/>
  <c r="AD176" i="24"/>
  <c r="AC176" i="24"/>
  <c r="AF175" i="24"/>
  <c r="AE175" i="24"/>
  <c r="AD175" i="24"/>
  <c r="AC175" i="24"/>
  <c r="AA175" i="24"/>
  <c r="Z175" i="24"/>
  <c r="Y175" i="24"/>
  <c r="X175" i="24"/>
  <c r="W175" i="24"/>
  <c r="V175" i="24"/>
  <c r="U175" i="24"/>
  <c r="T175" i="24"/>
  <c r="S175" i="24"/>
  <c r="R175" i="24"/>
  <c r="Q175" i="24"/>
  <c r="P175" i="24"/>
  <c r="O175" i="24"/>
  <c r="M175" i="24"/>
  <c r="L175" i="24"/>
  <c r="K175" i="24"/>
  <c r="J175" i="24"/>
  <c r="I175" i="24"/>
  <c r="H175" i="24"/>
  <c r="G175" i="24"/>
  <c r="F175" i="24"/>
  <c r="AF174" i="24"/>
  <c r="AE174" i="24"/>
  <c r="AD174" i="24"/>
  <c r="AC174" i="24"/>
  <c r="AA174" i="24"/>
  <c r="Z174" i="24"/>
  <c r="Y174" i="24"/>
  <c r="X174" i="24"/>
  <c r="W174" i="24"/>
  <c r="V174" i="24"/>
  <c r="U174" i="24"/>
  <c r="T174" i="24"/>
  <c r="S174" i="24"/>
  <c r="R174" i="24"/>
  <c r="Q174" i="24"/>
  <c r="P174" i="24"/>
  <c r="O174" i="24"/>
  <c r="N174" i="24"/>
  <c r="M174" i="24"/>
  <c r="L174" i="24"/>
  <c r="K174" i="24"/>
  <c r="J174" i="24"/>
  <c r="I174" i="24"/>
  <c r="H174" i="24"/>
  <c r="G174" i="24"/>
  <c r="F174" i="24"/>
  <c r="AF173" i="24"/>
  <c r="AE173" i="24"/>
  <c r="AD173" i="24"/>
  <c r="AC173" i="24"/>
  <c r="AB173" i="24"/>
  <c r="AA173" i="24"/>
  <c r="Z173" i="24"/>
  <c r="Y173" i="24"/>
  <c r="X173" i="24"/>
  <c r="W173" i="24"/>
  <c r="V173" i="24"/>
  <c r="U173" i="24"/>
  <c r="T173" i="24"/>
  <c r="S173" i="24"/>
  <c r="R173" i="24"/>
  <c r="Q173" i="24"/>
  <c r="P173" i="24"/>
  <c r="O173" i="24"/>
  <c r="N173" i="24"/>
  <c r="M173" i="24"/>
  <c r="L173" i="24"/>
  <c r="K173" i="24"/>
  <c r="J173" i="24"/>
  <c r="I173" i="24"/>
  <c r="H173" i="24"/>
  <c r="G173" i="24"/>
  <c r="F173" i="24"/>
  <c r="O174" i="21" l="1"/>
  <c r="AD176" i="21"/>
  <c r="AC176" i="21"/>
  <c r="E176" i="21"/>
  <c r="E175" i="21" s="1"/>
  <c r="AD175" i="21"/>
  <c r="AC175" i="21"/>
  <c r="AA175" i="21"/>
  <c r="Z175" i="21"/>
  <c r="Y175" i="21"/>
  <c r="X175" i="21"/>
  <c r="W175" i="21"/>
  <c r="V175" i="21"/>
  <c r="U175" i="21"/>
  <c r="T175" i="21"/>
  <c r="S175" i="21"/>
  <c r="R175" i="21"/>
  <c r="Q175" i="21"/>
  <c r="P175" i="21"/>
  <c r="O175" i="21"/>
  <c r="N175" i="21"/>
  <c r="M175" i="21"/>
  <c r="L175" i="21"/>
  <c r="K175" i="21"/>
  <c r="J175" i="21"/>
  <c r="I175" i="21"/>
  <c r="H175" i="21"/>
  <c r="G175" i="21"/>
  <c r="F175" i="21"/>
  <c r="AF174" i="21"/>
  <c r="AE174" i="21"/>
  <c r="AD174" i="21"/>
  <c r="AC174" i="21"/>
  <c r="AA174" i="21"/>
  <c r="Z174" i="21"/>
  <c r="Y174" i="21"/>
  <c r="X174" i="21"/>
  <c r="W174" i="21"/>
  <c r="V174" i="21"/>
  <c r="U174" i="21"/>
  <c r="T174" i="21"/>
  <c r="S174" i="21"/>
  <c r="R174" i="21"/>
  <c r="Q174" i="21"/>
  <c r="P174" i="21"/>
  <c r="N174" i="21"/>
  <c r="M174" i="21"/>
  <c r="L174" i="21"/>
  <c r="K174" i="21"/>
  <c r="J174" i="21"/>
  <c r="I174" i="21"/>
  <c r="H174" i="21"/>
  <c r="G174" i="21"/>
  <c r="F174" i="21"/>
  <c r="E174" i="21"/>
  <c r="AF173" i="21"/>
  <c r="AE173" i="21"/>
  <c r="AD173" i="21"/>
  <c r="AC173" i="21"/>
  <c r="AB173" i="21"/>
  <c r="AA173" i="21"/>
  <c r="Z173" i="21"/>
  <c r="Y173" i="21"/>
  <c r="X173" i="21"/>
  <c r="W173" i="21"/>
  <c r="V173" i="21"/>
  <c r="U173" i="21"/>
  <c r="T173" i="21"/>
  <c r="S173" i="21"/>
  <c r="R173" i="21"/>
  <c r="Q173" i="21"/>
  <c r="P173" i="21"/>
  <c r="O173" i="21"/>
  <c r="N173" i="21"/>
  <c r="M173" i="21"/>
  <c r="L173" i="21"/>
  <c r="K173" i="21"/>
  <c r="J173" i="21"/>
  <c r="I173" i="21"/>
  <c r="H173" i="21"/>
  <c r="G173" i="21"/>
  <c r="F173" i="21"/>
  <c r="E173" i="21"/>
  <c r="AC176" i="37" l="1"/>
  <c r="E176" i="37"/>
  <c r="AD175" i="37"/>
  <c r="AC175" i="37"/>
  <c r="Z175" i="37"/>
  <c r="Y175" i="37"/>
  <c r="X175" i="37"/>
  <c r="W175" i="37"/>
  <c r="V175" i="37"/>
  <c r="U175" i="37"/>
  <c r="T175" i="37"/>
  <c r="S175" i="37"/>
  <c r="R175" i="37"/>
  <c r="Q175" i="37"/>
  <c r="P175" i="37"/>
  <c r="O175" i="37"/>
  <c r="N175" i="37"/>
  <c r="M175" i="37"/>
  <c r="L175" i="37"/>
  <c r="K175" i="37"/>
  <c r="J175" i="37"/>
  <c r="I175" i="37"/>
  <c r="H175" i="37"/>
  <c r="G175" i="37"/>
  <c r="F175" i="37"/>
  <c r="AD174" i="37"/>
  <c r="AC174" i="37"/>
  <c r="Z174" i="37"/>
  <c r="Y174" i="37"/>
  <c r="X174" i="37"/>
  <c r="W174" i="37"/>
  <c r="V174" i="37"/>
  <c r="U174" i="37"/>
  <c r="T174" i="37"/>
  <c r="S174" i="37"/>
  <c r="R174" i="37"/>
  <c r="Q174" i="37"/>
  <c r="P174" i="37"/>
  <c r="O174" i="37"/>
  <c r="N174" i="37"/>
  <c r="M174" i="37"/>
  <c r="L174" i="37"/>
  <c r="K174" i="37"/>
  <c r="J174" i="37"/>
  <c r="I174" i="37"/>
  <c r="H174" i="37"/>
  <c r="G174" i="37"/>
  <c r="F174" i="37"/>
  <c r="E174" i="37"/>
  <c r="AD173" i="37"/>
  <c r="AC173" i="37"/>
  <c r="Z173" i="37"/>
  <c r="Y173" i="37"/>
  <c r="X173" i="37"/>
  <c r="W173" i="37"/>
  <c r="V173" i="37"/>
  <c r="U173" i="37"/>
  <c r="T173" i="37"/>
  <c r="S173" i="37"/>
  <c r="R173" i="37"/>
  <c r="Q173" i="37"/>
  <c r="P173" i="37"/>
  <c r="O173" i="37"/>
  <c r="N173" i="37"/>
  <c r="M173" i="37"/>
  <c r="L173" i="37"/>
  <c r="K173" i="37"/>
  <c r="J173" i="37"/>
  <c r="I173" i="37"/>
  <c r="H173" i="37"/>
  <c r="G173" i="37"/>
  <c r="F173" i="37"/>
  <c r="E173" i="37"/>
  <c r="M174" i="41" l="1"/>
  <c r="AC176" i="41"/>
  <c r="E176" i="41"/>
  <c r="E175" i="41" s="1"/>
  <c r="AD175" i="41"/>
  <c r="AC175" i="41"/>
  <c r="AA175" i="41"/>
  <c r="Z175" i="41"/>
  <c r="Y175" i="41"/>
  <c r="X175" i="41"/>
  <c r="W175" i="41"/>
  <c r="V175" i="41"/>
  <c r="U175" i="41"/>
  <c r="T175" i="41"/>
  <c r="S175" i="41"/>
  <c r="R175" i="41"/>
  <c r="Q175" i="41"/>
  <c r="P175" i="41"/>
  <c r="O175" i="41"/>
  <c r="N175" i="41"/>
  <c r="M175" i="41"/>
  <c r="L175" i="41"/>
  <c r="K175" i="41"/>
  <c r="J175" i="41"/>
  <c r="I175" i="41"/>
  <c r="H175" i="41"/>
  <c r="G175" i="41"/>
  <c r="F175" i="41"/>
  <c r="AD174" i="41"/>
  <c r="AC174" i="41"/>
  <c r="AA174" i="41"/>
  <c r="Z174" i="41"/>
  <c r="Y174" i="41"/>
  <c r="X174" i="41"/>
  <c r="W174" i="41"/>
  <c r="V174" i="41"/>
  <c r="U174" i="41"/>
  <c r="T174" i="41"/>
  <c r="S174" i="41"/>
  <c r="R174" i="41"/>
  <c r="Q174" i="41"/>
  <c r="P174" i="41"/>
  <c r="O174" i="41"/>
  <c r="N174" i="41"/>
  <c r="L174" i="41"/>
  <c r="K174" i="41"/>
  <c r="J174" i="41"/>
  <c r="I174" i="41"/>
  <c r="H174" i="41"/>
  <c r="G174" i="41"/>
  <c r="F174" i="41"/>
  <c r="E174" i="41"/>
  <c r="AD173" i="41"/>
  <c r="AC173" i="41"/>
  <c r="AA173" i="41"/>
  <c r="Z173" i="41"/>
  <c r="Y173" i="41"/>
  <c r="X173" i="41"/>
  <c r="W173" i="41"/>
  <c r="V173" i="41"/>
  <c r="U173" i="41"/>
  <c r="T173" i="41"/>
  <c r="S173" i="41"/>
  <c r="R173" i="41"/>
  <c r="Q173" i="41"/>
  <c r="P173" i="41"/>
  <c r="O173" i="41"/>
  <c r="N173" i="41"/>
  <c r="M173" i="41"/>
  <c r="L173" i="41"/>
  <c r="K173" i="41"/>
  <c r="J173" i="41"/>
  <c r="I173" i="41"/>
  <c r="H173" i="41"/>
  <c r="G173" i="41"/>
  <c r="F173" i="41"/>
  <c r="E173" i="41"/>
  <c r="H174" i="36" l="1"/>
  <c r="AC176" i="36"/>
  <c r="E176" i="36"/>
  <c r="AD175" i="36"/>
  <c r="AC175" i="36"/>
  <c r="AB175" i="36"/>
  <c r="AA175" i="36"/>
  <c r="Z175" i="36"/>
  <c r="Y175" i="36"/>
  <c r="X175" i="36"/>
  <c r="W175" i="36"/>
  <c r="V175" i="36"/>
  <c r="U175" i="36"/>
  <c r="T175" i="36"/>
  <c r="S175" i="36"/>
  <c r="R175" i="36"/>
  <c r="Q175" i="36"/>
  <c r="P175" i="36"/>
  <c r="O175" i="36"/>
  <c r="N175" i="36"/>
  <c r="M175" i="36"/>
  <c r="L175" i="36"/>
  <c r="K175" i="36"/>
  <c r="J175" i="36"/>
  <c r="I175" i="36"/>
  <c r="H175" i="36"/>
  <c r="G175" i="36"/>
  <c r="F175" i="36"/>
  <c r="AD174" i="36"/>
  <c r="AC174" i="36"/>
  <c r="AB174" i="36"/>
  <c r="AA174" i="36"/>
  <c r="Z174" i="36"/>
  <c r="Y174" i="36"/>
  <c r="X174" i="36"/>
  <c r="W174" i="36"/>
  <c r="V174" i="36"/>
  <c r="U174" i="36"/>
  <c r="T174" i="36"/>
  <c r="S174" i="36"/>
  <c r="R174" i="36"/>
  <c r="Q174" i="36"/>
  <c r="P174" i="36"/>
  <c r="O174" i="36"/>
  <c r="N174" i="36"/>
  <c r="M174" i="36"/>
  <c r="L174" i="36"/>
  <c r="K174" i="36"/>
  <c r="J174" i="36"/>
  <c r="I174" i="36"/>
  <c r="G174" i="36"/>
  <c r="F174" i="36"/>
  <c r="E174" i="36"/>
  <c r="AD173" i="36"/>
  <c r="AC173" i="36"/>
  <c r="AB173" i="36"/>
  <c r="AA173" i="36"/>
  <c r="Z173" i="36"/>
  <c r="Y173" i="36"/>
  <c r="X173" i="36"/>
  <c r="W173" i="36"/>
  <c r="V173" i="36"/>
  <c r="U173" i="36"/>
  <c r="T173" i="36"/>
  <c r="S173" i="36"/>
  <c r="R173" i="36"/>
  <c r="Q173" i="36"/>
  <c r="P173" i="36"/>
  <c r="O173" i="36"/>
  <c r="N173" i="36"/>
  <c r="M173" i="36"/>
  <c r="L173" i="36"/>
  <c r="K173" i="36"/>
  <c r="J173" i="36"/>
  <c r="I173" i="36"/>
  <c r="H173" i="36"/>
  <c r="G173" i="36"/>
  <c r="F173" i="36"/>
  <c r="E173" i="36"/>
  <c r="I175" i="35" l="1"/>
  <c r="G178" i="35"/>
  <c r="AJ177" i="35"/>
  <c r="AI177" i="35"/>
  <c r="AG177" i="35"/>
  <c r="AF177" i="35"/>
  <c r="AE177" i="35"/>
  <c r="AD177" i="35"/>
  <c r="AC177" i="35"/>
  <c r="AB177" i="35"/>
  <c r="AA177" i="35"/>
  <c r="Z177" i="35"/>
  <c r="Y177" i="35"/>
  <c r="X177" i="35"/>
  <c r="U177" i="35"/>
  <c r="T177" i="35"/>
  <c r="S177" i="35"/>
  <c r="R177" i="35"/>
  <c r="Q177" i="35"/>
  <c r="P177" i="35"/>
  <c r="O177" i="35"/>
  <c r="M177" i="35"/>
  <c r="L177" i="35"/>
  <c r="K177" i="35"/>
  <c r="I177" i="35"/>
  <c r="H177" i="35"/>
  <c r="G177" i="35"/>
  <c r="AJ176" i="35"/>
  <c r="AI176" i="35"/>
  <c r="AG176" i="35"/>
  <c r="AF176" i="35"/>
  <c r="AE176" i="35"/>
  <c r="AD176" i="35"/>
  <c r="AC176" i="35"/>
  <c r="AB176" i="35"/>
  <c r="AA176" i="35"/>
  <c r="Z176" i="35"/>
  <c r="Y176" i="35"/>
  <c r="X176" i="35"/>
  <c r="W176" i="35"/>
  <c r="U176" i="35"/>
  <c r="T176" i="35"/>
  <c r="S176" i="35"/>
  <c r="R176" i="35"/>
  <c r="Q176" i="35"/>
  <c r="P176" i="35"/>
  <c r="O176" i="35"/>
  <c r="M176" i="35"/>
  <c r="L176" i="35"/>
  <c r="K176" i="35"/>
  <c r="I176" i="35"/>
  <c r="H176" i="35"/>
  <c r="G176" i="35"/>
  <c r="F176" i="35"/>
  <c r="AJ175" i="35"/>
  <c r="AI175" i="35"/>
  <c r="AG175" i="35"/>
  <c r="AF175" i="35"/>
  <c r="AE175" i="35"/>
  <c r="AD175" i="35"/>
  <c r="AC175" i="35"/>
  <c r="AB175" i="35"/>
  <c r="AA175" i="35"/>
  <c r="Z175" i="35"/>
  <c r="Y175" i="35"/>
  <c r="X175" i="35"/>
  <c r="W175" i="35"/>
  <c r="V175" i="35"/>
  <c r="U175" i="35"/>
  <c r="T175" i="35"/>
  <c r="S175" i="35"/>
  <c r="R175" i="35"/>
  <c r="Q175" i="35"/>
  <c r="P175" i="35"/>
  <c r="O175" i="35"/>
  <c r="M175" i="35"/>
  <c r="L175" i="35"/>
  <c r="K175" i="35"/>
  <c r="H175" i="35"/>
  <c r="G175" i="35"/>
  <c r="F175" i="35"/>
  <c r="T177" i="33"/>
  <c r="G175" i="33"/>
  <c r="G178" i="33"/>
  <c r="AJ177" i="33"/>
  <c r="AI177" i="33"/>
  <c r="AH177" i="33"/>
  <c r="AG177" i="33"/>
  <c r="AF177" i="33"/>
  <c r="AE177" i="33"/>
  <c r="AD177" i="33"/>
  <c r="AC177" i="33"/>
  <c r="AB177" i="33"/>
  <c r="AA177" i="33"/>
  <c r="Z177" i="33"/>
  <c r="Y177" i="33"/>
  <c r="X177" i="33"/>
  <c r="U177" i="33"/>
  <c r="S177" i="33"/>
  <c r="R177" i="33"/>
  <c r="Q177" i="33"/>
  <c r="P177" i="33"/>
  <c r="O177" i="33"/>
  <c r="M177" i="33"/>
  <c r="L177" i="33"/>
  <c r="K177" i="33"/>
  <c r="I177" i="33"/>
  <c r="H177" i="33"/>
  <c r="G177" i="33"/>
  <c r="AK176" i="33"/>
  <c r="AJ176" i="33"/>
  <c r="AI176" i="33"/>
  <c r="AH176" i="33"/>
  <c r="AG176" i="33"/>
  <c r="AF176" i="33"/>
  <c r="AE176" i="33"/>
  <c r="AD176" i="33"/>
  <c r="AC176" i="33"/>
  <c r="AB176" i="33"/>
  <c r="AA176" i="33"/>
  <c r="Z176" i="33"/>
  <c r="Y176" i="33"/>
  <c r="X176" i="33"/>
  <c r="W176" i="33"/>
  <c r="U176" i="33"/>
  <c r="T176" i="33"/>
  <c r="S176" i="33"/>
  <c r="R176" i="33"/>
  <c r="Q176" i="33"/>
  <c r="P176" i="33"/>
  <c r="O176" i="33"/>
  <c r="M176" i="33"/>
  <c r="L176" i="33"/>
  <c r="K176" i="33"/>
  <c r="I176" i="33"/>
  <c r="H176" i="33"/>
  <c r="G176" i="33"/>
  <c r="F176" i="33"/>
  <c r="AK175" i="33"/>
  <c r="AJ175" i="33"/>
  <c r="AI175" i="33"/>
  <c r="AH175" i="33"/>
  <c r="AG175" i="33"/>
  <c r="AF175" i="33"/>
  <c r="AE175" i="33"/>
  <c r="AD175" i="33"/>
  <c r="AC175" i="33"/>
  <c r="AB175" i="33"/>
  <c r="AA175" i="33"/>
  <c r="Z175" i="33"/>
  <c r="Y175" i="33"/>
  <c r="X175" i="33"/>
  <c r="W175" i="33"/>
  <c r="V175" i="33"/>
  <c r="U175" i="33"/>
  <c r="T175" i="33"/>
  <c r="S175" i="33"/>
  <c r="R175" i="33"/>
  <c r="Q175" i="33"/>
  <c r="P175" i="33"/>
  <c r="O175" i="33"/>
  <c r="M175" i="33"/>
  <c r="L175" i="33"/>
  <c r="K175" i="33"/>
  <c r="I175" i="33"/>
  <c r="H175" i="33"/>
  <c r="F175" i="33"/>
  <c r="H139" i="39" l="1"/>
  <c r="G139" i="39"/>
  <c r="F139" i="39"/>
  <c r="E139" i="39"/>
  <c r="D139" i="39"/>
  <c r="C139" i="39"/>
  <c r="H138" i="39"/>
  <c r="G138" i="39"/>
  <c r="F138" i="39"/>
  <c r="E138" i="39"/>
  <c r="D138" i="39"/>
  <c r="C138" i="39"/>
  <c r="H137" i="39"/>
  <c r="G137" i="39"/>
  <c r="F137" i="39"/>
  <c r="E137" i="39"/>
  <c r="D137" i="39"/>
  <c r="C137" i="39"/>
  <c r="E141" i="38" l="1"/>
  <c r="E140" i="38" s="1"/>
  <c r="AC140" i="38"/>
  <c r="AB140" i="38"/>
  <c r="AA140" i="38"/>
  <c r="Z140" i="38"/>
  <c r="Y140" i="38"/>
  <c r="X140" i="38"/>
  <c r="W140" i="38"/>
  <c r="V140" i="38"/>
  <c r="U140" i="38"/>
  <c r="T140" i="38"/>
  <c r="S140" i="38"/>
  <c r="R140" i="38"/>
  <c r="Q140" i="38"/>
  <c r="P140" i="38"/>
  <c r="O140" i="38"/>
  <c r="N140" i="38"/>
  <c r="M140" i="38"/>
  <c r="L140" i="38"/>
  <c r="K140" i="38"/>
  <c r="J140" i="38"/>
  <c r="I140" i="38"/>
  <c r="H140" i="38"/>
  <c r="G140" i="38"/>
  <c r="F140" i="38"/>
  <c r="AF139" i="38"/>
  <c r="AE139" i="38"/>
  <c r="AD139" i="38"/>
  <c r="AC139" i="38"/>
  <c r="AB139" i="38"/>
  <c r="AA139" i="38"/>
  <c r="Z139" i="38"/>
  <c r="Y139" i="38"/>
  <c r="X139" i="38"/>
  <c r="W139" i="38"/>
  <c r="V139" i="38"/>
  <c r="U139" i="38"/>
  <c r="T139" i="38"/>
  <c r="S139" i="38"/>
  <c r="R139" i="38"/>
  <c r="Q139" i="38"/>
  <c r="P139" i="38"/>
  <c r="O139" i="38"/>
  <c r="N139" i="38"/>
  <c r="M139" i="38"/>
  <c r="L139" i="38"/>
  <c r="K139" i="38"/>
  <c r="J139" i="38"/>
  <c r="I139" i="38"/>
  <c r="H139" i="38"/>
  <c r="G139" i="38"/>
  <c r="F139" i="38"/>
  <c r="E139" i="38"/>
  <c r="AF138" i="38"/>
  <c r="AE138" i="38"/>
  <c r="AD138" i="38"/>
  <c r="AC138" i="38"/>
  <c r="AB138" i="38"/>
  <c r="AA138" i="38"/>
  <c r="Z138" i="38"/>
  <c r="Y138" i="38"/>
  <c r="X138" i="38"/>
  <c r="W138" i="38"/>
  <c r="V138" i="38"/>
  <c r="U138" i="38"/>
  <c r="T138" i="38"/>
  <c r="S138" i="38"/>
  <c r="R138" i="38"/>
  <c r="Q138" i="38"/>
  <c r="P138" i="38"/>
  <c r="O138" i="38"/>
  <c r="N138" i="38"/>
  <c r="M138" i="38"/>
  <c r="L138" i="38"/>
  <c r="K138" i="38"/>
  <c r="J138" i="38"/>
  <c r="I138" i="38"/>
  <c r="H138" i="38"/>
  <c r="G138" i="38"/>
  <c r="F138" i="38"/>
  <c r="E138" i="38"/>
  <c r="AD141" i="24" l="1"/>
  <c r="AC141" i="24"/>
  <c r="AF140" i="24"/>
  <c r="AE140" i="24"/>
  <c r="Z140" i="24"/>
  <c r="X140" i="24"/>
  <c r="V140" i="24"/>
  <c r="T140" i="24"/>
  <c r="R140" i="24"/>
  <c r="P140" i="24"/>
  <c r="N140" i="24"/>
  <c r="L140" i="24"/>
  <c r="K140" i="24"/>
  <c r="J140" i="24"/>
  <c r="I140" i="24"/>
  <c r="H140" i="24"/>
  <c r="G140" i="24"/>
  <c r="F140" i="24"/>
  <c r="AF139" i="24"/>
  <c r="AE139" i="24"/>
  <c r="Z139" i="24"/>
  <c r="X139" i="24"/>
  <c r="V139" i="24"/>
  <c r="T139" i="24"/>
  <c r="R139" i="24"/>
  <c r="P139" i="24"/>
  <c r="N139" i="24"/>
  <c r="L139" i="24"/>
  <c r="K139" i="24"/>
  <c r="J139" i="24"/>
  <c r="I139" i="24"/>
  <c r="H139" i="24"/>
  <c r="G139" i="24"/>
  <c r="F139" i="24"/>
  <c r="AF138" i="24"/>
  <c r="AE138" i="24"/>
  <c r="AD138" i="24"/>
  <c r="AC138" i="24"/>
  <c r="AB138" i="24"/>
  <c r="Z138" i="24"/>
  <c r="X138" i="24"/>
  <c r="V138" i="24"/>
  <c r="T138" i="24"/>
  <c r="R138" i="24"/>
  <c r="P138" i="24"/>
  <c r="N138" i="24"/>
  <c r="L138" i="24"/>
  <c r="K138" i="24"/>
  <c r="J138" i="24"/>
  <c r="I138" i="24"/>
  <c r="H138" i="24"/>
  <c r="G138" i="24"/>
  <c r="F138" i="24"/>
  <c r="E141" i="21" l="1"/>
  <c r="E140" i="21" s="1"/>
  <c r="Z140" i="21"/>
  <c r="X140" i="21"/>
  <c r="V140" i="21"/>
  <c r="T140" i="21"/>
  <c r="R140" i="21"/>
  <c r="P140" i="21"/>
  <c r="N140" i="21"/>
  <c r="L140" i="21"/>
  <c r="K140" i="21"/>
  <c r="J140" i="21"/>
  <c r="I140" i="21"/>
  <c r="H140" i="21"/>
  <c r="G140" i="21"/>
  <c r="F140" i="21"/>
  <c r="AF139" i="21"/>
  <c r="AE139" i="21"/>
  <c r="Z139" i="21"/>
  <c r="X139" i="21"/>
  <c r="V139" i="21"/>
  <c r="T139" i="21"/>
  <c r="R139" i="21"/>
  <c r="P139" i="21"/>
  <c r="N139" i="21"/>
  <c r="L139" i="21"/>
  <c r="K139" i="21"/>
  <c r="J139" i="21"/>
  <c r="I139" i="21"/>
  <c r="H139" i="21"/>
  <c r="G139" i="21"/>
  <c r="F139" i="21"/>
  <c r="E139" i="21"/>
  <c r="AF138" i="21"/>
  <c r="AE138" i="21"/>
  <c r="Z138" i="21"/>
  <c r="X138" i="21"/>
  <c r="V138" i="21"/>
  <c r="T138" i="21"/>
  <c r="R138" i="21"/>
  <c r="P138" i="21"/>
  <c r="N138" i="21"/>
  <c r="L138" i="21"/>
  <c r="K138" i="21"/>
  <c r="J138" i="21"/>
  <c r="I138" i="21"/>
  <c r="H138" i="21"/>
  <c r="G138" i="21"/>
  <c r="F138" i="21"/>
  <c r="E138" i="21"/>
  <c r="Q139" i="37" l="1"/>
  <c r="AC141" i="37"/>
  <c r="E141" i="37"/>
  <c r="AD140" i="37"/>
  <c r="Z140" i="37"/>
  <c r="Y140" i="37"/>
  <c r="X140" i="37"/>
  <c r="W140" i="37"/>
  <c r="V140" i="37"/>
  <c r="U140" i="37"/>
  <c r="T140" i="37"/>
  <c r="S140" i="37"/>
  <c r="R140" i="37"/>
  <c r="Q140" i="37"/>
  <c r="P140" i="37"/>
  <c r="O140" i="37"/>
  <c r="N140" i="37"/>
  <c r="M140" i="37"/>
  <c r="L140" i="37"/>
  <c r="K140" i="37"/>
  <c r="J140" i="37"/>
  <c r="I140" i="37"/>
  <c r="H140" i="37"/>
  <c r="G140" i="37"/>
  <c r="F140" i="37"/>
  <c r="AD139" i="37"/>
  <c r="AC139" i="37"/>
  <c r="Z139" i="37"/>
  <c r="Y139" i="37"/>
  <c r="X139" i="37"/>
  <c r="W139" i="37"/>
  <c r="V139" i="37"/>
  <c r="U139" i="37"/>
  <c r="T139" i="37"/>
  <c r="S139" i="37"/>
  <c r="R139" i="37"/>
  <c r="P139" i="37"/>
  <c r="O139" i="37"/>
  <c r="N139" i="37"/>
  <c r="M139" i="37"/>
  <c r="L139" i="37"/>
  <c r="K139" i="37"/>
  <c r="J139" i="37"/>
  <c r="I139" i="37"/>
  <c r="H139" i="37"/>
  <c r="G139" i="37"/>
  <c r="F139" i="37"/>
  <c r="E139" i="37"/>
  <c r="AD138" i="37"/>
  <c r="AC138" i="37"/>
  <c r="Z138" i="37"/>
  <c r="Y138" i="37"/>
  <c r="X138" i="37"/>
  <c r="W138" i="37"/>
  <c r="V138" i="37"/>
  <c r="U138" i="37"/>
  <c r="T138" i="37"/>
  <c r="S138" i="37"/>
  <c r="R138" i="37"/>
  <c r="Q138" i="37"/>
  <c r="P138" i="37"/>
  <c r="O138" i="37"/>
  <c r="N138" i="37"/>
  <c r="M138" i="37"/>
  <c r="L138" i="37"/>
  <c r="K138" i="37"/>
  <c r="J138" i="37"/>
  <c r="I138" i="37"/>
  <c r="H138" i="37"/>
  <c r="G138" i="37"/>
  <c r="F138" i="37"/>
  <c r="E138" i="37"/>
  <c r="J139" i="41" l="1"/>
  <c r="AC141" i="41"/>
  <c r="E141" i="41"/>
  <c r="E140" i="41" s="1"/>
  <c r="AD140" i="41"/>
  <c r="AC140" i="41"/>
  <c r="AA140" i="41"/>
  <c r="Z140" i="41"/>
  <c r="Y140" i="41"/>
  <c r="X140" i="41"/>
  <c r="W140" i="41"/>
  <c r="V140" i="41"/>
  <c r="U140" i="41"/>
  <c r="T140" i="41"/>
  <c r="S140" i="41"/>
  <c r="R140" i="41"/>
  <c r="Q140" i="41"/>
  <c r="P140" i="41"/>
  <c r="O140" i="41"/>
  <c r="N140" i="41"/>
  <c r="M140" i="41"/>
  <c r="L140" i="41"/>
  <c r="K140" i="41"/>
  <c r="J140" i="41"/>
  <c r="I140" i="41"/>
  <c r="H140" i="41"/>
  <c r="G140" i="41"/>
  <c r="F140" i="41"/>
  <c r="AD139" i="41"/>
  <c r="AC139" i="41"/>
  <c r="AA139" i="41"/>
  <c r="Z139" i="41"/>
  <c r="Y139" i="41"/>
  <c r="X139" i="41"/>
  <c r="W139" i="41"/>
  <c r="V139" i="41"/>
  <c r="U139" i="41"/>
  <c r="T139" i="41"/>
  <c r="S139" i="41"/>
  <c r="R139" i="41"/>
  <c r="Q139" i="41"/>
  <c r="P139" i="41"/>
  <c r="O139" i="41"/>
  <c r="N139" i="41"/>
  <c r="M139" i="41"/>
  <c r="L139" i="41"/>
  <c r="K139" i="41"/>
  <c r="I139" i="41"/>
  <c r="H139" i="41"/>
  <c r="G139" i="41"/>
  <c r="F139" i="41"/>
  <c r="E139" i="41"/>
  <c r="AD138" i="41"/>
  <c r="AC138" i="41"/>
  <c r="AA138" i="41"/>
  <c r="Z138" i="41"/>
  <c r="Y138" i="41"/>
  <c r="X138" i="41"/>
  <c r="W138" i="41"/>
  <c r="V138" i="41"/>
  <c r="U138" i="41"/>
  <c r="T138" i="41"/>
  <c r="S138" i="41"/>
  <c r="R138" i="41"/>
  <c r="Q138" i="41"/>
  <c r="P138" i="41"/>
  <c r="O138" i="41"/>
  <c r="N138" i="41"/>
  <c r="M138" i="41"/>
  <c r="L138" i="41"/>
  <c r="K138" i="41"/>
  <c r="J138" i="41"/>
  <c r="I138" i="41"/>
  <c r="H138" i="41"/>
  <c r="G138" i="41"/>
  <c r="F138" i="41"/>
  <c r="E138" i="41"/>
  <c r="AC141" i="36" l="1"/>
  <c r="E141" i="36"/>
  <c r="AD140" i="36"/>
  <c r="AC140" i="36"/>
  <c r="AB140" i="36"/>
  <c r="AA140" i="36"/>
  <c r="Z140" i="36"/>
  <c r="Y140" i="36"/>
  <c r="X140" i="36"/>
  <c r="W140" i="36"/>
  <c r="V140" i="36"/>
  <c r="U140" i="36"/>
  <c r="T140" i="36"/>
  <c r="S140" i="36"/>
  <c r="R140" i="36"/>
  <c r="Q140" i="36"/>
  <c r="P140" i="36"/>
  <c r="O140" i="36"/>
  <c r="N140" i="36"/>
  <c r="M140" i="36"/>
  <c r="L140" i="36"/>
  <c r="K140" i="36"/>
  <c r="J140" i="36"/>
  <c r="I140" i="36"/>
  <c r="H140" i="36"/>
  <c r="G140" i="36"/>
  <c r="F140" i="36"/>
  <c r="AD139" i="36"/>
  <c r="AC139" i="36"/>
  <c r="AB139" i="36"/>
  <c r="AA139" i="36"/>
  <c r="Z139" i="36"/>
  <c r="Y139" i="36"/>
  <c r="X139" i="36"/>
  <c r="W139" i="36"/>
  <c r="V139" i="36"/>
  <c r="U139" i="36"/>
  <c r="T139" i="36"/>
  <c r="S139" i="36"/>
  <c r="R139" i="36"/>
  <c r="Q139" i="36"/>
  <c r="P139" i="36"/>
  <c r="O139" i="36"/>
  <c r="N139" i="36"/>
  <c r="M139" i="36"/>
  <c r="L139" i="36"/>
  <c r="K139" i="36"/>
  <c r="J139" i="36"/>
  <c r="I139" i="36"/>
  <c r="H139" i="36"/>
  <c r="G139" i="36"/>
  <c r="F139" i="36"/>
  <c r="E139" i="36"/>
  <c r="AD138" i="36"/>
  <c r="AC138" i="36"/>
  <c r="AB138" i="36"/>
  <c r="AA138" i="36"/>
  <c r="Z138" i="36"/>
  <c r="Y138" i="36"/>
  <c r="X138" i="36"/>
  <c r="W138" i="36"/>
  <c r="V138" i="36"/>
  <c r="U138" i="36"/>
  <c r="T138" i="36"/>
  <c r="S138" i="36"/>
  <c r="R138" i="36"/>
  <c r="Q138" i="36"/>
  <c r="P138" i="36"/>
  <c r="O138" i="36"/>
  <c r="N138" i="36"/>
  <c r="M138" i="36"/>
  <c r="L138" i="36"/>
  <c r="K138" i="36"/>
  <c r="J138" i="36"/>
  <c r="I138" i="36"/>
  <c r="H138" i="36"/>
  <c r="G138" i="36"/>
  <c r="F138" i="36"/>
  <c r="E138" i="36"/>
  <c r="G143" i="35" l="1"/>
  <c r="AJ142" i="35"/>
  <c r="AI142" i="35"/>
  <c r="AH142" i="35"/>
  <c r="AG142" i="35"/>
  <c r="AF142" i="35"/>
  <c r="AE142" i="35"/>
  <c r="AD142" i="35"/>
  <c r="AC142" i="35"/>
  <c r="AB142" i="35"/>
  <c r="AA142" i="35"/>
  <c r="Z142" i="35"/>
  <c r="Y142" i="35"/>
  <c r="X142" i="35"/>
  <c r="U142" i="35"/>
  <c r="T142" i="35"/>
  <c r="S142" i="35"/>
  <c r="R142" i="35"/>
  <c r="Q142" i="35"/>
  <c r="P142" i="35"/>
  <c r="O142" i="35"/>
  <c r="M142" i="35"/>
  <c r="L142" i="35"/>
  <c r="K142" i="35"/>
  <c r="I142" i="35"/>
  <c r="H142" i="35"/>
  <c r="G142" i="35"/>
  <c r="AK141" i="35"/>
  <c r="AJ141" i="35"/>
  <c r="AI141" i="35"/>
  <c r="AH141" i="35"/>
  <c r="AG141" i="35"/>
  <c r="AF141" i="35"/>
  <c r="AE141" i="35"/>
  <c r="AD141" i="35"/>
  <c r="AC141" i="35"/>
  <c r="AB141" i="35"/>
  <c r="AA141" i="35"/>
  <c r="Z141" i="35"/>
  <c r="Y141" i="35"/>
  <c r="X141" i="35"/>
  <c r="W141" i="35"/>
  <c r="U141" i="35"/>
  <c r="T141" i="35"/>
  <c r="S141" i="35"/>
  <c r="R141" i="35"/>
  <c r="Q141" i="35"/>
  <c r="P141" i="35"/>
  <c r="O141" i="35"/>
  <c r="M141" i="35"/>
  <c r="L141" i="35"/>
  <c r="K141" i="35"/>
  <c r="I141" i="35"/>
  <c r="H141" i="35"/>
  <c r="G141" i="35"/>
  <c r="F141" i="35"/>
  <c r="AK140" i="35"/>
  <c r="AJ140" i="35"/>
  <c r="AI140" i="35"/>
  <c r="AH140" i="35"/>
  <c r="AG140" i="35"/>
  <c r="AF140" i="35"/>
  <c r="AE140" i="35"/>
  <c r="AD140" i="35"/>
  <c r="AC140" i="35"/>
  <c r="AB140" i="35"/>
  <c r="AA140" i="35"/>
  <c r="Z140" i="35"/>
  <c r="Y140" i="35"/>
  <c r="X140" i="35"/>
  <c r="W140" i="35"/>
  <c r="V140" i="35"/>
  <c r="U140" i="35"/>
  <c r="T140" i="35"/>
  <c r="S140" i="35"/>
  <c r="R140" i="35"/>
  <c r="Q140" i="35"/>
  <c r="P140" i="35"/>
  <c r="O140" i="35"/>
  <c r="M140" i="35"/>
  <c r="L140" i="35"/>
  <c r="K140" i="35"/>
  <c r="I140" i="35"/>
  <c r="H140" i="35"/>
  <c r="G140" i="35"/>
  <c r="F140" i="35"/>
  <c r="L141" i="33"/>
  <c r="G140" i="33"/>
  <c r="G143" i="33"/>
  <c r="AJ142" i="33"/>
  <c r="AI142" i="33"/>
  <c r="AH142" i="33"/>
  <c r="AG142" i="33"/>
  <c r="AF142" i="33"/>
  <c r="AE142" i="33"/>
  <c r="AD142" i="33"/>
  <c r="AC142" i="33"/>
  <c r="AB142" i="33"/>
  <c r="AA142" i="33"/>
  <c r="Z142" i="33"/>
  <c r="Y142" i="33"/>
  <c r="X142" i="33"/>
  <c r="U142" i="33"/>
  <c r="T142" i="33"/>
  <c r="S142" i="33"/>
  <c r="R142" i="33"/>
  <c r="Q142" i="33"/>
  <c r="P142" i="33"/>
  <c r="O142" i="33"/>
  <c r="M142" i="33"/>
  <c r="L142" i="33"/>
  <c r="K142" i="33"/>
  <c r="I142" i="33"/>
  <c r="H142" i="33"/>
  <c r="G142" i="33"/>
  <c r="AK141" i="33"/>
  <c r="AJ141" i="33"/>
  <c r="AI141" i="33"/>
  <c r="AH141" i="33"/>
  <c r="AG141" i="33"/>
  <c r="AF141" i="33"/>
  <c r="AE141" i="33"/>
  <c r="AD141" i="33"/>
  <c r="AC141" i="33"/>
  <c r="AB141" i="33"/>
  <c r="AA141" i="33"/>
  <c r="Z141" i="33"/>
  <c r="Y141" i="33"/>
  <c r="X141" i="33"/>
  <c r="W141" i="33"/>
  <c r="U141" i="33"/>
  <c r="T141" i="33"/>
  <c r="S141" i="33"/>
  <c r="R141" i="33"/>
  <c r="Q141" i="33"/>
  <c r="P141" i="33"/>
  <c r="O141" i="33"/>
  <c r="M141" i="33"/>
  <c r="K141" i="33"/>
  <c r="I141" i="33"/>
  <c r="H141" i="33"/>
  <c r="G141" i="33"/>
  <c r="F141" i="33"/>
  <c r="AK140" i="33"/>
  <c r="AJ140" i="33"/>
  <c r="AI140" i="33"/>
  <c r="AH140" i="33"/>
  <c r="AG140" i="33"/>
  <c r="AF140" i="33"/>
  <c r="AE140" i="33"/>
  <c r="AD140" i="33"/>
  <c r="AC140" i="33"/>
  <c r="AB140" i="33"/>
  <c r="AA140" i="33"/>
  <c r="Z140" i="33"/>
  <c r="Y140" i="33"/>
  <c r="X140" i="33"/>
  <c r="W140" i="33"/>
  <c r="V140" i="33"/>
  <c r="U140" i="33"/>
  <c r="T140" i="33"/>
  <c r="S140" i="33"/>
  <c r="R140" i="33"/>
  <c r="Q140" i="33"/>
  <c r="P140" i="33"/>
  <c r="O140" i="33"/>
  <c r="M140" i="33"/>
  <c r="L140" i="33"/>
  <c r="K140" i="33"/>
  <c r="I140" i="33"/>
  <c r="H140" i="33"/>
  <c r="F140" i="33"/>
  <c r="H105" i="39" l="1"/>
  <c r="G105" i="39"/>
  <c r="F105" i="39"/>
  <c r="E105" i="39"/>
  <c r="D105" i="39"/>
  <c r="C105" i="39"/>
  <c r="H104" i="39"/>
  <c r="G104" i="39"/>
  <c r="F104" i="39"/>
  <c r="E104" i="39"/>
  <c r="D104" i="39"/>
  <c r="C104" i="39"/>
  <c r="H103" i="39"/>
  <c r="G103" i="39"/>
  <c r="F103" i="39"/>
  <c r="E103" i="39"/>
  <c r="D103" i="39"/>
  <c r="C103" i="39"/>
  <c r="E72" i="38" l="1"/>
  <c r="E71" i="38" s="1"/>
  <c r="E37" i="38"/>
  <c r="E36" i="38" s="1"/>
  <c r="AF104" i="38"/>
  <c r="AE104" i="38"/>
  <c r="AD104" i="38"/>
  <c r="AF103" i="38"/>
  <c r="AE103" i="38"/>
  <c r="AD103" i="38"/>
  <c r="AF105" i="24" l="1"/>
  <c r="AE105" i="24"/>
  <c r="AF104" i="24"/>
  <c r="AE104" i="24"/>
  <c r="AF103" i="24"/>
  <c r="AE103" i="24"/>
  <c r="AF104" i="21" l="1"/>
  <c r="AE104" i="21"/>
  <c r="AF103" i="21"/>
  <c r="AE103" i="21"/>
  <c r="AF105" i="41" l="1"/>
  <c r="AE105" i="41"/>
  <c r="AD105" i="41"/>
  <c r="AF104" i="41"/>
  <c r="AE104" i="41"/>
  <c r="AD104" i="41"/>
  <c r="AF103" i="41"/>
  <c r="AE103" i="41"/>
  <c r="AD103" i="41"/>
  <c r="AC106" i="36" l="1"/>
  <c r="E106" i="36"/>
  <c r="G105" i="35" l="1"/>
  <c r="AJ107" i="35"/>
  <c r="AI107" i="35"/>
  <c r="AG107" i="35"/>
  <c r="AF107" i="35"/>
  <c r="AE107" i="35"/>
  <c r="AD107" i="35"/>
  <c r="AC107" i="35"/>
  <c r="AB107" i="35"/>
  <c r="AA107" i="35"/>
  <c r="Z107" i="35"/>
  <c r="Y107" i="35"/>
  <c r="X107" i="35"/>
  <c r="U107" i="35"/>
  <c r="T107" i="35"/>
  <c r="S107" i="35"/>
  <c r="R107" i="35"/>
  <c r="Q107" i="35"/>
  <c r="P107" i="35"/>
  <c r="O107" i="35"/>
  <c r="M107" i="35"/>
  <c r="L107" i="35"/>
  <c r="K107" i="35"/>
  <c r="I107" i="35"/>
  <c r="H107" i="35"/>
  <c r="G107" i="35"/>
  <c r="AJ106" i="35"/>
  <c r="AI106" i="35"/>
  <c r="AG106" i="35"/>
  <c r="AF106" i="35"/>
  <c r="AE106" i="35"/>
  <c r="AD106" i="35"/>
  <c r="AC106" i="35"/>
  <c r="AB106" i="35"/>
  <c r="AA106" i="35"/>
  <c r="Z106" i="35"/>
  <c r="Y106" i="35"/>
  <c r="X106" i="35"/>
  <c r="W106" i="35"/>
  <c r="U106" i="35"/>
  <c r="T106" i="35"/>
  <c r="S106" i="35"/>
  <c r="R106" i="35"/>
  <c r="Q106" i="35"/>
  <c r="P106" i="35"/>
  <c r="O106" i="35"/>
  <c r="M106" i="35"/>
  <c r="L106" i="35"/>
  <c r="K106" i="35"/>
  <c r="I106" i="35"/>
  <c r="H106" i="35"/>
  <c r="G106" i="35"/>
  <c r="F106" i="35"/>
  <c r="AJ105" i="35"/>
  <c r="AI105" i="35"/>
  <c r="AG105" i="35"/>
  <c r="AF105" i="35"/>
  <c r="AE105" i="35"/>
  <c r="AD105" i="35"/>
  <c r="AC105" i="35"/>
  <c r="AB105" i="35"/>
  <c r="AA105" i="35"/>
  <c r="Z105" i="35"/>
  <c r="Y105" i="35"/>
  <c r="X105" i="35"/>
  <c r="W105" i="35"/>
  <c r="V105" i="35"/>
  <c r="U105" i="35"/>
  <c r="T105" i="35"/>
  <c r="S105" i="35"/>
  <c r="R105" i="35"/>
  <c r="Q105" i="35"/>
  <c r="P105" i="35"/>
  <c r="O105" i="35"/>
  <c r="N105" i="35"/>
  <c r="M105" i="35"/>
  <c r="L105" i="35"/>
  <c r="K105" i="35"/>
  <c r="I105" i="35"/>
  <c r="H105" i="35"/>
  <c r="F105" i="35"/>
  <c r="G108" i="35"/>
  <c r="H105" i="33"/>
  <c r="F106" i="33"/>
  <c r="F105" i="33"/>
  <c r="AJ107" i="33"/>
  <c r="AI107" i="33"/>
  <c r="AH107" i="33"/>
  <c r="AG107" i="33"/>
  <c r="AF107" i="33"/>
  <c r="AE107" i="33"/>
  <c r="AC107" i="33"/>
  <c r="AB107" i="33"/>
  <c r="AA107" i="33"/>
  <c r="Z107" i="33"/>
  <c r="Y107" i="33"/>
  <c r="X107" i="33"/>
  <c r="U107" i="33"/>
  <c r="T107" i="33"/>
  <c r="S107" i="33"/>
  <c r="R107" i="33"/>
  <c r="Q107" i="33"/>
  <c r="P107" i="33"/>
  <c r="O107" i="33"/>
  <c r="M107" i="33"/>
  <c r="L107" i="33"/>
  <c r="K107" i="33"/>
  <c r="I107" i="33"/>
  <c r="H107" i="33"/>
  <c r="G107" i="33"/>
  <c r="AK106" i="33"/>
  <c r="AJ106" i="33"/>
  <c r="AI106" i="33"/>
  <c r="AH106" i="33"/>
  <c r="AG106" i="33"/>
  <c r="AF106" i="33"/>
  <c r="AE106" i="33"/>
  <c r="AD106" i="33"/>
  <c r="AC106" i="33"/>
  <c r="AB106" i="33"/>
  <c r="AA106" i="33"/>
  <c r="Z106" i="33"/>
  <c r="Y106" i="33"/>
  <c r="X106" i="33"/>
  <c r="W106" i="33"/>
  <c r="U106" i="33"/>
  <c r="T106" i="33"/>
  <c r="S106" i="33"/>
  <c r="R106" i="33"/>
  <c r="Q106" i="33"/>
  <c r="P106" i="33"/>
  <c r="O106" i="33"/>
  <c r="M106" i="33"/>
  <c r="L106" i="33"/>
  <c r="K106" i="33"/>
  <c r="I106" i="33"/>
  <c r="H106" i="33"/>
  <c r="G106" i="33"/>
  <c r="AK105" i="33"/>
  <c r="AJ105" i="33"/>
  <c r="AI105" i="33"/>
  <c r="AH105" i="33"/>
  <c r="AG105" i="33"/>
  <c r="AF105" i="33"/>
  <c r="AE105" i="33"/>
  <c r="AD105" i="33"/>
  <c r="AC105" i="33"/>
  <c r="AB105" i="33"/>
  <c r="AA105" i="33"/>
  <c r="Z105" i="33"/>
  <c r="Y105" i="33"/>
  <c r="X105" i="33"/>
  <c r="W105" i="33"/>
  <c r="V105" i="33"/>
  <c r="U105" i="33"/>
  <c r="T105" i="33"/>
  <c r="S105" i="33"/>
  <c r="R105" i="33"/>
  <c r="Q105" i="33"/>
  <c r="P105" i="33"/>
  <c r="O105" i="33"/>
  <c r="M105" i="33"/>
  <c r="L105" i="33"/>
  <c r="K105" i="33"/>
  <c r="I105" i="33"/>
  <c r="G105" i="33"/>
  <c r="G108" i="33"/>
  <c r="H72" i="39" l="1"/>
  <c r="G72" i="39"/>
  <c r="F72" i="39"/>
  <c r="E72" i="39"/>
  <c r="D72" i="39"/>
  <c r="C72" i="39"/>
  <c r="H71" i="39"/>
  <c r="G71" i="39"/>
  <c r="F71" i="39"/>
  <c r="E71" i="39"/>
  <c r="D71" i="39"/>
  <c r="C71" i="39"/>
  <c r="H70" i="39"/>
  <c r="G70" i="39"/>
  <c r="F70" i="39"/>
  <c r="E70" i="39"/>
  <c r="D70" i="39"/>
  <c r="C70" i="39"/>
  <c r="AB71" i="38" l="1"/>
  <c r="AA71" i="38"/>
  <c r="Z71" i="38"/>
  <c r="Y71" i="38"/>
  <c r="X71" i="38"/>
  <c r="W71" i="38"/>
  <c r="V71" i="38"/>
  <c r="U71" i="38"/>
  <c r="T71" i="38"/>
  <c r="S71" i="38"/>
  <c r="R71" i="38"/>
  <c r="Q71" i="38"/>
  <c r="P71" i="38"/>
  <c r="O71" i="38"/>
  <c r="N71" i="38"/>
  <c r="M71" i="38"/>
  <c r="L71" i="38"/>
  <c r="K71" i="38"/>
  <c r="J71" i="38"/>
  <c r="I71" i="38"/>
  <c r="H71" i="38"/>
  <c r="G71" i="38"/>
  <c r="F71" i="38"/>
  <c r="AC70" i="38"/>
  <c r="AB70" i="38"/>
  <c r="AA70" i="38"/>
  <c r="Z70" i="38"/>
  <c r="Y70" i="38"/>
  <c r="X70" i="38"/>
  <c r="W70" i="38"/>
  <c r="V70" i="38"/>
  <c r="U70" i="38"/>
  <c r="T70" i="38"/>
  <c r="S70" i="38"/>
  <c r="R70" i="38"/>
  <c r="Q70" i="38"/>
  <c r="P70" i="38"/>
  <c r="O70" i="38"/>
  <c r="N70" i="38"/>
  <c r="M70" i="38"/>
  <c r="L70" i="38"/>
  <c r="K70" i="38"/>
  <c r="J70" i="38"/>
  <c r="I70" i="38"/>
  <c r="H70" i="38"/>
  <c r="G70" i="38"/>
  <c r="F70" i="38"/>
  <c r="E70" i="38"/>
  <c r="AC69" i="38"/>
  <c r="AB69" i="38"/>
  <c r="AA69" i="38"/>
  <c r="Z69" i="38"/>
  <c r="Y69" i="38"/>
  <c r="X69" i="38"/>
  <c r="W69" i="38"/>
  <c r="V69" i="38"/>
  <c r="U69" i="38"/>
  <c r="T69" i="38"/>
  <c r="S69" i="38"/>
  <c r="R69" i="38"/>
  <c r="Q69" i="38"/>
  <c r="P69" i="38"/>
  <c r="O69" i="38"/>
  <c r="N69" i="38"/>
  <c r="M69" i="38"/>
  <c r="L69" i="38"/>
  <c r="K69" i="38"/>
  <c r="J69" i="38"/>
  <c r="I69" i="38"/>
  <c r="H69" i="38"/>
  <c r="G69" i="38"/>
  <c r="F69" i="38"/>
  <c r="E69" i="38"/>
  <c r="AF70" i="38"/>
  <c r="AE70" i="38"/>
  <c r="AD70" i="38"/>
  <c r="AF69" i="38"/>
  <c r="AE69" i="38"/>
  <c r="AD69" i="38"/>
  <c r="AD72" i="24" l="1"/>
  <c r="AC72" i="24"/>
  <c r="Z71" i="24"/>
  <c r="X71" i="24"/>
  <c r="V71" i="24"/>
  <c r="T71" i="24"/>
  <c r="R71" i="24"/>
  <c r="P71" i="24"/>
  <c r="N71" i="24"/>
  <c r="L71" i="24"/>
  <c r="K71" i="24"/>
  <c r="J71" i="24"/>
  <c r="I71" i="24"/>
  <c r="H71" i="24"/>
  <c r="G71" i="24"/>
  <c r="F71" i="24"/>
  <c r="AB70" i="24"/>
  <c r="Z70" i="24"/>
  <c r="X70" i="24"/>
  <c r="V70" i="24"/>
  <c r="T70" i="24"/>
  <c r="R70" i="24"/>
  <c r="P70" i="24"/>
  <c r="N70" i="24"/>
  <c r="L70" i="24"/>
  <c r="K70" i="24"/>
  <c r="J70" i="24"/>
  <c r="I70" i="24"/>
  <c r="H70" i="24"/>
  <c r="G70" i="24"/>
  <c r="F70" i="24"/>
  <c r="AD69" i="24"/>
  <c r="AC69" i="24"/>
  <c r="Z69" i="24"/>
  <c r="X69" i="24"/>
  <c r="V69" i="24"/>
  <c r="T69" i="24"/>
  <c r="R69" i="24"/>
  <c r="P69" i="24"/>
  <c r="N69" i="24"/>
  <c r="L69" i="24"/>
  <c r="K69" i="24"/>
  <c r="J69" i="24"/>
  <c r="I69" i="24"/>
  <c r="H69" i="24"/>
  <c r="G69" i="24"/>
  <c r="F69" i="24"/>
  <c r="AF71" i="24"/>
  <c r="AE71" i="24"/>
  <c r="AF70" i="24"/>
  <c r="AE70" i="24"/>
  <c r="AF69" i="24"/>
  <c r="AE69" i="24"/>
  <c r="AD72" i="21" l="1"/>
  <c r="AD71" i="21" s="1"/>
  <c r="AC72" i="21"/>
  <c r="AC71" i="21" s="1"/>
  <c r="E72" i="21"/>
  <c r="E71" i="21" s="1"/>
  <c r="Z71" i="21"/>
  <c r="X71" i="21"/>
  <c r="V71" i="21"/>
  <c r="T71" i="21"/>
  <c r="R71" i="21"/>
  <c r="P71" i="21"/>
  <c r="N71" i="21"/>
  <c r="L71" i="21"/>
  <c r="K71" i="21"/>
  <c r="J71" i="21"/>
  <c r="I71" i="21"/>
  <c r="H71" i="21"/>
  <c r="G71" i="21"/>
  <c r="F71" i="21"/>
  <c r="Z70" i="21"/>
  <c r="X70" i="21"/>
  <c r="V70" i="21"/>
  <c r="T70" i="21"/>
  <c r="R70" i="21"/>
  <c r="P70" i="21"/>
  <c r="N70" i="21"/>
  <c r="L70" i="21"/>
  <c r="K70" i="21"/>
  <c r="J70" i="21"/>
  <c r="I70" i="21"/>
  <c r="H70" i="21"/>
  <c r="G70" i="21"/>
  <c r="F70" i="21"/>
  <c r="E70" i="21"/>
  <c r="AD69" i="21"/>
  <c r="AC69" i="21"/>
  <c r="Z69" i="21"/>
  <c r="X69" i="21"/>
  <c r="V69" i="21"/>
  <c r="T69" i="21"/>
  <c r="R69" i="21"/>
  <c r="P69" i="21"/>
  <c r="N69" i="21"/>
  <c r="L69" i="21"/>
  <c r="K69" i="21"/>
  <c r="J69" i="21"/>
  <c r="I69" i="21"/>
  <c r="H69" i="21"/>
  <c r="G69" i="21"/>
  <c r="F69" i="21"/>
  <c r="E69" i="21"/>
  <c r="AF70" i="21"/>
  <c r="AE70" i="21"/>
  <c r="AF69" i="21"/>
  <c r="AE69" i="21"/>
  <c r="AC72" i="37" l="1"/>
  <c r="E72" i="37"/>
  <c r="Z71" i="37"/>
  <c r="Y71" i="37"/>
  <c r="X71" i="37"/>
  <c r="W71" i="37"/>
  <c r="V71" i="37"/>
  <c r="U71" i="37"/>
  <c r="T71" i="37"/>
  <c r="S71" i="37"/>
  <c r="R71" i="37"/>
  <c r="Q71" i="37"/>
  <c r="P71" i="37"/>
  <c r="O71" i="37"/>
  <c r="N71" i="37"/>
  <c r="M71" i="37"/>
  <c r="L71" i="37"/>
  <c r="K71" i="37"/>
  <c r="J71" i="37"/>
  <c r="I71" i="37"/>
  <c r="H71" i="37"/>
  <c r="G71" i="37"/>
  <c r="F71" i="37"/>
  <c r="AC70" i="37"/>
  <c r="Z70" i="37"/>
  <c r="Y70" i="37"/>
  <c r="X70" i="37"/>
  <c r="W70" i="37"/>
  <c r="V70" i="37"/>
  <c r="U70" i="37"/>
  <c r="T70" i="37"/>
  <c r="S70" i="37"/>
  <c r="R70" i="37"/>
  <c r="Q70" i="37"/>
  <c r="P70" i="37"/>
  <c r="O70" i="37"/>
  <c r="N70" i="37"/>
  <c r="M70" i="37"/>
  <c r="L70" i="37"/>
  <c r="K70" i="37"/>
  <c r="J70" i="37"/>
  <c r="I70" i="37"/>
  <c r="H70" i="37"/>
  <c r="G70" i="37"/>
  <c r="F70" i="37"/>
  <c r="E70" i="37"/>
  <c r="AC69" i="37"/>
  <c r="Z69" i="37"/>
  <c r="Y69" i="37"/>
  <c r="X69" i="37"/>
  <c r="W69" i="37"/>
  <c r="V69" i="37"/>
  <c r="U69" i="37"/>
  <c r="T69" i="37"/>
  <c r="S69" i="37"/>
  <c r="R69" i="37"/>
  <c r="Q69" i="37"/>
  <c r="P69" i="37"/>
  <c r="O69" i="37"/>
  <c r="N69" i="37"/>
  <c r="M69" i="37"/>
  <c r="L69" i="37"/>
  <c r="K69" i="37"/>
  <c r="J69" i="37"/>
  <c r="I69" i="37"/>
  <c r="H69" i="37"/>
  <c r="G69" i="37"/>
  <c r="F69" i="37"/>
  <c r="E69" i="37"/>
  <c r="AC103" i="37" l="1"/>
  <c r="AC106" i="37"/>
  <c r="AC104" i="37"/>
  <c r="AC72" i="41"/>
  <c r="AC71" i="41"/>
  <c r="Z71" i="41"/>
  <c r="Y71" i="41"/>
  <c r="X71" i="41"/>
  <c r="W71" i="41"/>
  <c r="V71" i="41"/>
  <c r="U71" i="41"/>
  <c r="T71" i="41"/>
  <c r="S71" i="41"/>
  <c r="R71" i="41"/>
  <c r="Q71" i="41"/>
  <c r="P71" i="41"/>
  <c r="O71" i="41"/>
  <c r="N71" i="41"/>
  <c r="M71" i="41"/>
  <c r="L71" i="41"/>
  <c r="K71" i="41"/>
  <c r="J71" i="41"/>
  <c r="I71" i="41"/>
  <c r="H71" i="41"/>
  <c r="G71" i="41"/>
  <c r="F71" i="41"/>
  <c r="AC70" i="41"/>
  <c r="Z70" i="41"/>
  <c r="Y70" i="41"/>
  <c r="X70" i="41"/>
  <c r="W70" i="41"/>
  <c r="V70" i="41"/>
  <c r="U70" i="41"/>
  <c r="T70" i="41"/>
  <c r="S70" i="41"/>
  <c r="R70" i="41"/>
  <c r="Q70" i="41"/>
  <c r="P70" i="41"/>
  <c r="O70" i="41"/>
  <c r="N70" i="41"/>
  <c r="M70" i="41"/>
  <c r="L70" i="41"/>
  <c r="K70" i="41"/>
  <c r="J70" i="41"/>
  <c r="I70" i="41"/>
  <c r="H70" i="41"/>
  <c r="G70" i="41"/>
  <c r="F70" i="41"/>
  <c r="E70" i="41"/>
  <c r="AC69" i="41"/>
  <c r="Z69" i="41"/>
  <c r="Y69" i="41"/>
  <c r="X69" i="41"/>
  <c r="W69" i="41"/>
  <c r="V69" i="41"/>
  <c r="U69" i="41"/>
  <c r="T69" i="41"/>
  <c r="S69" i="41"/>
  <c r="R69" i="41"/>
  <c r="Q69" i="41"/>
  <c r="P69" i="41"/>
  <c r="O69" i="41"/>
  <c r="N69" i="41"/>
  <c r="M69" i="41"/>
  <c r="L69" i="41"/>
  <c r="K69" i="41"/>
  <c r="J69" i="41"/>
  <c r="I69" i="41"/>
  <c r="H69" i="41"/>
  <c r="G69" i="41"/>
  <c r="F69" i="41"/>
  <c r="E69" i="41"/>
  <c r="AF71" i="41"/>
  <c r="AE71" i="41"/>
  <c r="AD71" i="41"/>
  <c r="AF70" i="41"/>
  <c r="AE70" i="41"/>
  <c r="AD70" i="41"/>
  <c r="AF69" i="41"/>
  <c r="AE69" i="41"/>
  <c r="AD69" i="41"/>
  <c r="AC72" i="36" l="1"/>
  <c r="E72" i="36"/>
  <c r="AD71" i="36"/>
  <c r="AC71" i="36"/>
  <c r="AB71" i="36"/>
  <c r="AA71" i="36"/>
  <c r="Z71" i="36"/>
  <c r="Y71" i="36"/>
  <c r="X71" i="36"/>
  <c r="W71" i="36"/>
  <c r="V71" i="36"/>
  <c r="U71" i="36"/>
  <c r="T71" i="36"/>
  <c r="S71" i="36"/>
  <c r="R71" i="36"/>
  <c r="Q71" i="36"/>
  <c r="P71" i="36"/>
  <c r="O71" i="36"/>
  <c r="N71" i="36"/>
  <c r="M71" i="36"/>
  <c r="L71" i="36"/>
  <c r="K71" i="36"/>
  <c r="J71" i="36"/>
  <c r="I71" i="36"/>
  <c r="H71" i="36"/>
  <c r="G71" i="36"/>
  <c r="F71" i="36"/>
  <c r="AD70" i="36"/>
  <c r="AC70" i="36"/>
  <c r="AB70" i="36"/>
  <c r="AA70" i="36"/>
  <c r="Z70" i="36"/>
  <c r="Y70" i="36"/>
  <c r="X70" i="36"/>
  <c r="W70" i="36"/>
  <c r="V70" i="36"/>
  <c r="U70" i="36"/>
  <c r="T70" i="36"/>
  <c r="S70" i="36"/>
  <c r="R70" i="36"/>
  <c r="Q70" i="36"/>
  <c r="P70" i="36"/>
  <c r="O70" i="36"/>
  <c r="N70" i="36"/>
  <c r="M70" i="36"/>
  <c r="L70" i="36"/>
  <c r="K70" i="36"/>
  <c r="J70" i="36"/>
  <c r="I70" i="36"/>
  <c r="H70" i="36"/>
  <c r="G70" i="36"/>
  <c r="F70" i="36"/>
  <c r="E70" i="36"/>
  <c r="AD69" i="36"/>
  <c r="AC69" i="36"/>
  <c r="AB69" i="36"/>
  <c r="AA69" i="36"/>
  <c r="Z69" i="36"/>
  <c r="Y69" i="36"/>
  <c r="X69" i="36"/>
  <c r="W69" i="36"/>
  <c r="V69" i="36"/>
  <c r="U69" i="36"/>
  <c r="T69" i="36"/>
  <c r="S69" i="36"/>
  <c r="R69" i="36"/>
  <c r="Q69" i="36"/>
  <c r="P69" i="36"/>
  <c r="O69" i="36"/>
  <c r="N69" i="36"/>
  <c r="M69" i="36"/>
  <c r="L69" i="36"/>
  <c r="K69" i="36"/>
  <c r="J69" i="36"/>
  <c r="I69" i="36"/>
  <c r="H69" i="36"/>
  <c r="G69" i="36"/>
  <c r="F69" i="36"/>
  <c r="E69" i="36"/>
  <c r="AK71" i="33" l="1"/>
  <c r="AK72" i="33"/>
  <c r="G74" i="35"/>
  <c r="AJ73" i="35"/>
  <c r="AI73" i="35"/>
  <c r="AH73" i="35"/>
  <c r="AG73" i="35"/>
  <c r="AF73" i="35"/>
  <c r="AE73" i="35"/>
  <c r="AD73" i="35"/>
  <c r="AC73" i="35"/>
  <c r="AB73" i="35"/>
  <c r="AA73" i="35"/>
  <c r="Z73" i="35"/>
  <c r="Y73" i="35"/>
  <c r="X73" i="35"/>
  <c r="U73" i="35"/>
  <c r="T73" i="35"/>
  <c r="S73" i="35"/>
  <c r="R73" i="35"/>
  <c r="Q73" i="35"/>
  <c r="P73" i="35"/>
  <c r="O73" i="35"/>
  <c r="M73" i="35"/>
  <c r="L73" i="35"/>
  <c r="K73" i="35"/>
  <c r="I73" i="35"/>
  <c r="H73" i="35"/>
  <c r="G73" i="35"/>
  <c r="AJ72" i="35"/>
  <c r="AI72" i="35"/>
  <c r="AH72" i="35"/>
  <c r="AG72" i="35"/>
  <c r="AF72" i="35"/>
  <c r="AE72" i="35"/>
  <c r="AD72" i="35"/>
  <c r="AC72" i="35"/>
  <c r="AB72" i="35"/>
  <c r="AA72" i="35"/>
  <c r="Z72" i="35"/>
  <c r="Y72" i="35"/>
  <c r="X72" i="35"/>
  <c r="W72" i="35"/>
  <c r="U72" i="35"/>
  <c r="T72" i="35"/>
  <c r="S72" i="35"/>
  <c r="R72" i="35"/>
  <c r="Q72" i="35"/>
  <c r="P72" i="35"/>
  <c r="O72" i="35"/>
  <c r="M72" i="35"/>
  <c r="L72" i="35"/>
  <c r="K72" i="35"/>
  <c r="I72" i="35"/>
  <c r="H72" i="35"/>
  <c r="G72" i="35"/>
  <c r="F72" i="35"/>
  <c r="AJ71" i="35"/>
  <c r="AI71" i="35"/>
  <c r="AH71" i="35"/>
  <c r="AG71" i="35"/>
  <c r="AF71" i="35"/>
  <c r="AE71" i="35"/>
  <c r="AD71" i="35"/>
  <c r="AC71" i="35"/>
  <c r="AB71" i="35"/>
  <c r="AA71" i="35"/>
  <c r="Z71" i="35"/>
  <c r="Y71" i="35"/>
  <c r="X71" i="35"/>
  <c r="W71" i="35"/>
  <c r="V71" i="35"/>
  <c r="U71" i="35"/>
  <c r="T71" i="35"/>
  <c r="S71" i="35"/>
  <c r="R71" i="35"/>
  <c r="Q71" i="35"/>
  <c r="P71" i="35"/>
  <c r="O71" i="35"/>
  <c r="N71" i="35"/>
  <c r="M71" i="35"/>
  <c r="L71" i="35"/>
  <c r="K71" i="35"/>
  <c r="I71" i="35"/>
  <c r="H71" i="35"/>
  <c r="G71" i="35"/>
  <c r="F71" i="35"/>
  <c r="G73" i="33"/>
  <c r="H73" i="33"/>
  <c r="I73" i="33"/>
  <c r="K73" i="33"/>
  <c r="L73" i="33"/>
  <c r="M73" i="33"/>
  <c r="O73" i="33"/>
  <c r="P73" i="33"/>
  <c r="Q73" i="33"/>
  <c r="R73" i="33"/>
  <c r="S73" i="33"/>
  <c r="T73" i="33"/>
  <c r="U73" i="33"/>
  <c r="X73" i="33"/>
  <c r="Y73" i="33"/>
  <c r="Z73" i="33"/>
  <c r="AA73" i="33"/>
  <c r="AB73" i="33"/>
  <c r="AC73" i="33"/>
  <c r="AD73" i="33"/>
  <c r="AE73" i="33"/>
  <c r="AF73" i="33"/>
  <c r="AG73" i="33"/>
  <c r="AH73" i="33"/>
  <c r="AI73" i="33"/>
  <c r="AJ73" i="33"/>
  <c r="G72" i="33"/>
  <c r="H72" i="33"/>
  <c r="I72" i="33"/>
  <c r="K72" i="33"/>
  <c r="L72" i="33"/>
  <c r="M72" i="33"/>
  <c r="O72" i="33"/>
  <c r="P72" i="33"/>
  <c r="Q72" i="33"/>
  <c r="R72" i="33"/>
  <c r="S72" i="33"/>
  <c r="T72" i="33"/>
  <c r="U72" i="33"/>
  <c r="W72" i="33"/>
  <c r="X72" i="33"/>
  <c r="Y72" i="33"/>
  <c r="Z72" i="33"/>
  <c r="AA72" i="33"/>
  <c r="AB72" i="33"/>
  <c r="AC72" i="33"/>
  <c r="AD72" i="33"/>
  <c r="AE72" i="33"/>
  <c r="AF72" i="33"/>
  <c r="AG72" i="33"/>
  <c r="AH72" i="33"/>
  <c r="AI72" i="33"/>
  <c r="AJ72" i="33"/>
  <c r="F72" i="33"/>
  <c r="G71" i="33"/>
  <c r="H71" i="33"/>
  <c r="I71" i="33"/>
  <c r="K71" i="33"/>
  <c r="L71" i="33"/>
  <c r="M71" i="33"/>
  <c r="O71" i="33"/>
  <c r="P71" i="33"/>
  <c r="Q71" i="33"/>
  <c r="R71" i="33"/>
  <c r="S71" i="33"/>
  <c r="T71" i="33"/>
  <c r="U71" i="33"/>
  <c r="W71" i="33"/>
  <c r="X71" i="33"/>
  <c r="Y71" i="33"/>
  <c r="Z71" i="33"/>
  <c r="AA71" i="33"/>
  <c r="AB71" i="33"/>
  <c r="AC71" i="33"/>
  <c r="AD71" i="33"/>
  <c r="AE71" i="33"/>
  <c r="AF71" i="33"/>
  <c r="AG71" i="33"/>
  <c r="AH71" i="33"/>
  <c r="AI71" i="33"/>
  <c r="AJ71" i="33"/>
  <c r="F71" i="33"/>
  <c r="P36" i="38"/>
  <c r="G74" i="33"/>
  <c r="D36" i="39" l="1"/>
  <c r="E36" i="39"/>
  <c r="F36" i="39"/>
  <c r="G36" i="39"/>
  <c r="H36" i="39"/>
  <c r="D37" i="39"/>
  <c r="E37" i="39"/>
  <c r="F37" i="39"/>
  <c r="G37" i="39"/>
  <c r="H37" i="39"/>
  <c r="D38" i="39"/>
  <c r="E38" i="39"/>
  <c r="F38" i="39"/>
  <c r="G38" i="39"/>
  <c r="H38" i="39"/>
  <c r="C38" i="39"/>
  <c r="C37" i="39"/>
  <c r="C36" i="39"/>
  <c r="G36" i="38" l="1"/>
  <c r="H36" i="38"/>
  <c r="I36" i="38"/>
  <c r="J36" i="38"/>
  <c r="K36" i="38"/>
  <c r="L36" i="38"/>
  <c r="M36" i="38"/>
  <c r="N36" i="38"/>
  <c r="O36" i="38"/>
  <c r="Q36" i="38"/>
  <c r="R36" i="38"/>
  <c r="S36" i="38"/>
  <c r="T36" i="38"/>
  <c r="U36" i="38"/>
  <c r="V36" i="38"/>
  <c r="W36" i="38"/>
  <c r="X36" i="38"/>
  <c r="Y36" i="38"/>
  <c r="Z36" i="38"/>
  <c r="AA36" i="38"/>
  <c r="AB36" i="38"/>
  <c r="F34" i="38"/>
  <c r="G34" i="38"/>
  <c r="H34" i="38"/>
  <c r="I34" i="38"/>
  <c r="J34" i="38"/>
  <c r="K34" i="38"/>
  <c r="L34" i="38"/>
  <c r="M34" i="38"/>
  <c r="N34" i="38"/>
  <c r="O34" i="38"/>
  <c r="P34" i="38"/>
  <c r="Q34" i="38"/>
  <c r="R34" i="38"/>
  <c r="S34" i="38"/>
  <c r="T34" i="38"/>
  <c r="U34" i="38"/>
  <c r="V34" i="38"/>
  <c r="W34" i="38"/>
  <c r="X34" i="38"/>
  <c r="Y34" i="38"/>
  <c r="Z34" i="38"/>
  <c r="AA34" i="38"/>
  <c r="AB34" i="38"/>
  <c r="AC34" i="38"/>
  <c r="AD34" i="38"/>
  <c r="AE34" i="38"/>
  <c r="AF34" i="38"/>
  <c r="F35" i="38"/>
  <c r="G35" i="38"/>
  <c r="H35" i="38"/>
  <c r="I35" i="38"/>
  <c r="J35" i="38"/>
  <c r="K35" i="38"/>
  <c r="L35" i="38"/>
  <c r="M35" i="38"/>
  <c r="N35" i="38"/>
  <c r="O35" i="38"/>
  <c r="P35" i="38"/>
  <c r="Q35" i="38"/>
  <c r="R35" i="38"/>
  <c r="S35" i="38"/>
  <c r="T35" i="38"/>
  <c r="U35" i="38"/>
  <c r="V35" i="38"/>
  <c r="W35" i="38"/>
  <c r="X35" i="38"/>
  <c r="Y35" i="38"/>
  <c r="Z35" i="38"/>
  <c r="AA35" i="38"/>
  <c r="AB35" i="38"/>
  <c r="AC35" i="38"/>
  <c r="AD35" i="38"/>
  <c r="AE35" i="38"/>
  <c r="AF35" i="38"/>
  <c r="F36" i="38"/>
  <c r="E35" i="38"/>
  <c r="E34" i="38"/>
  <c r="AD37" i="24" l="1"/>
  <c r="AC37" i="24"/>
  <c r="G34" i="24"/>
  <c r="H34" i="24"/>
  <c r="I34" i="24"/>
  <c r="J34" i="24"/>
  <c r="K34" i="24"/>
  <c r="L34" i="24"/>
  <c r="N34" i="24"/>
  <c r="P34" i="24"/>
  <c r="R34" i="24"/>
  <c r="T34" i="24"/>
  <c r="V34" i="24"/>
  <c r="X34" i="24"/>
  <c r="Z34" i="24"/>
  <c r="AC34" i="24"/>
  <c r="AD34" i="24"/>
  <c r="AE34" i="24"/>
  <c r="AF34" i="24"/>
  <c r="G35" i="24"/>
  <c r="H35" i="24"/>
  <c r="I35" i="24"/>
  <c r="J35" i="24"/>
  <c r="K35" i="24"/>
  <c r="L35" i="24"/>
  <c r="N35" i="24"/>
  <c r="P35" i="24"/>
  <c r="R35" i="24"/>
  <c r="T35" i="24"/>
  <c r="V35" i="24"/>
  <c r="X35" i="24"/>
  <c r="Z35" i="24"/>
  <c r="AE35" i="24"/>
  <c r="AF35" i="24"/>
  <c r="G36" i="24"/>
  <c r="H36" i="24"/>
  <c r="I36" i="24"/>
  <c r="J36" i="24"/>
  <c r="K36" i="24"/>
  <c r="L36" i="24"/>
  <c r="N36" i="24"/>
  <c r="P36" i="24"/>
  <c r="R36" i="24"/>
  <c r="T36" i="24"/>
  <c r="V36" i="24"/>
  <c r="X36" i="24"/>
  <c r="Z36" i="24"/>
  <c r="AE36" i="24"/>
  <c r="AF36" i="24"/>
  <c r="F36" i="24"/>
  <c r="F35" i="24"/>
  <c r="F34" i="24"/>
  <c r="F36" i="21" l="1"/>
  <c r="G36" i="21"/>
  <c r="H36" i="21"/>
  <c r="I36" i="21"/>
  <c r="J36" i="21"/>
  <c r="K36" i="21"/>
  <c r="L36" i="21"/>
  <c r="N36" i="21"/>
  <c r="P36" i="21"/>
  <c r="R36" i="21"/>
  <c r="T36" i="21"/>
  <c r="V36" i="21"/>
  <c r="X36" i="21"/>
  <c r="Z36" i="21"/>
  <c r="AD37" i="21"/>
  <c r="AD36" i="21" s="1"/>
  <c r="AC37" i="21"/>
  <c r="AC36" i="21" s="1"/>
  <c r="E37" i="21"/>
  <c r="E36" i="21" s="1"/>
  <c r="F34" i="21"/>
  <c r="G34" i="21"/>
  <c r="H34" i="21"/>
  <c r="I34" i="21"/>
  <c r="J34" i="21"/>
  <c r="K34" i="21"/>
  <c r="L34" i="21"/>
  <c r="N34" i="21"/>
  <c r="P34" i="21"/>
  <c r="R34" i="21"/>
  <c r="T34" i="21"/>
  <c r="V34" i="21"/>
  <c r="X34" i="21"/>
  <c r="Z34" i="21"/>
  <c r="AC34" i="21"/>
  <c r="AD34" i="21"/>
  <c r="AE34" i="21"/>
  <c r="AF34" i="21"/>
  <c r="F35" i="21"/>
  <c r="G35" i="21"/>
  <c r="H35" i="21"/>
  <c r="I35" i="21"/>
  <c r="J35" i="21"/>
  <c r="K35" i="21"/>
  <c r="L35" i="21"/>
  <c r="N35" i="21"/>
  <c r="P35" i="21"/>
  <c r="R35" i="21"/>
  <c r="T35" i="21"/>
  <c r="V35" i="21"/>
  <c r="X35" i="21"/>
  <c r="Z35" i="21"/>
  <c r="AE35" i="21"/>
  <c r="AF35" i="21"/>
  <c r="E35" i="21"/>
  <c r="E34" i="21"/>
  <c r="AC37" i="37" l="1"/>
  <c r="E37" i="37"/>
  <c r="G36" i="37"/>
  <c r="H36" i="37"/>
  <c r="I36" i="37"/>
  <c r="J36" i="37"/>
  <c r="K36" i="37"/>
  <c r="L36" i="37"/>
  <c r="M36" i="37"/>
  <c r="N36" i="37"/>
  <c r="O36" i="37"/>
  <c r="P36" i="37"/>
  <c r="Q36" i="37"/>
  <c r="R36" i="37"/>
  <c r="S36" i="37"/>
  <c r="T36" i="37"/>
  <c r="U36" i="37"/>
  <c r="V36" i="37"/>
  <c r="W36" i="37"/>
  <c r="X36" i="37"/>
  <c r="Y36" i="37"/>
  <c r="Z36" i="37"/>
  <c r="F34" i="37"/>
  <c r="G34" i="37"/>
  <c r="H34" i="37"/>
  <c r="I34" i="37"/>
  <c r="J34" i="37"/>
  <c r="K34" i="37"/>
  <c r="L34" i="37"/>
  <c r="M34" i="37"/>
  <c r="N34" i="37"/>
  <c r="O34" i="37"/>
  <c r="P34" i="37"/>
  <c r="Q34" i="37"/>
  <c r="R34" i="37"/>
  <c r="S34" i="37"/>
  <c r="T34" i="37"/>
  <c r="U34" i="37"/>
  <c r="V34" i="37"/>
  <c r="W34" i="37"/>
  <c r="X34" i="37"/>
  <c r="Y34" i="37"/>
  <c r="Z34" i="37"/>
  <c r="AC34" i="37"/>
  <c r="F35" i="37"/>
  <c r="G35" i="37"/>
  <c r="H35" i="37"/>
  <c r="I35" i="37"/>
  <c r="J35" i="37"/>
  <c r="K35" i="37"/>
  <c r="L35" i="37"/>
  <c r="M35" i="37"/>
  <c r="N35" i="37"/>
  <c r="O35" i="37"/>
  <c r="P35" i="37"/>
  <c r="Q35" i="37"/>
  <c r="R35" i="37"/>
  <c r="S35" i="37"/>
  <c r="T35" i="37"/>
  <c r="U35" i="37"/>
  <c r="V35" i="37"/>
  <c r="W35" i="37"/>
  <c r="X35" i="37"/>
  <c r="Y35" i="37"/>
  <c r="Z35" i="37"/>
  <c r="AC35" i="37"/>
  <c r="F36" i="37"/>
  <c r="E35" i="37"/>
  <c r="E34" i="37"/>
  <c r="AC37" i="41" l="1"/>
  <c r="E37" i="41"/>
  <c r="E36" i="41" s="1"/>
  <c r="G36" i="41"/>
  <c r="H36" i="41"/>
  <c r="I36" i="41"/>
  <c r="J36" i="41"/>
  <c r="K36" i="41"/>
  <c r="L36" i="41"/>
  <c r="M36" i="41"/>
  <c r="N36" i="41"/>
  <c r="O36" i="41"/>
  <c r="P36" i="41"/>
  <c r="Q36" i="41"/>
  <c r="R36" i="41"/>
  <c r="S36" i="41"/>
  <c r="T36" i="41"/>
  <c r="U36" i="41"/>
  <c r="V36" i="41"/>
  <c r="W36" i="41"/>
  <c r="X36" i="41"/>
  <c r="Y36" i="41"/>
  <c r="Z36" i="41"/>
  <c r="AC36" i="41"/>
  <c r="AD36" i="41"/>
  <c r="AE36" i="41"/>
  <c r="AF36" i="41"/>
  <c r="F36" i="41"/>
  <c r="F34" i="41"/>
  <c r="G34" i="41"/>
  <c r="H34" i="41"/>
  <c r="I34" i="41"/>
  <c r="J34" i="41"/>
  <c r="K34" i="41"/>
  <c r="L34" i="41"/>
  <c r="M34" i="41"/>
  <c r="N34" i="41"/>
  <c r="O34" i="41"/>
  <c r="P34" i="41"/>
  <c r="Q34" i="41"/>
  <c r="R34" i="41"/>
  <c r="S34" i="41"/>
  <c r="T34" i="41"/>
  <c r="U34" i="41"/>
  <c r="V34" i="41"/>
  <c r="W34" i="41"/>
  <c r="X34" i="41"/>
  <c r="Y34" i="41"/>
  <c r="Z34" i="41"/>
  <c r="AC34" i="41"/>
  <c r="AD34" i="41"/>
  <c r="AE34" i="41"/>
  <c r="AF34" i="41"/>
  <c r="F35" i="41"/>
  <c r="G35" i="41"/>
  <c r="H35" i="41"/>
  <c r="I35" i="41"/>
  <c r="J35" i="41"/>
  <c r="K35" i="41"/>
  <c r="L35" i="41"/>
  <c r="M35" i="41"/>
  <c r="N35" i="41"/>
  <c r="O35" i="41"/>
  <c r="P35" i="41"/>
  <c r="Q35" i="41"/>
  <c r="R35" i="41"/>
  <c r="S35" i="41"/>
  <c r="T35" i="41"/>
  <c r="U35" i="41"/>
  <c r="V35" i="41"/>
  <c r="W35" i="41"/>
  <c r="X35" i="41"/>
  <c r="Y35" i="41"/>
  <c r="Z35" i="41"/>
  <c r="AC35" i="41"/>
  <c r="AD35" i="41"/>
  <c r="AE35" i="41"/>
  <c r="AF35" i="41"/>
  <c r="E35" i="41"/>
  <c r="E34" i="41"/>
  <c r="E37" i="36" l="1"/>
  <c r="G36" i="36"/>
  <c r="H36" i="36"/>
  <c r="I36" i="36"/>
  <c r="J36" i="36"/>
  <c r="K36" i="36"/>
  <c r="L36" i="36"/>
  <c r="M36" i="36"/>
  <c r="N36" i="36"/>
  <c r="O36" i="36"/>
  <c r="P36" i="36"/>
  <c r="Q36" i="36"/>
  <c r="R36" i="36"/>
  <c r="S36" i="36"/>
  <c r="T36" i="36"/>
  <c r="U36" i="36"/>
  <c r="V36" i="36"/>
  <c r="W36" i="36"/>
  <c r="X36" i="36"/>
  <c r="Y36" i="36"/>
  <c r="Z36" i="36"/>
  <c r="AA36" i="36"/>
  <c r="AB36" i="36"/>
  <c r="AC36" i="36"/>
  <c r="AD36" i="36"/>
  <c r="F36" i="36"/>
  <c r="F34" i="36"/>
  <c r="G34" i="36"/>
  <c r="H34" i="36"/>
  <c r="I34" i="36"/>
  <c r="J34" i="36"/>
  <c r="K34" i="36"/>
  <c r="L34" i="36"/>
  <c r="M34" i="36"/>
  <c r="N34" i="36"/>
  <c r="O34" i="36"/>
  <c r="P34" i="36"/>
  <c r="Q34" i="36"/>
  <c r="R34" i="36"/>
  <c r="S34" i="36"/>
  <c r="T34" i="36"/>
  <c r="U34" i="36"/>
  <c r="V34" i="36"/>
  <c r="W34" i="36"/>
  <c r="X34" i="36"/>
  <c r="Y34" i="36"/>
  <c r="Z34" i="36"/>
  <c r="AA34" i="36"/>
  <c r="AB34" i="36"/>
  <c r="AC34" i="36"/>
  <c r="AD34" i="36"/>
  <c r="F35" i="36"/>
  <c r="G35" i="36"/>
  <c r="H35" i="36"/>
  <c r="I35" i="36"/>
  <c r="J35" i="36"/>
  <c r="K35" i="36"/>
  <c r="L35" i="36"/>
  <c r="M35" i="36"/>
  <c r="N35" i="36"/>
  <c r="O35" i="36"/>
  <c r="P35" i="36"/>
  <c r="Q35" i="36"/>
  <c r="R35" i="36"/>
  <c r="S35" i="36"/>
  <c r="T35" i="36"/>
  <c r="U35" i="36"/>
  <c r="V35" i="36"/>
  <c r="W35" i="36"/>
  <c r="X35" i="36"/>
  <c r="Y35" i="36"/>
  <c r="Z35" i="36"/>
  <c r="AA35" i="36"/>
  <c r="AC35" i="36"/>
  <c r="AD35" i="36"/>
  <c r="E35" i="36"/>
  <c r="E34" i="36"/>
  <c r="G39" i="35" l="1"/>
  <c r="H38" i="35"/>
  <c r="I38" i="35"/>
  <c r="K38" i="35"/>
  <c r="L38" i="35"/>
  <c r="M38" i="35"/>
  <c r="O38" i="35"/>
  <c r="P38" i="35"/>
  <c r="Q38" i="35"/>
  <c r="R38" i="35"/>
  <c r="S38" i="35"/>
  <c r="T38" i="35"/>
  <c r="U38" i="35"/>
  <c r="X38" i="35"/>
  <c r="Y38" i="35"/>
  <c r="Z38" i="35"/>
  <c r="AA38" i="35"/>
  <c r="AB38" i="35"/>
  <c r="AC38" i="35"/>
  <c r="AD38" i="35"/>
  <c r="AE38" i="35"/>
  <c r="AF38" i="35"/>
  <c r="AG38" i="35"/>
  <c r="AH38" i="35"/>
  <c r="AI38" i="35"/>
  <c r="AJ38" i="35"/>
  <c r="V36" i="35"/>
  <c r="W36" i="33"/>
  <c r="G36" i="35"/>
  <c r="H36" i="35"/>
  <c r="I36" i="35"/>
  <c r="K36" i="35"/>
  <c r="L36" i="35"/>
  <c r="M36" i="35"/>
  <c r="N36" i="35"/>
  <c r="O36" i="35"/>
  <c r="P36" i="35"/>
  <c r="Q36" i="35"/>
  <c r="R36" i="35"/>
  <c r="S36" i="35"/>
  <c r="T36" i="35"/>
  <c r="U36" i="35"/>
  <c r="W36" i="35"/>
  <c r="X36" i="35"/>
  <c r="Y36" i="35"/>
  <c r="Z36" i="35"/>
  <c r="AA36" i="35"/>
  <c r="AB36" i="35"/>
  <c r="AC36" i="35"/>
  <c r="AD36" i="35"/>
  <c r="AE36" i="35"/>
  <c r="AF36" i="35"/>
  <c r="AG36" i="35"/>
  <c r="AH36" i="35"/>
  <c r="AI36" i="35"/>
  <c r="AJ36" i="35"/>
  <c r="AK36" i="35"/>
  <c r="G37" i="35"/>
  <c r="H37" i="35"/>
  <c r="I37" i="35"/>
  <c r="K37" i="35"/>
  <c r="L37" i="35"/>
  <c r="M37" i="35"/>
  <c r="O37" i="35"/>
  <c r="P37" i="35"/>
  <c r="Q37" i="35"/>
  <c r="R37" i="35"/>
  <c r="S37" i="35"/>
  <c r="T37" i="35"/>
  <c r="U37" i="35"/>
  <c r="W37" i="35"/>
  <c r="X37" i="35"/>
  <c r="Y37" i="35"/>
  <c r="Z37" i="35"/>
  <c r="AA37" i="35"/>
  <c r="AB37" i="35"/>
  <c r="AC37" i="35"/>
  <c r="AD37" i="35"/>
  <c r="AE37" i="35"/>
  <c r="AF37" i="35"/>
  <c r="AG37" i="35"/>
  <c r="AH37" i="35"/>
  <c r="AI37" i="35"/>
  <c r="AJ37" i="35"/>
  <c r="AK37" i="35"/>
  <c r="F37" i="35"/>
  <c r="F36" i="35"/>
  <c r="G39" i="33"/>
  <c r="H38" i="33"/>
  <c r="I38" i="33"/>
  <c r="K38" i="33"/>
  <c r="L38" i="33"/>
  <c r="M38" i="33"/>
  <c r="P38" i="33"/>
  <c r="Q38" i="33"/>
  <c r="R38" i="33"/>
  <c r="S38" i="33"/>
  <c r="T38" i="33"/>
  <c r="U38" i="33"/>
  <c r="V38" i="33"/>
  <c r="X38" i="33"/>
  <c r="Y38" i="33"/>
  <c r="Z38" i="33"/>
  <c r="AA38" i="33"/>
  <c r="AB38" i="33"/>
  <c r="AC38" i="33"/>
  <c r="AD38" i="33"/>
  <c r="AE38" i="33"/>
  <c r="AF38" i="33"/>
  <c r="AG38" i="33"/>
  <c r="AH38" i="33"/>
  <c r="AI38" i="33"/>
  <c r="AJ38" i="33"/>
  <c r="AK38" i="33"/>
  <c r="G36" i="33"/>
  <c r="H36" i="33"/>
  <c r="I36" i="33"/>
  <c r="K36" i="33"/>
  <c r="L36" i="33"/>
  <c r="M36" i="33"/>
  <c r="O36" i="33"/>
  <c r="P36" i="33"/>
  <c r="Q36" i="33"/>
  <c r="R36" i="33"/>
  <c r="S36" i="33"/>
  <c r="T36" i="33"/>
  <c r="U36" i="33"/>
  <c r="V36" i="33"/>
  <c r="X36" i="33"/>
  <c r="Y36" i="33"/>
  <c r="Z36" i="33"/>
  <c r="AA36" i="33"/>
  <c r="AB36" i="33"/>
  <c r="AC36" i="33"/>
  <c r="AD36" i="33"/>
  <c r="AE36" i="33"/>
  <c r="AF36" i="33"/>
  <c r="AG36" i="33"/>
  <c r="AH36" i="33"/>
  <c r="AI36" i="33"/>
  <c r="AJ36" i="33"/>
  <c r="AK36" i="33"/>
  <c r="G37" i="33"/>
  <c r="H37" i="33"/>
  <c r="I37" i="33"/>
  <c r="K37" i="33"/>
  <c r="L37" i="33"/>
  <c r="M37" i="33"/>
  <c r="O37" i="33"/>
  <c r="P37" i="33"/>
  <c r="Q37" i="33"/>
  <c r="R37" i="33"/>
  <c r="S37" i="33"/>
  <c r="T37" i="33"/>
  <c r="U37" i="33"/>
  <c r="V37" i="33"/>
  <c r="W37" i="33"/>
  <c r="X37" i="33"/>
  <c r="Y37" i="33"/>
  <c r="Z37" i="33"/>
  <c r="AA37" i="33"/>
  <c r="AB37" i="33"/>
  <c r="AC37" i="33"/>
  <c r="AD37" i="33"/>
  <c r="AE37" i="33"/>
  <c r="AF37" i="33"/>
  <c r="AG37" i="33"/>
  <c r="AH37" i="33"/>
  <c r="AI37" i="33"/>
  <c r="AJ37" i="33"/>
  <c r="AK37" i="33"/>
  <c r="F37" i="33"/>
  <c r="F36" i="33"/>
</calcChain>
</file>

<file path=xl/comments1.xml><?xml version="1.0" encoding="utf-8"?>
<comments xmlns="http://schemas.openxmlformats.org/spreadsheetml/2006/main">
  <authors>
    <author>千葉県</author>
  </authors>
  <commentList>
    <comment ref="AG339" authorId="0" shapeId="0">
      <text>
        <r>
          <rPr>
            <b/>
            <sz val="9"/>
            <color indexed="81"/>
            <rFont val="MS P ゴシック"/>
            <family val="3"/>
            <charset val="128"/>
          </rPr>
          <t>千葉県:</t>
        </r>
        <r>
          <rPr>
            <sz val="9"/>
            <color indexed="81"/>
            <rFont val="MS P ゴシック"/>
            <family val="3"/>
            <charset val="128"/>
          </rPr>
          <t xml:space="preserve">
</t>
        </r>
      </text>
    </comment>
    <comment ref="AG406" authorId="0" shapeId="0">
      <text>
        <r>
          <rPr>
            <b/>
            <sz val="9"/>
            <color indexed="81"/>
            <rFont val="MS P ゴシック"/>
            <family val="3"/>
            <charset val="128"/>
          </rPr>
          <t>千葉県:</t>
        </r>
        <r>
          <rPr>
            <sz val="9"/>
            <color indexed="81"/>
            <rFont val="MS P ゴシック"/>
            <family val="3"/>
            <charset val="128"/>
          </rPr>
          <t xml:space="preserve">
</t>
        </r>
      </text>
    </comment>
  </commentList>
</comments>
</file>

<file path=xl/comments2.xml><?xml version="1.0" encoding="utf-8"?>
<comments xmlns="http://schemas.openxmlformats.org/spreadsheetml/2006/main">
  <authors>
    <author>千葉県</author>
  </authors>
  <commentList>
    <comment ref="AK1" authorId="0" shapeId="0">
      <text>
        <r>
          <rPr>
            <sz val="14"/>
            <color indexed="81"/>
            <rFont val="ＭＳ Ｐゴシック"/>
            <family val="3"/>
            <charset val="128"/>
          </rPr>
          <t xml:space="preserve">西広取水場
養老川を水源とし,ポンプにより山倉ダムに揚水
</t>
        </r>
      </text>
    </comment>
  </commentList>
</comments>
</file>

<file path=xl/sharedStrings.xml><?xml version="1.0" encoding="utf-8"?>
<sst xmlns="http://schemas.openxmlformats.org/spreadsheetml/2006/main" count="26699" uniqueCount="823">
  <si>
    <t>日</t>
    <rPh sb="0" eb="1">
      <t>ヒ</t>
    </rPh>
    <phoneticPr fontId="4"/>
  </si>
  <si>
    <t>天候</t>
    <rPh sb="0" eb="2">
      <t>テンコウ</t>
    </rPh>
    <phoneticPr fontId="4"/>
  </si>
  <si>
    <t>雨量</t>
    <rPh sb="0" eb="2">
      <t>ウリョウ</t>
    </rPh>
    <phoneticPr fontId="4"/>
  </si>
  <si>
    <t>気温</t>
    <rPh sb="0" eb="2">
      <t>キオン</t>
    </rPh>
    <phoneticPr fontId="4"/>
  </si>
  <si>
    <t>多項目試験結果</t>
    <rPh sb="0" eb="3">
      <t>タコウモク</t>
    </rPh>
    <rPh sb="3" eb="5">
      <t>シケン</t>
    </rPh>
    <rPh sb="5" eb="7">
      <t>ケッカ</t>
    </rPh>
    <phoneticPr fontId="4"/>
  </si>
  <si>
    <t>原水</t>
    <rPh sb="0" eb="2">
      <t>ゲンスイ</t>
    </rPh>
    <phoneticPr fontId="4"/>
  </si>
  <si>
    <t>配水</t>
    <rPh sb="0" eb="2">
      <t>ハイスイ</t>
    </rPh>
    <phoneticPr fontId="4"/>
  </si>
  <si>
    <t>水温(℃)</t>
    <rPh sb="0" eb="2">
      <t>スイオン</t>
    </rPh>
    <phoneticPr fontId="4"/>
  </si>
  <si>
    <t>濁度(度)</t>
    <rPh sb="0" eb="2">
      <t>ダクド</t>
    </rPh>
    <rPh sb="3" eb="4">
      <t>ド</t>
    </rPh>
    <phoneticPr fontId="4"/>
  </si>
  <si>
    <t>電気伝導率(mS/m)</t>
    <rPh sb="0" eb="2">
      <t>デンキ</t>
    </rPh>
    <rPh sb="2" eb="5">
      <t>デンドウリツ</t>
    </rPh>
    <phoneticPr fontId="4"/>
  </si>
  <si>
    <t>酸消費量(mg/ｌ)</t>
    <rPh sb="0" eb="4">
      <t>サンショウヒリョウ</t>
    </rPh>
    <phoneticPr fontId="4"/>
  </si>
  <si>
    <t>全硬度(mg/ｌ)</t>
    <rPh sb="0" eb="1">
      <t>ゼン</t>
    </rPh>
    <rPh sb="1" eb="3">
      <t>コウド</t>
    </rPh>
    <phoneticPr fontId="4"/>
  </si>
  <si>
    <t>塩化物イオン(mg/ｌ)</t>
    <rPh sb="0" eb="3">
      <t>エンカブツ</t>
    </rPh>
    <phoneticPr fontId="4"/>
  </si>
  <si>
    <t>全蒸発残留物(mg/ｌ)</t>
    <rPh sb="0" eb="1">
      <t>ゼン</t>
    </rPh>
    <rPh sb="1" eb="3">
      <t>ジョウハツ</t>
    </rPh>
    <rPh sb="3" eb="6">
      <t>ザンリュウブツ</t>
    </rPh>
    <phoneticPr fontId="4"/>
  </si>
  <si>
    <t>全鉄(mg/ｌ)</t>
    <rPh sb="0" eb="2">
      <t>ゼンテツ</t>
    </rPh>
    <phoneticPr fontId="4"/>
  </si>
  <si>
    <t>(℃)</t>
  </si>
  <si>
    <t>ｶﾙｼｳﾑ硬度(mg/ｌ)</t>
    <rPh sb="5" eb="7">
      <t>コウド</t>
    </rPh>
    <phoneticPr fontId="4"/>
  </si>
  <si>
    <t>ﾏｸﾞﾈｼｳﾑ硬度(mg/ｌ)</t>
    <rPh sb="7" eb="9">
      <t>コウド</t>
    </rPh>
    <phoneticPr fontId="4"/>
  </si>
  <si>
    <t>曜日</t>
    <rPh sb="0" eb="2">
      <t>ヨウビ</t>
    </rPh>
    <phoneticPr fontId="4"/>
  </si>
  <si>
    <t xml:space="preserve"> </t>
  </si>
  <si>
    <t>℃</t>
  </si>
  <si>
    <t>ｐH</t>
  </si>
  <si>
    <t>mS/m</t>
  </si>
  <si>
    <t>mg/l</t>
  </si>
  <si>
    <t>COD</t>
  </si>
  <si>
    <t>BOD</t>
  </si>
  <si>
    <t>ｱﾝﾓﾆｳﾑｲｵﾝ</t>
  </si>
  <si>
    <t>シリカ</t>
  </si>
  <si>
    <t>4月</t>
    <rPh sb="1" eb="2">
      <t>ガツ</t>
    </rPh>
    <phoneticPr fontId="4"/>
  </si>
  <si>
    <t>気温</t>
    <rPh sb="0" eb="2">
      <t>キオン</t>
    </rPh>
    <phoneticPr fontId="5"/>
  </si>
  <si>
    <t>項目</t>
    <rPh sb="0" eb="2">
      <t>コウモク</t>
    </rPh>
    <phoneticPr fontId="5"/>
  </si>
  <si>
    <t>単位</t>
    <rPh sb="0" eb="2">
      <t>タンイ</t>
    </rPh>
    <phoneticPr fontId="5"/>
  </si>
  <si>
    <t>原水</t>
    <rPh sb="0" eb="2">
      <t>ゲンスイ</t>
    </rPh>
    <phoneticPr fontId="5"/>
  </si>
  <si>
    <t>配水</t>
    <rPh sb="0" eb="2">
      <t>ハイスイ</t>
    </rPh>
    <phoneticPr fontId="5"/>
  </si>
  <si>
    <t>備考</t>
    <rPh sb="0" eb="2">
      <t>ビコウ</t>
    </rPh>
    <phoneticPr fontId="5"/>
  </si>
  <si>
    <t>(水)</t>
  </si>
  <si>
    <t/>
  </si>
  <si>
    <t>(月)</t>
  </si>
  <si>
    <t>(火)</t>
  </si>
  <si>
    <t>(木)</t>
  </si>
  <si>
    <t>(金)</t>
  </si>
  <si>
    <t>(土)</t>
  </si>
  <si>
    <t>(日)</t>
  </si>
  <si>
    <t>郡本浄水場</t>
    <rPh sb="0" eb="2">
      <t>コオリモト</t>
    </rPh>
    <rPh sb="2" eb="5">
      <t>ジョウスイジョウ</t>
    </rPh>
    <phoneticPr fontId="4"/>
  </si>
  <si>
    <t>ｐＨ</t>
  </si>
  <si>
    <t>(mm)</t>
  </si>
  <si>
    <t>―</t>
  </si>
  <si>
    <t>南八幡浄水場</t>
    <rPh sb="3" eb="6">
      <t>ジョウスイジョウ</t>
    </rPh>
    <phoneticPr fontId="4"/>
  </si>
  <si>
    <t>　</t>
  </si>
  <si>
    <t>項目</t>
  </si>
  <si>
    <t>天候</t>
  </si>
  <si>
    <t>風向</t>
  </si>
  <si>
    <t>風速</t>
  </si>
  <si>
    <t>雨量</t>
  </si>
  <si>
    <t>気温</t>
  </si>
  <si>
    <t>水温</t>
  </si>
  <si>
    <t>採水</t>
  </si>
  <si>
    <t>濁度</t>
  </si>
  <si>
    <t>色度</t>
  </si>
  <si>
    <t>残留</t>
  </si>
  <si>
    <t>電気</t>
    <rPh sb="0" eb="2">
      <t>デンキ</t>
    </rPh>
    <phoneticPr fontId="4"/>
  </si>
  <si>
    <t>酸</t>
    <rPh sb="0" eb="1">
      <t>サン</t>
    </rPh>
    <phoneticPr fontId="4"/>
  </si>
  <si>
    <t>塩化物</t>
    <rPh sb="1" eb="2">
      <t>カ</t>
    </rPh>
    <rPh sb="2" eb="3">
      <t>ブツ</t>
    </rPh>
    <phoneticPr fontId="4"/>
  </si>
  <si>
    <t>KMnO4</t>
  </si>
  <si>
    <t>全硬度</t>
    <rPh sb="0" eb="1">
      <t>ゼン</t>
    </rPh>
    <phoneticPr fontId="4"/>
  </si>
  <si>
    <t>Cａ硬度</t>
  </si>
  <si>
    <t>Mｇ硬度</t>
  </si>
  <si>
    <t>全鉄</t>
  </si>
  <si>
    <t>Mnｲｵﾝ</t>
  </si>
  <si>
    <t>全蒸発</t>
    <rPh sb="0" eb="1">
      <t>ゼン</t>
    </rPh>
    <rPh sb="1" eb="3">
      <t>ジョウハツ</t>
    </rPh>
    <phoneticPr fontId="4"/>
  </si>
  <si>
    <t>溶解</t>
  </si>
  <si>
    <t>懸濁</t>
  </si>
  <si>
    <t>SS比</t>
  </si>
  <si>
    <t>ﾗﾝｹﾞﾘﾔ</t>
  </si>
  <si>
    <t>　時間</t>
  </si>
  <si>
    <t>塩素</t>
  </si>
  <si>
    <t>伝導率</t>
    <rPh sb="0" eb="3">
      <t>デンドウリツ</t>
    </rPh>
    <phoneticPr fontId="4"/>
  </si>
  <si>
    <t>消費量</t>
    <rPh sb="0" eb="3">
      <t>ショウヒリョウ</t>
    </rPh>
    <phoneticPr fontId="4"/>
  </si>
  <si>
    <t>ｲｵﾝ</t>
  </si>
  <si>
    <t>消費量</t>
  </si>
  <si>
    <t>残留物</t>
    <rPh sb="0" eb="2">
      <t>ザンリュウ</t>
    </rPh>
    <rPh sb="2" eb="3">
      <t>ブツ</t>
    </rPh>
    <phoneticPr fontId="4"/>
  </si>
  <si>
    <t>固形物</t>
  </si>
  <si>
    <t>　　　　</t>
  </si>
  <si>
    <t>　日</t>
  </si>
  <si>
    <t>曜日</t>
  </si>
  <si>
    <t>m/s</t>
  </si>
  <si>
    <t>mm</t>
  </si>
  <si>
    <t>ppm</t>
  </si>
  <si>
    <t>マンガン</t>
  </si>
  <si>
    <t>印旛沼浄水場</t>
    <rPh sb="0" eb="3">
      <t>インバヌマ</t>
    </rPh>
    <rPh sb="3" eb="6">
      <t>ジョウスイジョウ</t>
    </rPh>
    <phoneticPr fontId="4"/>
  </si>
  <si>
    <t>平成</t>
    <rPh sb="0" eb="2">
      <t>ヘイセイ</t>
    </rPh>
    <phoneticPr fontId="4"/>
  </si>
  <si>
    <t>年度</t>
    <rPh sb="0" eb="2">
      <t>ネンド</t>
    </rPh>
    <phoneticPr fontId="4"/>
  </si>
  <si>
    <t>空港南部給水場</t>
    <rPh sb="0" eb="1">
      <t>カラ</t>
    </rPh>
    <rPh sb="1" eb="2">
      <t>ミナト</t>
    </rPh>
    <rPh sb="2" eb="3">
      <t>ミナミ</t>
    </rPh>
    <rPh sb="3" eb="4">
      <t>ブ</t>
    </rPh>
    <rPh sb="4" eb="5">
      <t>キュウ</t>
    </rPh>
    <rPh sb="5" eb="6">
      <t>ミズ</t>
    </rPh>
    <rPh sb="6" eb="7">
      <t>バ</t>
    </rPh>
    <phoneticPr fontId="4"/>
  </si>
  <si>
    <t>横芝給水場</t>
    <rPh sb="0" eb="1">
      <t>ヨコ</t>
    </rPh>
    <rPh sb="1" eb="2">
      <t>シバ</t>
    </rPh>
    <rPh sb="2" eb="3">
      <t>キュウ</t>
    </rPh>
    <rPh sb="3" eb="4">
      <t>ミズ</t>
    </rPh>
    <rPh sb="4" eb="5">
      <t>バ</t>
    </rPh>
    <phoneticPr fontId="4"/>
  </si>
  <si>
    <t>項目</t>
    <rPh sb="0" eb="2">
      <t>コウモク</t>
    </rPh>
    <phoneticPr fontId="4"/>
  </si>
  <si>
    <t>水温</t>
    <rPh sb="0" eb="2">
      <t>スイオン</t>
    </rPh>
    <phoneticPr fontId="4"/>
  </si>
  <si>
    <t>濁度</t>
    <rPh sb="0" eb="1">
      <t>ダク</t>
    </rPh>
    <rPh sb="1" eb="2">
      <t>タビ</t>
    </rPh>
    <phoneticPr fontId="4"/>
  </si>
  <si>
    <t>（度）</t>
    <rPh sb="1" eb="2">
      <t>ド</t>
    </rPh>
    <phoneticPr fontId="4"/>
  </si>
  <si>
    <t>全窒素</t>
    <rPh sb="0" eb="1">
      <t>ゼン</t>
    </rPh>
    <rPh sb="1" eb="3">
      <t>チッソ</t>
    </rPh>
    <phoneticPr fontId="4"/>
  </si>
  <si>
    <t>硫酸イオン</t>
    <rPh sb="0" eb="2">
      <t>リュウサン</t>
    </rPh>
    <phoneticPr fontId="4"/>
  </si>
  <si>
    <t>浄水施設の薬品沈殿池から出る汚泥を処理する排水処理設備は、濃縮・脱水・乾燥の工程があります。</t>
  </si>
  <si>
    <t>各浄水場の排水処理設備の概要は次のとおりです。</t>
  </si>
  <si>
    <t>浄水場名</t>
  </si>
  <si>
    <t>南八幡</t>
  </si>
  <si>
    <t>印旛沼</t>
  </si>
  <si>
    <t>佐倉</t>
  </si>
  <si>
    <t>人見</t>
  </si>
  <si>
    <t>取水源</t>
  </si>
  <si>
    <t>江戸川</t>
  </si>
  <si>
    <t>長柄ダム</t>
  </si>
  <si>
    <t>小糸川</t>
  </si>
  <si>
    <t>鹿島川</t>
  </si>
  <si>
    <t>湊川</t>
  </si>
  <si>
    <t>薬品</t>
  </si>
  <si>
    <t>汚泥処理</t>
  </si>
  <si>
    <t>方式</t>
  </si>
  <si>
    <t>圧搾機構付</t>
  </si>
  <si>
    <t>加圧脱水</t>
  </si>
  <si>
    <t>湿式造粒</t>
  </si>
  <si>
    <t>91㎡</t>
  </si>
  <si>
    <t>×４台</t>
  </si>
  <si>
    <t>2３３㎡</t>
  </si>
  <si>
    <t>×２台</t>
  </si>
  <si>
    <t>280㎡</t>
  </si>
  <si>
    <t>×１台</t>
  </si>
  <si>
    <t>133㎡</t>
  </si>
  <si>
    <t>215㎡</t>
  </si>
  <si>
    <t>×７床</t>
  </si>
  <si>
    <t>φ2.41m</t>
  </si>
  <si>
    <t>φ1.545m</t>
  </si>
  <si>
    <t>処理能力</t>
  </si>
  <si>
    <t>5.14/日</t>
  </si>
  <si>
    <t>7.4/日</t>
  </si>
  <si>
    <t>3.3/日</t>
  </si>
  <si>
    <t>16.9/日</t>
  </si>
  <si>
    <t>5.98/回</t>
  </si>
  <si>
    <t>設計汚泥</t>
  </si>
  <si>
    <t>50%以下</t>
  </si>
  <si>
    <t>60%以下</t>
  </si>
  <si>
    <t>75%以下</t>
  </si>
  <si>
    <t>35%以下</t>
  </si>
  <si>
    <t>なし</t>
  </si>
  <si>
    <t>ポリマー</t>
  </si>
  <si>
    <t>水ガラス</t>
  </si>
  <si>
    <t>備考</t>
  </si>
  <si>
    <t>袖ケ浦</t>
    <rPh sb="0" eb="3">
      <t>ソデガウラ</t>
    </rPh>
    <phoneticPr fontId="4"/>
  </si>
  <si>
    <t>（単位：ｔ）</t>
    <rPh sb="1" eb="3">
      <t>タンイ</t>
    </rPh>
    <phoneticPr fontId="4"/>
  </si>
  <si>
    <t>南八幡</t>
    <rPh sb="0" eb="3">
      <t>ミナミヤワタ</t>
    </rPh>
    <phoneticPr fontId="4"/>
  </si>
  <si>
    <t>佐倉</t>
    <rPh sb="0" eb="2">
      <t>サクラ</t>
    </rPh>
    <phoneticPr fontId="4"/>
  </si>
  <si>
    <t>人見</t>
    <rPh sb="0" eb="2">
      <t>ヒトミ</t>
    </rPh>
    <phoneticPr fontId="4"/>
  </si>
  <si>
    <t>袖ヶ浦</t>
    <rPh sb="0" eb="3">
      <t>ソデガウラ</t>
    </rPh>
    <phoneticPr fontId="4"/>
  </si>
  <si>
    <t>H16</t>
  </si>
  <si>
    <t>H17</t>
  </si>
  <si>
    <t>H18</t>
  </si>
  <si>
    <t>H19</t>
  </si>
  <si>
    <t>H20</t>
  </si>
  <si>
    <t>H21</t>
  </si>
  <si>
    <t>H22</t>
  </si>
  <si>
    <t>H23</t>
  </si>
  <si>
    <t>H24</t>
  </si>
  <si>
    <t>印旛沼浄水場では、脱水処理の工程で石灰を混ぜている。</t>
    <rPh sb="0" eb="3">
      <t>インバヌマ</t>
    </rPh>
    <rPh sb="3" eb="6">
      <t>ジョウスイジョウ</t>
    </rPh>
    <rPh sb="9" eb="11">
      <t>ダッスイ</t>
    </rPh>
    <rPh sb="11" eb="13">
      <t>ショリ</t>
    </rPh>
    <rPh sb="14" eb="16">
      <t>コウテイ</t>
    </rPh>
    <rPh sb="17" eb="19">
      <t>セッカイ</t>
    </rPh>
    <rPh sb="20" eb="21">
      <t>マ</t>
    </rPh>
    <phoneticPr fontId="4"/>
  </si>
  <si>
    <t>　浄水薬品については、浄水場毎に原水水質や処理方式により適合したものを選定して使用している。</t>
    <rPh sb="1" eb="3">
      <t>ジョウスイ</t>
    </rPh>
    <rPh sb="3" eb="5">
      <t>ヤクヒン</t>
    </rPh>
    <rPh sb="11" eb="14">
      <t>ジョウスイジョウ</t>
    </rPh>
    <rPh sb="14" eb="15">
      <t>ゴト</t>
    </rPh>
    <rPh sb="16" eb="18">
      <t>ゲンスイ</t>
    </rPh>
    <rPh sb="18" eb="20">
      <t>スイシツ</t>
    </rPh>
    <rPh sb="21" eb="23">
      <t>ショリ</t>
    </rPh>
    <rPh sb="23" eb="25">
      <t>ホウシキ</t>
    </rPh>
    <rPh sb="28" eb="30">
      <t>テキゴウ</t>
    </rPh>
    <rPh sb="35" eb="37">
      <t>センテイ</t>
    </rPh>
    <rPh sb="39" eb="41">
      <t>シヨウ</t>
    </rPh>
    <phoneticPr fontId="4"/>
  </si>
  <si>
    <t>（１）浄水場で使用している凝集剤の規格は次のとおりである。</t>
    <rPh sb="3" eb="6">
      <t>ジョウスイジョウ</t>
    </rPh>
    <rPh sb="7" eb="9">
      <t>シヨウ</t>
    </rPh>
    <rPh sb="13" eb="15">
      <t>ギョウシュウ</t>
    </rPh>
    <rPh sb="15" eb="16">
      <t>ザイ</t>
    </rPh>
    <rPh sb="17" eb="19">
      <t>キカク</t>
    </rPh>
    <rPh sb="20" eb="21">
      <t>ツギ</t>
    </rPh>
    <phoneticPr fontId="4"/>
  </si>
  <si>
    <t>液体硫酸アルミニウム</t>
    <rPh sb="0" eb="2">
      <t>エキタイ</t>
    </rPh>
    <rPh sb="2" eb="4">
      <t>リュウサン</t>
    </rPh>
    <phoneticPr fontId="4"/>
  </si>
  <si>
    <t>ポリ塩化アルミニウム</t>
    <rPh sb="2" eb="4">
      <t>エンカ</t>
    </rPh>
    <phoneticPr fontId="4"/>
  </si>
  <si>
    <t>液体塩化アルミニウム</t>
    <rPh sb="0" eb="2">
      <t>エキタイ</t>
    </rPh>
    <rPh sb="2" eb="4">
      <t>エンカ</t>
    </rPh>
    <phoneticPr fontId="4"/>
  </si>
  <si>
    <t>(LAS)</t>
  </si>
  <si>
    <t>(PAC)</t>
  </si>
  <si>
    <t>(LAC)</t>
  </si>
  <si>
    <t>規格</t>
    <rPh sb="0" eb="2">
      <t>キカク</t>
    </rPh>
    <phoneticPr fontId="4"/>
  </si>
  <si>
    <t>JIS K 1475-1996</t>
  </si>
  <si>
    <t>独自規格</t>
    <rPh sb="0" eb="2">
      <t>ドクジ</t>
    </rPh>
    <rPh sb="2" eb="4">
      <t>キカク</t>
    </rPh>
    <phoneticPr fontId="4"/>
  </si>
  <si>
    <t>外観</t>
    <rPh sb="0" eb="2">
      <t>ガイカン</t>
    </rPh>
    <phoneticPr fontId="4"/>
  </si>
  <si>
    <t>無色～黄味がかった
薄い褐色の透明液体</t>
    <rPh sb="0" eb="2">
      <t>ムショク</t>
    </rPh>
    <rPh sb="3" eb="4">
      <t>キ</t>
    </rPh>
    <rPh sb="4" eb="5">
      <t>ミ</t>
    </rPh>
    <rPh sb="10" eb="11">
      <t>ウス</t>
    </rPh>
    <rPh sb="12" eb="14">
      <t>カッショク</t>
    </rPh>
    <rPh sb="15" eb="17">
      <t>トウメイ</t>
    </rPh>
    <rPh sb="17" eb="19">
      <t>エキタイ</t>
    </rPh>
    <phoneticPr fontId="4"/>
  </si>
  <si>
    <t>無色～淡黄褐色の液体</t>
    <rPh sb="0" eb="2">
      <t>ムショク</t>
    </rPh>
    <rPh sb="3" eb="4">
      <t>タン</t>
    </rPh>
    <rPh sb="4" eb="7">
      <t>オウカッショク</t>
    </rPh>
    <rPh sb="8" eb="10">
      <t>エキタイ</t>
    </rPh>
    <phoneticPr fontId="4"/>
  </si>
  <si>
    <t>黄色透明液体</t>
    <rPh sb="0" eb="2">
      <t>オウショク</t>
    </rPh>
    <rPh sb="2" eb="4">
      <t>トウメイ</t>
    </rPh>
    <rPh sb="4" eb="6">
      <t>エキタイ</t>
    </rPh>
    <phoneticPr fontId="4"/>
  </si>
  <si>
    <t>酸化アルミニウム</t>
    <rPh sb="0" eb="2">
      <t>サンカ</t>
    </rPh>
    <phoneticPr fontId="4"/>
  </si>
  <si>
    <t>7.0～8.2%</t>
  </si>
  <si>
    <t>10.0～11.0%</t>
  </si>
  <si>
    <t>11.0～12.0%</t>
  </si>
  <si>
    <t>pH値</t>
    <rPh sb="2" eb="3">
      <t>チ</t>
    </rPh>
    <phoneticPr fontId="4"/>
  </si>
  <si>
    <t>3.0以上</t>
    <rPh sb="3" eb="5">
      <t>イジョウ</t>
    </rPh>
    <phoneticPr fontId="4"/>
  </si>
  <si>
    <t>3.5～5</t>
  </si>
  <si>
    <t>アンモニア性窒素</t>
    <rPh sb="5" eb="6">
      <t>セイ</t>
    </rPh>
    <rPh sb="6" eb="8">
      <t>チッソ</t>
    </rPh>
    <phoneticPr fontId="4"/>
  </si>
  <si>
    <t>0.01%以下</t>
    <rPh sb="5" eb="7">
      <t>イカ</t>
    </rPh>
    <phoneticPr fontId="4"/>
  </si>
  <si>
    <t>ヒ素</t>
    <rPh sb="1" eb="2">
      <t>ソ</t>
    </rPh>
    <phoneticPr fontId="4"/>
  </si>
  <si>
    <t>0.02%以下</t>
    <rPh sb="5" eb="7">
      <t>イカ</t>
    </rPh>
    <phoneticPr fontId="4"/>
  </si>
  <si>
    <t>5mg/l以下</t>
    <rPh sb="5" eb="7">
      <t>イカ</t>
    </rPh>
    <phoneticPr fontId="4"/>
  </si>
  <si>
    <t>鉄</t>
    <rPh sb="0" eb="1">
      <t>テツ</t>
    </rPh>
    <phoneticPr fontId="4"/>
  </si>
  <si>
    <t>25mg/l以下</t>
    <rPh sb="6" eb="8">
      <t>イカ</t>
    </rPh>
    <phoneticPr fontId="4"/>
  </si>
  <si>
    <t>カドミウム</t>
  </si>
  <si>
    <t>2mg/l以下</t>
    <rPh sb="5" eb="7">
      <t>イカ</t>
    </rPh>
    <phoneticPr fontId="4"/>
  </si>
  <si>
    <t>鉛</t>
    <rPh sb="0" eb="1">
      <t>ナマリ</t>
    </rPh>
    <phoneticPr fontId="4"/>
  </si>
  <si>
    <t>10mg/l以下</t>
    <rPh sb="6" eb="8">
      <t>イカ</t>
    </rPh>
    <phoneticPr fontId="4"/>
  </si>
  <si>
    <t>水銀</t>
    <rPh sb="0" eb="2">
      <t>スイギン</t>
    </rPh>
    <phoneticPr fontId="4"/>
  </si>
  <si>
    <t>0.2mg/l以下</t>
    <rPh sb="7" eb="9">
      <t>イカ</t>
    </rPh>
    <phoneticPr fontId="4"/>
  </si>
  <si>
    <t>クロム</t>
  </si>
  <si>
    <t>比重</t>
    <rPh sb="0" eb="2">
      <t>ヒジュウ</t>
    </rPh>
    <phoneticPr fontId="4"/>
  </si>
  <si>
    <t>7%  1.28</t>
  </si>
  <si>
    <t>1.19以上</t>
    <rPh sb="4" eb="6">
      <t>イジョウ</t>
    </rPh>
    <phoneticPr fontId="4"/>
  </si>
  <si>
    <t>1.25以上</t>
    <rPh sb="4" eb="6">
      <t>イジョウ</t>
    </rPh>
    <phoneticPr fontId="4"/>
  </si>
  <si>
    <t>8%  1.32</t>
  </si>
  <si>
    <t>3.5%以下</t>
    <rPh sb="4" eb="6">
      <t>イカ</t>
    </rPh>
    <phoneticPr fontId="4"/>
  </si>
  <si>
    <t>※塩基度</t>
    <rPh sb="1" eb="3">
      <t>エンキ</t>
    </rPh>
    <rPh sb="3" eb="4">
      <t>ド</t>
    </rPh>
    <phoneticPr fontId="4"/>
  </si>
  <si>
    <t>45～65%</t>
  </si>
  <si>
    <t>特記事項</t>
    <rPh sb="0" eb="2">
      <t>トッキ</t>
    </rPh>
    <rPh sb="2" eb="4">
      <t>ジコウ</t>
    </rPh>
    <phoneticPr fontId="4"/>
  </si>
  <si>
    <t>硫酸アルミニウム8%濃度のものは、冬の時期に結晶が析出することがあるので、保温するか、7%のものを使用する。</t>
    <rPh sb="0" eb="2">
      <t>リュウサン</t>
    </rPh>
    <rPh sb="10" eb="12">
      <t>ノウド</t>
    </rPh>
    <rPh sb="17" eb="18">
      <t>フユ</t>
    </rPh>
    <rPh sb="19" eb="21">
      <t>ジキ</t>
    </rPh>
    <rPh sb="22" eb="24">
      <t>ケッショウ</t>
    </rPh>
    <rPh sb="25" eb="27">
      <t>セキシュツ</t>
    </rPh>
    <rPh sb="37" eb="39">
      <t>ホオン</t>
    </rPh>
    <rPh sb="49" eb="51">
      <t>シヨウ</t>
    </rPh>
    <phoneticPr fontId="4"/>
  </si>
  <si>
    <t>リサイクル製品
強腐食性</t>
    <rPh sb="5" eb="7">
      <t>セイヒン</t>
    </rPh>
    <rPh sb="8" eb="9">
      <t>キョウ</t>
    </rPh>
    <rPh sb="9" eb="12">
      <t>フショクセイ</t>
    </rPh>
    <phoneticPr fontId="4"/>
  </si>
  <si>
    <t>『取り扱い上の注意』
①次亜塩素酸ソーダと混合すると有毒な塩素ガスを発生する。
②取扱いは、保護具（保護メガネ、耐酸性手袋等）の着用。
③他の薬品と混合すると沈殿が生じる場合がある。</t>
    <rPh sb="1" eb="2">
      <t>ト</t>
    </rPh>
    <rPh sb="3" eb="4">
      <t>アツカ</t>
    </rPh>
    <rPh sb="5" eb="6">
      <t>ジョウ</t>
    </rPh>
    <rPh sb="7" eb="9">
      <t>チュウイ</t>
    </rPh>
    <rPh sb="12" eb="17">
      <t>ジアエンソサン</t>
    </rPh>
    <rPh sb="21" eb="23">
      <t>コンゴウ</t>
    </rPh>
    <rPh sb="26" eb="28">
      <t>ユウドク</t>
    </rPh>
    <rPh sb="29" eb="31">
      <t>エンソ</t>
    </rPh>
    <rPh sb="34" eb="36">
      <t>ハッセイ</t>
    </rPh>
    <rPh sb="41" eb="43">
      <t>トリアツカイ</t>
    </rPh>
    <rPh sb="46" eb="48">
      <t>ホゴ</t>
    </rPh>
    <rPh sb="48" eb="49">
      <t>グ</t>
    </rPh>
    <rPh sb="50" eb="52">
      <t>ホゴ</t>
    </rPh>
    <rPh sb="56" eb="59">
      <t>タイサンセイ</t>
    </rPh>
    <rPh sb="59" eb="61">
      <t>テブクロ</t>
    </rPh>
    <rPh sb="61" eb="62">
      <t>トウ</t>
    </rPh>
    <rPh sb="64" eb="66">
      <t>チャクヨウ</t>
    </rPh>
    <rPh sb="69" eb="70">
      <t>タ</t>
    </rPh>
    <rPh sb="71" eb="73">
      <t>ヤクヒン</t>
    </rPh>
    <rPh sb="74" eb="76">
      <t>コンゴウ</t>
    </rPh>
    <rPh sb="79" eb="81">
      <t>チンデン</t>
    </rPh>
    <rPh sb="82" eb="83">
      <t>ショウ</t>
    </rPh>
    <rPh sb="85" eb="87">
      <t>バアイ</t>
    </rPh>
    <phoneticPr fontId="4"/>
  </si>
  <si>
    <t>『応急処置』
①目に入った場合は、直ちに多量の水で15分以上洗眼し、眼科医の診断を受ける。
②皮膚に付着した場合は、十分に水洗いする。</t>
    <rPh sb="1" eb="3">
      <t>オウキュウ</t>
    </rPh>
    <rPh sb="3" eb="5">
      <t>ショチ</t>
    </rPh>
    <rPh sb="8" eb="9">
      <t>メ</t>
    </rPh>
    <rPh sb="10" eb="11">
      <t>ハイ</t>
    </rPh>
    <rPh sb="13" eb="15">
      <t>バアイ</t>
    </rPh>
    <rPh sb="17" eb="18">
      <t>タダ</t>
    </rPh>
    <rPh sb="20" eb="22">
      <t>タリョウ</t>
    </rPh>
    <rPh sb="23" eb="24">
      <t>ミズ</t>
    </rPh>
    <rPh sb="27" eb="28">
      <t>フン</t>
    </rPh>
    <rPh sb="28" eb="30">
      <t>イジョウ</t>
    </rPh>
    <rPh sb="30" eb="32">
      <t>センガン</t>
    </rPh>
    <rPh sb="34" eb="37">
      <t>ガンカイ</t>
    </rPh>
    <rPh sb="38" eb="40">
      <t>シンダン</t>
    </rPh>
    <rPh sb="41" eb="42">
      <t>ウ</t>
    </rPh>
    <rPh sb="47" eb="49">
      <t>ヒフ</t>
    </rPh>
    <rPh sb="50" eb="52">
      <t>フチャク</t>
    </rPh>
    <rPh sb="54" eb="56">
      <t>バアイ</t>
    </rPh>
    <rPh sb="58" eb="60">
      <t>ジュウブン</t>
    </rPh>
    <rPh sb="61" eb="62">
      <t>ミズ</t>
    </rPh>
    <rPh sb="62" eb="63">
      <t>アラ</t>
    </rPh>
    <phoneticPr fontId="4"/>
  </si>
  <si>
    <t>使用浄水場</t>
    <rPh sb="0" eb="2">
      <t>シヨウ</t>
    </rPh>
    <rPh sb="2" eb="5">
      <t>ジョウスイジョウ</t>
    </rPh>
    <phoneticPr fontId="4"/>
  </si>
  <si>
    <t>南八幡浄水場</t>
    <rPh sb="0" eb="1">
      <t>ミナミ</t>
    </rPh>
    <rPh sb="1" eb="3">
      <t>ヤワタ</t>
    </rPh>
    <rPh sb="3" eb="6">
      <t>ジョウスイジョウ</t>
    </rPh>
    <phoneticPr fontId="4"/>
  </si>
  <si>
    <t>佐倉浄水場</t>
    <rPh sb="0" eb="2">
      <t>サクラ</t>
    </rPh>
    <rPh sb="2" eb="5">
      <t>ジョウスイジョウ</t>
    </rPh>
    <phoneticPr fontId="4"/>
  </si>
  <si>
    <t>人見浄水場</t>
    <rPh sb="0" eb="2">
      <t>ヒトミ</t>
    </rPh>
    <rPh sb="2" eb="5">
      <t>ジョウスイジョウ</t>
    </rPh>
    <phoneticPr fontId="4"/>
  </si>
  <si>
    <t>（２）浄水場で使用しているpH調整剤の規格は次のとおりである。</t>
    <rPh sb="3" eb="6">
      <t>ジョウスイジョウ</t>
    </rPh>
    <rPh sb="7" eb="9">
      <t>シヨウ</t>
    </rPh>
    <rPh sb="15" eb="18">
      <t>チョウセイザイ</t>
    </rPh>
    <rPh sb="19" eb="21">
      <t>キカク</t>
    </rPh>
    <rPh sb="22" eb="23">
      <t>ツギ</t>
    </rPh>
    <phoneticPr fontId="4"/>
  </si>
  <si>
    <t>硫酸</t>
    <rPh sb="0" eb="2">
      <t>リュウサン</t>
    </rPh>
    <phoneticPr fontId="4"/>
  </si>
  <si>
    <t>濃度</t>
    <rPh sb="0" eb="2">
      <t>ノウド</t>
    </rPh>
    <phoneticPr fontId="4"/>
  </si>
  <si>
    <t>浄水薬品</t>
    <rPh sb="0" eb="2">
      <t>ジョウスイ</t>
    </rPh>
    <rPh sb="2" eb="4">
      <t>ヤクヒン</t>
    </rPh>
    <phoneticPr fontId="4"/>
  </si>
  <si>
    <t>JWWA K134-2003に準拠した独自規格</t>
    <rPh sb="15" eb="17">
      <t>ジュンキョ</t>
    </rPh>
    <rPh sb="19" eb="21">
      <t>ドクジ</t>
    </rPh>
    <rPh sb="21" eb="23">
      <t>キカク</t>
    </rPh>
    <phoneticPr fontId="4"/>
  </si>
  <si>
    <r>
      <t>印旛沼</t>
    </r>
    <r>
      <rPr>
        <vertAlign val="superscript"/>
        <sz val="11"/>
        <color indexed="8"/>
        <rFont val="ＭＳ Ｐ明朝"/>
        <family val="1"/>
        <charset val="128"/>
      </rPr>
      <t>※１</t>
    </r>
    <rPh sb="0" eb="3">
      <t>インバヌマ</t>
    </rPh>
    <phoneticPr fontId="4"/>
  </si>
  <si>
    <t>郡本</t>
    <rPh sb="0" eb="2">
      <t>コオリモト</t>
    </rPh>
    <phoneticPr fontId="4"/>
  </si>
  <si>
    <t>皿木</t>
    <rPh sb="0" eb="2">
      <t>サラキ</t>
    </rPh>
    <phoneticPr fontId="4"/>
  </si>
  <si>
    <t>LAS</t>
  </si>
  <si>
    <t>PAC</t>
  </si>
  <si>
    <t>NaClO</t>
  </si>
  <si>
    <t>MICS</t>
  </si>
  <si>
    <t>LAC</t>
  </si>
  <si>
    <r>
      <t>硫酸</t>
    </r>
    <r>
      <rPr>
        <vertAlign val="superscript"/>
        <sz val="9"/>
        <color indexed="8"/>
        <rFont val="ＭＳ Ｐ明朝"/>
        <family val="1"/>
        <charset val="128"/>
      </rPr>
      <t>※2</t>
    </r>
    <rPh sb="0" eb="2">
      <t>リュウサン</t>
    </rPh>
    <phoneticPr fontId="4"/>
  </si>
  <si>
    <r>
      <t>MICS/
硫酸</t>
    </r>
    <r>
      <rPr>
        <vertAlign val="superscript"/>
        <sz val="9"/>
        <color indexed="8"/>
        <rFont val="ＭＳ Ｐ明朝"/>
        <family val="1"/>
        <charset val="128"/>
      </rPr>
      <t>※３</t>
    </r>
    <rPh sb="6" eb="8">
      <t>リュウサン</t>
    </rPh>
    <phoneticPr fontId="4"/>
  </si>
  <si>
    <t>：液体硫酸アルミニウム（凝集剤）</t>
    <rPh sb="1" eb="3">
      <t>エキタイ</t>
    </rPh>
    <rPh sb="3" eb="5">
      <t>リュウサン</t>
    </rPh>
    <rPh sb="12" eb="15">
      <t>ギョウシュウザイ</t>
    </rPh>
    <phoneticPr fontId="4"/>
  </si>
  <si>
    <t>：ｐH調整用</t>
    <rPh sb="3" eb="6">
      <t>チョウセイヨウ</t>
    </rPh>
    <phoneticPr fontId="4"/>
  </si>
  <si>
    <t>：ポリ塩化アルミニウム（凝集剤）</t>
    <rPh sb="3" eb="5">
      <t>エンカ</t>
    </rPh>
    <rPh sb="12" eb="15">
      <t>ギョウシュウザイ</t>
    </rPh>
    <phoneticPr fontId="4"/>
  </si>
  <si>
    <t>：含鉄液体硫酸アルミニウム（凝集剤、皿木分場ではｐH調整に使用）</t>
    <rPh sb="1" eb="2">
      <t>ガン</t>
    </rPh>
    <rPh sb="2" eb="3">
      <t>テツ</t>
    </rPh>
    <rPh sb="3" eb="5">
      <t>エキタイ</t>
    </rPh>
    <rPh sb="5" eb="7">
      <t>リュウサン</t>
    </rPh>
    <rPh sb="14" eb="17">
      <t>ギョウシュウザイ</t>
    </rPh>
    <rPh sb="18" eb="21">
      <t>サラキブン</t>
    </rPh>
    <rPh sb="21" eb="22">
      <t>ジョウ</t>
    </rPh>
    <rPh sb="26" eb="28">
      <t>チョウセイ</t>
    </rPh>
    <rPh sb="29" eb="31">
      <t>シヨウ</t>
    </rPh>
    <phoneticPr fontId="4"/>
  </si>
  <si>
    <t>：次亜塩素酸ナトリウム（殺藻剤）</t>
    <rPh sb="1" eb="2">
      <t>ジ</t>
    </rPh>
    <rPh sb="2" eb="6">
      <t>アエンソサン</t>
    </rPh>
    <rPh sb="12" eb="13">
      <t>サツ</t>
    </rPh>
    <rPh sb="13" eb="14">
      <t>モ</t>
    </rPh>
    <rPh sb="14" eb="15">
      <t>ザイ</t>
    </rPh>
    <phoneticPr fontId="4"/>
  </si>
  <si>
    <t>：塩化アルミニウム（凝集剤）</t>
    <rPh sb="1" eb="3">
      <t>エンカ</t>
    </rPh>
    <rPh sb="10" eb="13">
      <t>ギョウシュウザイ</t>
    </rPh>
    <phoneticPr fontId="4"/>
  </si>
  <si>
    <t>薬品の使用量</t>
    <rPh sb="0" eb="2">
      <t>ヤクヒン</t>
    </rPh>
    <rPh sb="3" eb="6">
      <t>シヨウリョウ</t>
    </rPh>
    <phoneticPr fontId="4"/>
  </si>
  <si>
    <t>Nｏ</t>
  </si>
  <si>
    <t>南八幡浄水場</t>
    <rPh sb="0" eb="3">
      <t>ミナミヤワタ</t>
    </rPh>
    <rPh sb="3" eb="5">
      <t>ジョウスイ</t>
    </rPh>
    <rPh sb="5" eb="6">
      <t>バ</t>
    </rPh>
    <phoneticPr fontId="4"/>
  </si>
  <si>
    <t>佐倉浄水場</t>
    <rPh sb="0" eb="2">
      <t>サクラ</t>
    </rPh>
    <rPh sb="2" eb="4">
      <t>ジョウスイ</t>
    </rPh>
    <rPh sb="4" eb="5">
      <t>バ</t>
    </rPh>
    <phoneticPr fontId="4"/>
  </si>
  <si>
    <t>人見浄水場</t>
    <rPh sb="0" eb="2">
      <t>ヒトミ</t>
    </rPh>
    <rPh sb="2" eb="4">
      <t>ジョウスイ</t>
    </rPh>
    <rPh sb="4" eb="5">
      <t>バ</t>
    </rPh>
    <phoneticPr fontId="4"/>
  </si>
  <si>
    <t>全シアン</t>
    <rPh sb="0" eb="1">
      <t>ゼン</t>
    </rPh>
    <phoneticPr fontId="4"/>
  </si>
  <si>
    <t>有機燐</t>
    <rPh sb="0" eb="2">
      <t>ユウキ</t>
    </rPh>
    <rPh sb="2" eb="3">
      <t>リン</t>
    </rPh>
    <phoneticPr fontId="4"/>
  </si>
  <si>
    <t>六価クロム</t>
    <rPh sb="0" eb="1">
      <t>ロク</t>
    </rPh>
    <rPh sb="1" eb="2">
      <t>カ</t>
    </rPh>
    <phoneticPr fontId="4"/>
  </si>
  <si>
    <t>砒素</t>
    <rPh sb="0" eb="2">
      <t>ヒソ</t>
    </rPh>
    <phoneticPr fontId="4"/>
  </si>
  <si>
    <t>総水銀</t>
    <rPh sb="0" eb="1">
      <t>ソウ</t>
    </rPh>
    <rPh sb="1" eb="3">
      <t>スイギン</t>
    </rPh>
    <phoneticPr fontId="4"/>
  </si>
  <si>
    <t>アルキル水銀</t>
    <rPh sb="4" eb="6">
      <t>スイギン</t>
    </rPh>
    <phoneticPr fontId="4"/>
  </si>
  <si>
    <t>PCB</t>
  </si>
  <si>
    <t>ジクロロメタン</t>
  </si>
  <si>
    <t>四塩化炭素</t>
    <rPh sb="0" eb="1">
      <t>シ</t>
    </rPh>
    <rPh sb="1" eb="3">
      <t>エンカ</t>
    </rPh>
    <rPh sb="3" eb="5">
      <t>タンソ</t>
    </rPh>
    <phoneticPr fontId="4"/>
  </si>
  <si>
    <t>1,2－ジクロロエタン</t>
  </si>
  <si>
    <t>1,1－ジクロロエチレン</t>
  </si>
  <si>
    <t>シス－1,2－ジクロロエチレン</t>
  </si>
  <si>
    <t>1,1,1－トリクロロエタン</t>
  </si>
  <si>
    <t>1,1,2－トリクロロエタン</t>
  </si>
  <si>
    <t>トリクロロエチレン</t>
  </si>
  <si>
    <t>テトラクロロエチレン</t>
  </si>
  <si>
    <t>1,3－ジクロロプロペン</t>
  </si>
  <si>
    <t>チウラム</t>
  </si>
  <si>
    <t>シマジン</t>
  </si>
  <si>
    <t>チオベンカルブ</t>
  </si>
  <si>
    <t>ベンゼン</t>
  </si>
  <si>
    <t>セレン</t>
  </si>
  <si>
    <t>水素イオン濃度     （ｐH）</t>
    <rPh sb="0" eb="2">
      <t>スイソ</t>
    </rPh>
    <rPh sb="5" eb="7">
      <t>ノウド</t>
    </rPh>
    <phoneticPr fontId="4"/>
  </si>
  <si>
    <t>溶出試験</t>
    <rPh sb="0" eb="2">
      <t>ヨウシュツ</t>
    </rPh>
    <rPh sb="2" eb="4">
      <t>シケン</t>
    </rPh>
    <phoneticPr fontId="4"/>
  </si>
  <si>
    <t>分析項目　　　　　　　採取日</t>
    <rPh sb="0" eb="2">
      <t>ブンセキ</t>
    </rPh>
    <rPh sb="2" eb="4">
      <t>コウモク</t>
    </rPh>
    <rPh sb="11" eb="13">
      <t>サイシュ</t>
    </rPh>
    <rPh sb="13" eb="14">
      <t>ヒ</t>
    </rPh>
    <phoneticPr fontId="4"/>
  </si>
  <si>
    <r>
      <t>※[Al</t>
    </r>
    <r>
      <rPr>
        <vertAlign val="subscript"/>
        <sz val="11"/>
        <rFont val="ＭＳ Ｐ明朝"/>
        <family val="1"/>
        <charset val="128"/>
      </rPr>
      <t>2</t>
    </r>
    <r>
      <rPr>
        <sz val="11"/>
        <rFont val="ＭＳ Ｐ明朝"/>
        <family val="1"/>
        <charset val="128"/>
      </rPr>
      <t>(OH)</t>
    </r>
    <r>
      <rPr>
        <vertAlign val="subscript"/>
        <sz val="11"/>
        <rFont val="ＭＳ Ｐ明朝"/>
        <family val="1"/>
        <charset val="128"/>
      </rPr>
      <t>n</t>
    </r>
    <r>
      <rPr>
        <sz val="11"/>
        <rFont val="ＭＳ Ｐ明朝"/>
        <family val="1"/>
        <charset val="128"/>
      </rPr>
      <t>Cl</t>
    </r>
    <r>
      <rPr>
        <vertAlign val="subscript"/>
        <sz val="11"/>
        <rFont val="ＭＳ Ｐ明朝"/>
        <family val="1"/>
        <charset val="128"/>
      </rPr>
      <t>6-n</t>
    </r>
    <r>
      <rPr>
        <sz val="11"/>
        <rFont val="ＭＳ Ｐ明朝"/>
        <family val="1"/>
        <charset val="128"/>
      </rPr>
      <t>]</t>
    </r>
    <r>
      <rPr>
        <vertAlign val="subscript"/>
        <sz val="11"/>
        <rFont val="ＭＳ Ｐ明朝"/>
        <family val="1"/>
        <charset val="128"/>
      </rPr>
      <t>m</t>
    </r>
    <r>
      <rPr>
        <sz val="11"/>
        <rFont val="ＭＳ Ｐ明朝"/>
        <family val="1"/>
        <charset val="128"/>
      </rPr>
      <t>において塩基度=n/6×100(%)</t>
    </r>
    <rPh sb="21" eb="23">
      <t>エンキ</t>
    </rPh>
    <rPh sb="23" eb="24">
      <t>ド</t>
    </rPh>
    <phoneticPr fontId="4"/>
  </si>
  <si>
    <t>印旛沼（千葉地区）</t>
    <rPh sb="0" eb="3">
      <t>インバヌマ</t>
    </rPh>
    <rPh sb="4" eb="6">
      <t>チバ</t>
    </rPh>
    <rPh sb="6" eb="8">
      <t>チク</t>
    </rPh>
    <phoneticPr fontId="4"/>
  </si>
  <si>
    <t>浄水薬品使用量(Kg)</t>
    <rPh sb="0" eb="2">
      <t>ジョウスイ</t>
    </rPh>
    <rPh sb="2" eb="4">
      <t>ヤクヒン</t>
    </rPh>
    <rPh sb="4" eb="7">
      <t>シヨウリョウ</t>
    </rPh>
    <phoneticPr fontId="4"/>
  </si>
  <si>
    <t>ＰＡＣ</t>
  </si>
  <si>
    <t>硫酸</t>
  </si>
  <si>
    <t>分析方法等
(印旛沼浄水場以外）</t>
    <rPh sb="0" eb="2">
      <t>ブンセキ</t>
    </rPh>
    <rPh sb="2" eb="4">
      <t>ホウホウ</t>
    </rPh>
    <rPh sb="4" eb="5">
      <t>トウ</t>
    </rPh>
    <rPh sb="7" eb="10">
      <t>インバヌマ</t>
    </rPh>
    <rPh sb="10" eb="13">
      <t>ジョウスイジョウ</t>
    </rPh>
    <rPh sb="13" eb="15">
      <t>イガイ</t>
    </rPh>
    <phoneticPr fontId="4"/>
  </si>
  <si>
    <t>5月</t>
    <rPh sb="1" eb="2">
      <t>ガツ</t>
    </rPh>
    <phoneticPr fontId="4"/>
  </si>
  <si>
    <t>6月</t>
    <rPh sb="1" eb="2">
      <t>ガツ</t>
    </rPh>
    <phoneticPr fontId="4"/>
  </si>
  <si>
    <t>水温</t>
    <rPh sb="0" eb="2">
      <t>スイオン</t>
    </rPh>
    <phoneticPr fontId="5"/>
  </si>
  <si>
    <t>濁度</t>
    <rPh sb="0" eb="2">
      <t>ダクド</t>
    </rPh>
    <phoneticPr fontId="5"/>
  </si>
  <si>
    <t>度</t>
    <rPh sb="0" eb="1">
      <t>ド</t>
    </rPh>
    <phoneticPr fontId="5"/>
  </si>
  <si>
    <t>電気伝導率</t>
    <rPh sb="0" eb="2">
      <t>デンキ</t>
    </rPh>
    <rPh sb="2" eb="5">
      <t>デンドウリツ</t>
    </rPh>
    <phoneticPr fontId="5"/>
  </si>
  <si>
    <t>酸消費量</t>
    <rPh sb="0" eb="4">
      <t>サンショウヒリョウ</t>
    </rPh>
    <phoneticPr fontId="5"/>
  </si>
  <si>
    <t>全硬度</t>
    <rPh sb="0" eb="1">
      <t>ゼン</t>
    </rPh>
    <rPh sb="1" eb="3">
      <t>コウド</t>
    </rPh>
    <phoneticPr fontId="5"/>
  </si>
  <si>
    <t>ｶﾙｼｳﾑ硬度</t>
    <rPh sb="5" eb="7">
      <t>コウド</t>
    </rPh>
    <phoneticPr fontId="5"/>
  </si>
  <si>
    <t>ﾏｸﾞﾈｼｳﾑ硬度</t>
    <rPh sb="7" eb="9">
      <t>コウド</t>
    </rPh>
    <phoneticPr fontId="5"/>
  </si>
  <si>
    <t>塩化物イオン</t>
    <rPh sb="0" eb="3">
      <t>エンカブツ</t>
    </rPh>
    <phoneticPr fontId="5"/>
  </si>
  <si>
    <t>全蒸発残留物</t>
    <rPh sb="0" eb="1">
      <t>ゼン</t>
    </rPh>
    <rPh sb="1" eb="3">
      <t>ジョウハツ</t>
    </rPh>
    <rPh sb="3" eb="6">
      <t>ザンリュウブツ</t>
    </rPh>
    <phoneticPr fontId="5"/>
  </si>
  <si>
    <t>全鉄</t>
    <rPh sb="0" eb="2">
      <t>ゼンテツ</t>
    </rPh>
    <phoneticPr fontId="5"/>
  </si>
  <si>
    <t>溶存酸素</t>
    <rPh sb="0" eb="1">
      <t>ヨウ</t>
    </rPh>
    <rPh sb="1" eb="2">
      <t>ゾン</t>
    </rPh>
    <rPh sb="2" eb="4">
      <t>サンソ</t>
    </rPh>
    <phoneticPr fontId="5"/>
  </si>
  <si>
    <t>全マンガン</t>
    <rPh sb="0" eb="1">
      <t>ゼン</t>
    </rPh>
    <phoneticPr fontId="5"/>
  </si>
  <si>
    <t>全窒素</t>
    <rPh sb="0" eb="1">
      <t>ゼン</t>
    </rPh>
    <rPh sb="1" eb="3">
      <t>チッソ</t>
    </rPh>
    <phoneticPr fontId="5"/>
  </si>
  <si>
    <t>全リン</t>
    <rPh sb="0" eb="1">
      <t>ゼン</t>
    </rPh>
    <phoneticPr fontId="5"/>
  </si>
  <si>
    <t>リン酸イオン</t>
    <rPh sb="2" eb="3">
      <t>サン</t>
    </rPh>
    <phoneticPr fontId="5"/>
  </si>
  <si>
    <t>硫酸イオン</t>
    <rPh sb="0" eb="2">
      <t>リュウサン</t>
    </rPh>
    <phoneticPr fontId="5"/>
  </si>
  <si>
    <t>色度</t>
    <rPh sb="0" eb="1">
      <t>シキ</t>
    </rPh>
    <rPh sb="1" eb="2">
      <t>ド</t>
    </rPh>
    <phoneticPr fontId="5"/>
  </si>
  <si>
    <t>懸濁物質</t>
    <rPh sb="0" eb="1">
      <t>カケ</t>
    </rPh>
    <rPh sb="1" eb="2">
      <t>ダク</t>
    </rPh>
    <rPh sb="2" eb="4">
      <t>ブッシツ</t>
    </rPh>
    <phoneticPr fontId="5"/>
  </si>
  <si>
    <t>硝酸性窒素</t>
  </si>
  <si>
    <t>ｱﾝﾓ
ﾆｳﾑ
ｲｵﾝ</t>
  </si>
  <si>
    <t>硫酸
ｲｵﾝ</t>
    <rPh sb="0" eb="2">
      <t>リュウサン</t>
    </rPh>
    <phoneticPr fontId="4"/>
  </si>
  <si>
    <t>化学的
酸素
消費量</t>
    <rPh sb="0" eb="2">
      <t>カガク</t>
    </rPh>
    <rPh sb="2" eb="3">
      <t>テキ</t>
    </rPh>
    <phoneticPr fontId="4"/>
  </si>
  <si>
    <t>生物化学的酸素
消費量</t>
    <rPh sb="0" eb="2">
      <t>セイブツ</t>
    </rPh>
    <rPh sb="2" eb="3">
      <t>カ</t>
    </rPh>
    <rPh sb="3" eb="4">
      <t>ガク</t>
    </rPh>
    <rPh sb="4" eb="5">
      <t>テキ</t>
    </rPh>
    <rPh sb="9" eb="10">
      <t>ヒ</t>
    </rPh>
    <phoneticPr fontId="4"/>
  </si>
  <si>
    <t>溶存
酸素</t>
    <rPh sb="0" eb="2">
      <t>ヨウゾン</t>
    </rPh>
    <phoneticPr fontId="4"/>
  </si>
  <si>
    <t>全りん</t>
    <rPh sb="0" eb="1">
      <t>ゼン</t>
    </rPh>
    <phoneticPr fontId="4"/>
  </si>
  <si>
    <t>㎎/L</t>
  </si>
  <si>
    <t>袖ケ浦浄水場</t>
    <rPh sb="0" eb="3">
      <t>ソデガウラ</t>
    </rPh>
    <rPh sb="3" eb="6">
      <t>ジョウスイジョウ</t>
    </rPh>
    <phoneticPr fontId="4"/>
  </si>
  <si>
    <t>汚泥の放射性物質　の測定結果　は下記URL参照</t>
    <rPh sb="16" eb="18">
      <t>カキ</t>
    </rPh>
    <rPh sb="21" eb="23">
      <t>サンショウ</t>
    </rPh>
    <phoneticPr fontId="4"/>
  </si>
  <si>
    <t>印旛沼浄水場の浄水薬品使用量は単独分を含む全使用量。
袖ケ浦浄水場の硫酸は平成20年度まで98%濃硫酸、21年度以降は75%硫酸を使用。
皿木分場のｐＨ処理剤は平成17年度までＭＩＣＳ、平成18年度以降は75%硫酸を使用。</t>
    <rPh sb="0" eb="3">
      <t>インバヌマ</t>
    </rPh>
    <rPh sb="3" eb="6">
      <t>ジョウスイジョウ</t>
    </rPh>
    <rPh sb="7" eb="9">
      <t>ジョウスイ</t>
    </rPh>
    <rPh sb="9" eb="11">
      <t>ヤクヒン</t>
    </rPh>
    <rPh sb="11" eb="14">
      <t>シヨウリョウ</t>
    </rPh>
    <rPh sb="15" eb="17">
      <t>タンドク</t>
    </rPh>
    <rPh sb="17" eb="18">
      <t>ブン</t>
    </rPh>
    <rPh sb="19" eb="20">
      <t>フク</t>
    </rPh>
    <rPh sb="21" eb="22">
      <t>ゼン</t>
    </rPh>
    <rPh sb="22" eb="25">
      <t>シヨウリョウ</t>
    </rPh>
    <phoneticPr fontId="4"/>
  </si>
  <si>
    <t xml:space="preserve"> 濃縮汚泥の発生量等については、環境生活部資源循環推進課が公表している「産業廃棄物多量排出事業者処理計画等の公表」を参照してください。</t>
    <rPh sb="1" eb="3">
      <t>ノウシュク</t>
    </rPh>
    <rPh sb="3" eb="5">
      <t>オデイ</t>
    </rPh>
    <rPh sb="6" eb="8">
      <t>ハッセイ</t>
    </rPh>
    <rPh sb="8" eb="10">
      <t>リョウナド</t>
    </rPh>
    <rPh sb="29" eb="31">
      <t>コウヒョウ</t>
    </rPh>
    <rPh sb="58" eb="60">
      <t>サンショウ</t>
    </rPh>
    <phoneticPr fontId="4"/>
  </si>
  <si>
    <t>人見
（脱水乾燥汚泥）</t>
    <rPh sb="0" eb="2">
      <t>ヒトミ</t>
    </rPh>
    <rPh sb="4" eb="6">
      <t>ダッスイ</t>
    </rPh>
    <rPh sb="6" eb="8">
      <t>カンソウ</t>
    </rPh>
    <rPh sb="8" eb="10">
      <t>オデイ</t>
    </rPh>
    <phoneticPr fontId="4"/>
  </si>
  <si>
    <t>印旛沼浄水場(千葉地区)の汚泥発生量は、年間送水量比率で算出している。</t>
    <rPh sb="0" eb="3">
      <t>インバヌマ</t>
    </rPh>
    <rPh sb="3" eb="6">
      <t>ジョウスイジョウ</t>
    </rPh>
    <rPh sb="7" eb="9">
      <t>チバ</t>
    </rPh>
    <rPh sb="9" eb="11">
      <t>チク</t>
    </rPh>
    <rPh sb="13" eb="15">
      <t>オデイ</t>
    </rPh>
    <rPh sb="15" eb="17">
      <t>ハッセイ</t>
    </rPh>
    <rPh sb="17" eb="18">
      <t>リョウ</t>
    </rPh>
    <phoneticPr fontId="4"/>
  </si>
  <si>
    <t>トン/年</t>
    <rPh sb="3" eb="4">
      <t>ネン</t>
    </rPh>
    <phoneticPr fontId="4"/>
  </si>
  <si>
    <t>ＰＡＣ(Kg)</t>
  </si>
  <si>
    <t>浄水薬品使用量</t>
    <rPh sb="0" eb="2">
      <t>ジョウスイ</t>
    </rPh>
    <rPh sb="2" eb="4">
      <t>ヤクヒン</t>
    </rPh>
    <rPh sb="4" eb="7">
      <t>シヨウリョウ</t>
    </rPh>
    <phoneticPr fontId="4"/>
  </si>
  <si>
    <t xml:space="preserve">江戸川流量 </t>
  </si>
  <si>
    <t>西広</t>
  </si>
  <si>
    <t>pＨ</t>
    <phoneticPr fontId="4"/>
  </si>
  <si>
    <r>
      <t xml:space="preserve">JIS K 1450-1996
</t>
    </r>
    <r>
      <rPr>
        <sz val="9"/>
        <rFont val="ＭＳ Ｐ明朝"/>
        <family val="1"/>
        <charset val="128"/>
      </rPr>
      <t>に準拠した独自規格</t>
    </r>
    <rPh sb="17" eb="19">
      <t>ジュンキョ</t>
    </rPh>
    <rPh sb="21" eb="23">
      <t>ドクジ</t>
    </rPh>
    <rPh sb="23" eb="25">
      <t>キカク</t>
    </rPh>
    <phoneticPr fontId="4"/>
  </si>
  <si>
    <t>袖ケ浦</t>
    <phoneticPr fontId="4"/>
  </si>
  <si>
    <t>袖ケ浦浄水場</t>
    <rPh sb="3" eb="6">
      <t>ジョウスイジョウ</t>
    </rPh>
    <phoneticPr fontId="4"/>
  </si>
  <si>
    <t>袖ケ浦浄水場皿木分場</t>
    <rPh sb="3" eb="6">
      <t>ジョウスイジョウ</t>
    </rPh>
    <rPh sb="6" eb="7">
      <t>サラ</t>
    </rPh>
    <rPh sb="7" eb="8">
      <t>キ</t>
    </rPh>
    <rPh sb="8" eb="9">
      <t>ブン</t>
    </rPh>
    <rPh sb="9" eb="10">
      <t>ジョウ</t>
    </rPh>
    <phoneticPr fontId="4"/>
  </si>
  <si>
    <t>※袖ケ浦浄水場は平成21年度より75％硫酸を使用している。</t>
    <rPh sb="4" eb="7">
      <t>ジョウスイジョウ</t>
    </rPh>
    <rPh sb="8" eb="10">
      <t>ヘイセイ</t>
    </rPh>
    <rPh sb="12" eb="14">
      <t>ネンド</t>
    </rPh>
    <rPh sb="19" eb="21">
      <t>リュウサン</t>
    </rPh>
    <rPh sb="22" eb="24">
      <t>シヨウ</t>
    </rPh>
    <phoneticPr fontId="4"/>
  </si>
  <si>
    <r>
      <t>硫酸　(H</t>
    </r>
    <r>
      <rPr>
        <sz val="8"/>
        <rFont val="ＭＳ Ｐ明朝"/>
        <family val="1"/>
        <charset val="128"/>
      </rPr>
      <t>2</t>
    </r>
    <r>
      <rPr>
        <sz val="11"/>
        <rFont val="ＭＳ Ｐ明朝"/>
        <family val="1"/>
        <charset val="128"/>
      </rPr>
      <t>SO</t>
    </r>
    <r>
      <rPr>
        <sz val="8"/>
        <rFont val="ＭＳ Ｐ明朝"/>
        <family val="1"/>
        <charset val="128"/>
      </rPr>
      <t>4</t>
    </r>
    <r>
      <rPr>
        <sz val="11"/>
        <rFont val="ＭＳ Ｐ明朝"/>
        <family val="1"/>
        <charset val="128"/>
      </rPr>
      <t>)</t>
    </r>
    <rPh sb="0" eb="2">
      <t>リュウサン</t>
    </rPh>
    <phoneticPr fontId="4"/>
  </si>
  <si>
    <t>薬品使用量(kg)</t>
    <rPh sb="0" eb="2">
      <t>ヤクヒン</t>
    </rPh>
    <rPh sb="2" eb="5">
      <t>シヨウリョウ</t>
    </rPh>
    <phoneticPr fontId="4"/>
  </si>
  <si>
    <t>7月</t>
    <rPh sb="1" eb="2">
      <t>ガツ</t>
    </rPh>
    <phoneticPr fontId="4"/>
  </si>
  <si>
    <t>&lt;0.1</t>
  </si>
  <si>
    <t>&lt;0.05</t>
  </si>
  <si>
    <t>8月</t>
    <rPh sb="1" eb="2">
      <t>ガツ</t>
    </rPh>
    <phoneticPr fontId="4"/>
  </si>
  <si>
    <t>9月</t>
    <rPh sb="1" eb="2">
      <t>ガツ</t>
    </rPh>
    <phoneticPr fontId="4"/>
  </si>
  <si>
    <t>印旛沼浄水場　【　原水　】</t>
    <phoneticPr fontId="4"/>
  </si>
  <si>
    <r>
      <rPr>
        <sz val="14"/>
        <rFont val="ＭＳ Ｐゴシック"/>
        <family val="3"/>
        <charset val="128"/>
      </rPr>
      <t>印旛沼浄水場</t>
    </r>
    <r>
      <rPr>
        <sz val="16"/>
        <rFont val="ＭＳ Ｐゴシック"/>
        <family val="3"/>
        <charset val="128"/>
      </rPr>
      <t>　【 共同処理水 】</t>
    </r>
    <phoneticPr fontId="4"/>
  </si>
  <si>
    <t>H26</t>
    <phoneticPr fontId="4"/>
  </si>
  <si>
    <t>浄水場の位置情報
（JPG：498KB）</t>
    <phoneticPr fontId="4"/>
  </si>
  <si>
    <t>水処理薬品
（凝集剤）</t>
    <phoneticPr fontId="4"/>
  </si>
  <si>
    <t>ポリ塩化
アルミニウム</t>
    <phoneticPr fontId="4"/>
  </si>
  <si>
    <t>液体硫酸アルミニウム</t>
    <phoneticPr fontId="4"/>
  </si>
  <si>
    <t>塩化アルミニウム</t>
    <phoneticPr fontId="4"/>
  </si>
  <si>
    <t>汚泥処理施設</t>
    <phoneticPr fontId="4"/>
  </si>
  <si>
    <t>昭和５１年３月</t>
    <phoneticPr fontId="4"/>
  </si>
  <si>
    <t>平成２２年６月　</t>
    <phoneticPr fontId="4"/>
  </si>
  <si>
    <t>平成２２年３月</t>
    <phoneticPr fontId="4"/>
  </si>
  <si>
    <t>16.54/日</t>
    <phoneticPr fontId="4"/>
  </si>
  <si>
    <t>含水率</t>
    <phoneticPr fontId="4"/>
  </si>
  <si>
    <r>
      <t>排水処理</t>
    </r>
    <r>
      <rPr>
        <b/>
        <sz val="14"/>
        <rFont val="ＭＳ Ｐ明朝"/>
        <family val="1"/>
        <charset val="128"/>
      </rPr>
      <t>（汚泥処理）</t>
    </r>
    <r>
      <rPr>
        <b/>
        <sz val="18"/>
        <rFont val="ＭＳ Ｐ明朝"/>
        <family val="1"/>
        <charset val="128"/>
      </rPr>
      <t>設備</t>
    </r>
    <phoneticPr fontId="4"/>
  </si>
  <si>
    <t>昭和５２年３月</t>
    <phoneticPr fontId="4"/>
  </si>
  <si>
    <t>平成２年２月</t>
    <phoneticPr fontId="4"/>
  </si>
  <si>
    <t>昭和５０年３月</t>
    <phoneticPr fontId="4"/>
  </si>
  <si>
    <t>１号</t>
    <phoneticPr fontId="4"/>
  </si>
  <si>
    <t>２号</t>
    <phoneticPr fontId="4"/>
  </si>
  <si>
    <t>３号</t>
    <phoneticPr fontId="4"/>
  </si>
  <si>
    <t>天日乾燥床</t>
    <phoneticPr fontId="4"/>
  </si>
  <si>
    <t>脱水・熱風乾燥</t>
    <phoneticPr fontId="4"/>
  </si>
  <si>
    <t>規　模</t>
    <phoneticPr fontId="4"/>
  </si>
  <si>
    <t>(t-Ds/日)</t>
    <rPh sb="6" eb="7">
      <t>ヒ</t>
    </rPh>
    <phoneticPr fontId="4"/>
  </si>
  <si>
    <r>
      <t>発生土</t>
    </r>
    <r>
      <rPr>
        <b/>
        <sz val="16"/>
        <rFont val="ＭＳ Ｐ明朝"/>
        <family val="1"/>
        <charset val="128"/>
      </rPr>
      <t>（脱水汚泥・乾燥汚泥）</t>
    </r>
    <r>
      <rPr>
        <b/>
        <sz val="20"/>
        <rFont val="ＭＳ Ｐ明朝"/>
        <family val="1"/>
        <charset val="128"/>
      </rPr>
      <t>の溶出分析結果</t>
    </r>
    <rPh sb="0" eb="2">
      <t>ハッセイ</t>
    </rPh>
    <rPh sb="2" eb="3">
      <t>ド</t>
    </rPh>
    <rPh sb="4" eb="6">
      <t>ダッスイ</t>
    </rPh>
    <rPh sb="6" eb="8">
      <t>オデイ</t>
    </rPh>
    <rPh sb="9" eb="11">
      <t>カンソウ</t>
    </rPh>
    <rPh sb="11" eb="13">
      <t>オデイ</t>
    </rPh>
    <rPh sb="15" eb="17">
      <t>ヨウシュツ</t>
    </rPh>
    <rPh sb="17" eb="19">
      <t>ブンセキ</t>
    </rPh>
    <rPh sb="19" eb="21">
      <t>ケッカ</t>
    </rPh>
    <phoneticPr fontId="4"/>
  </si>
  <si>
    <r>
      <t>(m</t>
    </r>
    <r>
      <rPr>
        <sz val="8"/>
        <rFont val="ＭＳ Ｐゴシック"/>
        <family val="3"/>
        <charset val="128"/>
      </rPr>
      <t>3</t>
    </r>
    <r>
      <rPr>
        <sz val="10"/>
        <rFont val="ＭＳ Ｐゴシック"/>
        <family val="3"/>
        <charset val="128"/>
      </rPr>
      <t>/秒）</t>
    </r>
    <rPh sb="4" eb="5">
      <t>ビョウ</t>
    </rPh>
    <phoneticPr fontId="4"/>
  </si>
  <si>
    <t>皿木分場</t>
    <rPh sb="0" eb="1">
      <t>サラ</t>
    </rPh>
    <rPh sb="1" eb="2">
      <t>キ</t>
    </rPh>
    <rPh sb="2" eb="3">
      <t>ブン</t>
    </rPh>
    <rPh sb="3" eb="4">
      <t>バ</t>
    </rPh>
    <phoneticPr fontId="4"/>
  </si>
  <si>
    <t>10月</t>
    <rPh sb="2" eb="3">
      <t>ガツ</t>
    </rPh>
    <phoneticPr fontId="4"/>
  </si>
  <si>
    <t>水源</t>
    <rPh sb="0" eb="2">
      <t>スイゲン</t>
    </rPh>
    <phoneticPr fontId="4"/>
  </si>
  <si>
    <t>11月</t>
    <rPh sb="2" eb="3">
      <t>ガツ</t>
    </rPh>
    <phoneticPr fontId="4"/>
  </si>
  <si>
    <t>12月</t>
    <rPh sb="2" eb="3">
      <t>ガツ</t>
    </rPh>
    <phoneticPr fontId="4"/>
  </si>
  <si>
    <t>水処理運転(1系沈殿池水質改善）</t>
  </si>
  <si>
    <t>1月</t>
    <rPh sb="1" eb="2">
      <t>ガツ</t>
    </rPh>
    <phoneticPr fontId="4"/>
  </si>
  <si>
    <t>No.2廃PAC処理に伴う水処理運転</t>
  </si>
  <si>
    <t>1号導水ポンプ逆止弁修繕工事に伴う水処理運転</t>
  </si>
  <si>
    <t>長柄ダム水門設備点検設備による濁度上昇に伴う水処理運転</t>
  </si>
  <si>
    <t>ＰＡＣ注入ポンプ試運転</t>
  </si>
  <si>
    <t>産業廃棄物に含まれる金属等の検定方法
（環境庁告示第13号
・昭和48年2月17日）</t>
  </si>
  <si>
    <t>1,4-ジオキサン</t>
  </si>
  <si>
    <t>年間発生土量（脱水汚泥・乾燥汚泥量）の推移</t>
    <rPh sb="0" eb="2">
      <t>ネンカン</t>
    </rPh>
    <rPh sb="2" eb="5">
      <t>ハッセイド</t>
    </rPh>
    <rPh sb="5" eb="6">
      <t>リョウ</t>
    </rPh>
    <rPh sb="7" eb="9">
      <t>ダッスイ</t>
    </rPh>
    <rPh sb="9" eb="11">
      <t>オデイ</t>
    </rPh>
    <rPh sb="12" eb="14">
      <t>カンソウ</t>
    </rPh>
    <rPh sb="14" eb="16">
      <t>オデイ</t>
    </rPh>
    <rPh sb="16" eb="17">
      <t>リョウ</t>
    </rPh>
    <rPh sb="19" eb="21">
      <t>スイイ</t>
    </rPh>
    <phoneticPr fontId="4"/>
  </si>
  <si>
    <t>多　項　目　試　験　結　果</t>
    <rPh sb="0" eb="1">
      <t>タ</t>
    </rPh>
    <rPh sb="2" eb="3">
      <t>コウ</t>
    </rPh>
    <rPh sb="4" eb="5">
      <t>メ</t>
    </rPh>
    <rPh sb="6" eb="7">
      <t>タメシ</t>
    </rPh>
    <rPh sb="8" eb="9">
      <t>シルシ</t>
    </rPh>
    <rPh sb="10" eb="11">
      <t>ケツ</t>
    </rPh>
    <rPh sb="12" eb="13">
      <t>カ</t>
    </rPh>
    <phoneticPr fontId="4"/>
  </si>
  <si>
    <t>実施日時</t>
    <rPh sb="0" eb="2">
      <t>ジッシ</t>
    </rPh>
    <rPh sb="2" eb="4">
      <t>ニチジ</t>
    </rPh>
    <phoneticPr fontId="4"/>
  </si>
  <si>
    <t>（℃）</t>
  </si>
  <si>
    <t>濁度</t>
    <rPh sb="0" eb="1">
      <t>ダク</t>
    </rPh>
    <rPh sb="1" eb="2">
      <t>ド</t>
    </rPh>
    <phoneticPr fontId="4"/>
  </si>
  <si>
    <t>電気伝導率</t>
    <rPh sb="0" eb="2">
      <t>デンキ</t>
    </rPh>
    <rPh sb="2" eb="5">
      <t>デンドウリツ</t>
    </rPh>
    <phoneticPr fontId="4"/>
  </si>
  <si>
    <t>(ms/m)</t>
  </si>
  <si>
    <t>酸消費量</t>
    <rPh sb="0" eb="1">
      <t>サン</t>
    </rPh>
    <rPh sb="1" eb="4">
      <t>ショウヒリョウ</t>
    </rPh>
    <phoneticPr fontId="4"/>
  </si>
  <si>
    <t>(mg/ℓ)</t>
  </si>
  <si>
    <t>全硬度</t>
    <rPh sb="0" eb="1">
      <t>ゼン</t>
    </rPh>
    <rPh sb="1" eb="3">
      <t>コウド</t>
    </rPh>
    <phoneticPr fontId="4"/>
  </si>
  <si>
    <t>ｶﾙｼｳﾑ硬度</t>
    <rPh sb="5" eb="7">
      <t>コウド</t>
    </rPh>
    <phoneticPr fontId="4"/>
  </si>
  <si>
    <t>ﾏｸﾞﾈｼｳﾑ硬度</t>
    <rPh sb="7" eb="9">
      <t>コウド</t>
    </rPh>
    <phoneticPr fontId="4"/>
  </si>
  <si>
    <t>塩化物ｲｵﾝ</t>
    <rPh sb="0" eb="3">
      <t>エンカブツ</t>
    </rPh>
    <phoneticPr fontId="4"/>
  </si>
  <si>
    <t>全蒸発残留物</t>
    <rPh sb="0" eb="1">
      <t>ゼン</t>
    </rPh>
    <rPh sb="1" eb="3">
      <t>ジョウハツ</t>
    </rPh>
    <rPh sb="3" eb="5">
      <t>ザンリュウ</t>
    </rPh>
    <rPh sb="5" eb="6">
      <t>ブツ</t>
    </rPh>
    <phoneticPr fontId="4"/>
  </si>
  <si>
    <t>全鉄</t>
    <rPh sb="0" eb="1">
      <t>ゼン</t>
    </rPh>
    <rPh sb="1" eb="2">
      <t>テツ</t>
    </rPh>
    <phoneticPr fontId="4"/>
  </si>
  <si>
    <t>ＣＯＤ</t>
  </si>
  <si>
    <t>ＢＯＤ</t>
  </si>
  <si>
    <t>溶存酸素</t>
    <rPh sb="0" eb="2">
      <t>ヨウゾン</t>
    </rPh>
    <rPh sb="2" eb="4">
      <t>サンソ</t>
    </rPh>
    <phoneticPr fontId="4"/>
  </si>
  <si>
    <t>亜硝酸ｲｵﾝ</t>
    <rPh sb="0" eb="1">
      <t>ア</t>
    </rPh>
    <rPh sb="1" eb="3">
      <t>ショウサン</t>
    </rPh>
    <phoneticPr fontId="4"/>
  </si>
  <si>
    <t>硝酸ｲｵﾝ</t>
    <rPh sb="0" eb="2">
      <t>ショウサン</t>
    </rPh>
    <phoneticPr fontId="4"/>
  </si>
  <si>
    <t>全リン</t>
    <rPh sb="0" eb="1">
      <t>ゼン</t>
    </rPh>
    <phoneticPr fontId="4"/>
  </si>
  <si>
    <t>リン酸ｲｵﾝ</t>
    <rPh sb="2" eb="3">
      <t>サン</t>
    </rPh>
    <phoneticPr fontId="4"/>
  </si>
  <si>
    <t>硫酸ｲｵﾝ</t>
    <rPh sb="0" eb="2">
      <t>リュウサン</t>
    </rPh>
    <phoneticPr fontId="4"/>
  </si>
  <si>
    <t>色度</t>
    <rPh sb="0" eb="1">
      <t>シキ</t>
    </rPh>
    <rPh sb="1" eb="2">
      <t>ド</t>
    </rPh>
    <phoneticPr fontId="4"/>
  </si>
  <si>
    <t>懸濁物質</t>
    <rPh sb="0" eb="1">
      <t>ケ</t>
    </rPh>
    <rPh sb="1" eb="2">
      <t>ダク</t>
    </rPh>
    <rPh sb="2" eb="4">
      <t>ブッシツ</t>
    </rPh>
    <phoneticPr fontId="4"/>
  </si>
  <si>
    <t>備考</t>
    <rPh sb="0" eb="2">
      <t>ビコウ</t>
    </rPh>
    <phoneticPr fontId="4"/>
  </si>
  <si>
    <t>PH調整の為</t>
  </si>
  <si>
    <t>同上</t>
  </si>
  <si>
    <t>2/5～2/6
沈殿池2-1傾斜板修繕に伴う水位回復運転</t>
  </si>
  <si>
    <t>2/15～2/16　　　　　　　　　　　　　　　沈殿池1系水質改善に伴う　　　　　水処理運転</t>
  </si>
  <si>
    <t>ｐＨ調整のため希硫酸注入</t>
  </si>
  <si>
    <t>PAS修繕に伴う水処理運転</t>
  </si>
  <si>
    <t>単位</t>
    <rPh sb="0" eb="2">
      <t>タンイ</t>
    </rPh>
    <phoneticPr fontId="4"/>
  </si>
  <si>
    <t>濁度</t>
    <rPh sb="0" eb="2">
      <t>ダクド</t>
    </rPh>
    <phoneticPr fontId="4"/>
  </si>
  <si>
    <t>度</t>
    <rPh sb="0" eb="1">
      <t>ド</t>
    </rPh>
    <phoneticPr fontId="4"/>
  </si>
  <si>
    <t>酸消費量</t>
    <rPh sb="0" eb="4">
      <t>サンショウヒリョウ</t>
    </rPh>
    <phoneticPr fontId="4"/>
  </si>
  <si>
    <t>塩化物イオン</t>
    <rPh sb="0" eb="3">
      <t>エンカブツ</t>
    </rPh>
    <phoneticPr fontId="4"/>
  </si>
  <si>
    <t>全蒸発残留物</t>
    <rPh sb="0" eb="1">
      <t>ゼン</t>
    </rPh>
    <rPh sb="1" eb="3">
      <t>ジョウハツ</t>
    </rPh>
    <rPh sb="3" eb="6">
      <t>ザンリュウブツ</t>
    </rPh>
    <phoneticPr fontId="4"/>
  </si>
  <si>
    <t>全鉄</t>
    <rPh sb="0" eb="2">
      <t>ゼンテツ</t>
    </rPh>
    <phoneticPr fontId="4"/>
  </si>
  <si>
    <t>溶存酸素</t>
    <rPh sb="0" eb="1">
      <t>ヨウ</t>
    </rPh>
    <rPh sb="1" eb="2">
      <t>ゾン</t>
    </rPh>
    <rPh sb="2" eb="4">
      <t>サンソ</t>
    </rPh>
    <phoneticPr fontId="4"/>
  </si>
  <si>
    <t>全マンガン</t>
    <rPh sb="0" eb="1">
      <t>ゼン</t>
    </rPh>
    <phoneticPr fontId="4"/>
  </si>
  <si>
    <t>リン酸イオン</t>
    <rPh sb="2" eb="3">
      <t>サン</t>
    </rPh>
    <phoneticPr fontId="4"/>
  </si>
  <si>
    <t>懸濁物質</t>
    <rPh sb="0" eb="1">
      <t>カケ</t>
    </rPh>
    <rPh sb="1" eb="2">
      <t>ダク</t>
    </rPh>
    <rPh sb="2" eb="4">
      <t>ブッシツ</t>
    </rPh>
    <phoneticPr fontId="4"/>
  </si>
  <si>
    <t>最高</t>
    <rPh sb="0" eb="2">
      <t>サイコウ</t>
    </rPh>
    <phoneticPr fontId="4"/>
  </si>
  <si>
    <t>最低</t>
    <rPh sb="0" eb="2">
      <t>サイテイ</t>
    </rPh>
    <phoneticPr fontId="4"/>
  </si>
  <si>
    <t>平均</t>
    <rPh sb="0" eb="2">
      <t>ヘイキン</t>
    </rPh>
    <phoneticPr fontId="4"/>
  </si>
  <si>
    <t>合計</t>
    <rPh sb="0" eb="2">
      <t>ゴウケイ</t>
    </rPh>
    <phoneticPr fontId="4"/>
  </si>
  <si>
    <t>No1廃PAC処理に伴う水処理運転</t>
  </si>
  <si>
    <t>ph調整の為、希硫酸注入</t>
  </si>
  <si>
    <t>配水池水位回復に伴う水処理運転</t>
  </si>
  <si>
    <t>希硫酸注入P修繕に伴う試運転</t>
  </si>
  <si>
    <t>PAC注入Ｐ試運転</t>
  </si>
  <si>
    <t>H27</t>
  </si>
  <si>
    <t>降雨日数</t>
    <rPh sb="0" eb="2">
      <t>コウウ</t>
    </rPh>
    <rPh sb="2" eb="4">
      <t>ニッスウ</t>
    </rPh>
    <phoneticPr fontId="4"/>
  </si>
  <si>
    <t>降雨日数</t>
    <rPh sb="0" eb="2">
      <t>コウウ</t>
    </rPh>
    <rPh sb="2" eb="4">
      <t>ニッスウ</t>
    </rPh>
    <phoneticPr fontId="4"/>
  </si>
  <si>
    <t>年間</t>
    <rPh sb="0" eb="2">
      <t>ネンカン</t>
    </rPh>
    <phoneticPr fontId="4"/>
  </si>
  <si>
    <t>合計</t>
    <rPh sb="0" eb="2">
      <t>ゴウケイ</t>
    </rPh>
    <phoneticPr fontId="4"/>
  </si>
  <si>
    <t>降雨日数</t>
    <rPh sb="0" eb="2">
      <t>コウウ</t>
    </rPh>
    <rPh sb="2" eb="4">
      <t>ニッスウ</t>
    </rPh>
    <phoneticPr fontId="4"/>
  </si>
  <si>
    <t>年間最高</t>
    <rPh sb="0" eb="2">
      <t>ネンカン</t>
    </rPh>
    <rPh sb="2" eb="4">
      <t>サイコウ</t>
    </rPh>
    <phoneticPr fontId="4"/>
  </si>
  <si>
    <t>年間最低</t>
    <rPh sb="2" eb="4">
      <t>サイテイ</t>
    </rPh>
    <phoneticPr fontId="4"/>
  </si>
  <si>
    <t>年間平均</t>
    <rPh sb="2" eb="4">
      <t>ヘイキン</t>
    </rPh>
    <phoneticPr fontId="4"/>
  </si>
  <si>
    <t>&lt;0.3</t>
  </si>
  <si>
    <t>気温</t>
    <rPh sb="0" eb="2">
      <t>キオン</t>
    </rPh>
    <phoneticPr fontId="6"/>
  </si>
  <si>
    <t>項目</t>
    <rPh sb="0" eb="2">
      <t>コウモク</t>
    </rPh>
    <phoneticPr fontId="6"/>
  </si>
  <si>
    <t>単位</t>
    <rPh sb="0" eb="2">
      <t>タンイ</t>
    </rPh>
    <phoneticPr fontId="6"/>
  </si>
  <si>
    <t>原水</t>
    <rPh sb="0" eb="2">
      <t>ゲンスイ</t>
    </rPh>
    <phoneticPr fontId="6"/>
  </si>
  <si>
    <t>配水</t>
    <rPh sb="0" eb="2">
      <t>ハイスイ</t>
    </rPh>
    <phoneticPr fontId="6"/>
  </si>
  <si>
    <t>水温</t>
    <rPh sb="0" eb="2">
      <t>スイオン</t>
    </rPh>
    <phoneticPr fontId="6"/>
  </si>
  <si>
    <t>濁度</t>
    <rPh sb="0" eb="2">
      <t>ダクド</t>
    </rPh>
    <phoneticPr fontId="6"/>
  </si>
  <si>
    <t>度</t>
    <rPh sb="0" eb="1">
      <t>ド</t>
    </rPh>
    <phoneticPr fontId="6"/>
  </si>
  <si>
    <t>電気伝導率</t>
    <rPh sb="0" eb="2">
      <t>デンキ</t>
    </rPh>
    <rPh sb="2" eb="5">
      <t>デンドウリツ</t>
    </rPh>
    <phoneticPr fontId="6"/>
  </si>
  <si>
    <t>原水全窒素濃度4.24mg/l</t>
  </si>
  <si>
    <t>酸消費量</t>
    <rPh sb="0" eb="4">
      <t>サンショウヒリョウ</t>
    </rPh>
    <phoneticPr fontId="6"/>
  </si>
  <si>
    <t>全硬度</t>
    <rPh sb="0" eb="1">
      <t>ゼン</t>
    </rPh>
    <rPh sb="1" eb="3">
      <t>コウド</t>
    </rPh>
    <phoneticPr fontId="6"/>
  </si>
  <si>
    <t>ｶﾙｼｳﾑ硬度</t>
    <rPh sb="5" eb="7">
      <t>コウド</t>
    </rPh>
    <phoneticPr fontId="6"/>
  </si>
  <si>
    <t>ﾏｸﾞﾈｼｳﾑ硬度</t>
    <rPh sb="7" eb="9">
      <t>コウド</t>
    </rPh>
    <phoneticPr fontId="6"/>
  </si>
  <si>
    <t>塩化物イオン</t>
    <rPh sb="0" eb="3">
      <t>エンカブツ</t>
    </rPh>
    <phoneticPr fontId="6"/>
  </si>
  <si>
    <t>全蒸発残留物</t>
    <rPh sb="0" eb="1">
      <t>ゼン</t>
    </rPh>
    <rPh sb="1" eb="3">
      <t>ジョウハツ</t>
    </rPh>
    <rPh sb="3" eb="6">
      <t>ザンリュウブツ</t>
    </rPh>
    <phoneticPr fontId="6"/>
  </si>
  <si>
    <t>全鉄</t>
    <rPh sb="0" eb="2">
      <t>ゼンテツ</t>
    </rPh>
    <phoneticPr fontId="6"/>
  </si>
  <si>
    <t>溶存酸素</t>
    <rPh sb="0" eb="1">
      <t>ヨウ</t>
    </rPh>
    <rPh sb="1" eb="2">
      <t>ゾン</t>
    </rPh>
    <rPh sb="2" eb="4">
      <t>サンソ</t>
    </rPh>
    <phoneticPr fontId="6"/>
  </si>
  <si>
    <t>全マンガン</t>
    <rPh sb="0" eb="1">
      <t>ゼン</t>
    </rPh>
    <phoneticPr fontId="6"/>
  </si>
  <si>
    <t>全窒素</t>
    <rPh sb="0" eb="1">
      <t>ゼン</t>
    </rPh>
    <rPh sb="1" eb="3">
      <t>チッソ</t>
    </rPh>
    <phoneticPr fontId="6"/>
  </si>
  <si>
    <t>全リン</t>
    <rPh sb="0" eb="1">
      <t>ゼン</t>
    </rPh>
    <phoneticPr fontId="6"/>
  </si>
  <si>
    <t>リン酸イオン</t>
    <rPh sb="2" eb="3">
      <t>サン</t>
    </rPh>
    <phoneticPr fontId="6"/>
  </si>
  <si>
    <t>硫酸イオン</t>
    <rPh sb="0" eb="2">
      <t>リュウサン</t>
    </rPh>
    <phoneticPr fontId="6"/>
  </si>
  <si>
    <t>色度</t>
    <rPh sb="0" eb="1">
      <t>シキ</t>
    </rPh>
    <rPh sb="1" eb="2">
      <t>ド</t>
    </rPh>
    <phoneticPr fontId="6"/>
  </si>
  <si>
    <t>懸濁物質</t>
    <rPh sb="0" eb="1">
      <t>カケ</t>
    </rPh>
    <rPh sb="1" eb="2">
      <t>ダク</t>
    </rPh>
    <rPh sb="2" eb="4">
      <t>ブッシツ</t>
    </rPh>
    <phoneticPr fontId="6"/>
  </si>
  <si>
    <t>備考</t>
    <rPh sb="0" eb="2">
      <t>ビコウ</t>
    </rPh>
    <phoneticPr fontId="6"/>
  </si>
  <si>
    <t>希硫酸注入ポンプ試運転</t>
  </si>
  <si>
    <t>水処理試運転</t>
  </si>
  <si>
    <t>希硫酸、ＰＡＣ試運転</t>
  </si>
  <si>
    <t>4月最高</t>
    <rPh sb="1" eb="2">
      <t>ガツ</t>
    </rPh>
    <rPh sb="2" eb="4">
      <t>サイコウ</t>
    </rPh>
    <phoneticPr fontId="4"/>
  </si>
  <si>
    <t>4月最低</t>
    <rPh sb="2" eb="4">
      <t>サイテイ</t>
    </rPh>
    <phoneticPr fontId="4"/>
  </si>
  <si>
    <t>4月平均</t>
    <rPh sb="2" eb="4">
      <t>ヘイキン</t>
    </rPh>
    <phoneticPr fontId="4"/>
  </si>
  <si>
    <t>&lt;0.06</t>
    <phoneticPr fontId="4"/>
  </si>
  <si>
    <t>&lt;0.05</t>
    <phoneticPr fontId="4"/>
  </si>
  <si>
    <t>&lt;0.2</t>
    <phoneticPr fontId="4"/>
  </si>
  <si>
    <t>原水全窒素濃度2.83mg/l</t>
  </si>
  <si>
    <t>5月最高</t>
    <rPh sb="1" eb="2">
      <t>ガツ</t>
    </rPh>
    <rPh sb="2" eb="4">
      <t>サイコウ</t>
    </rPh>
    <phoneticPr fontId="4"/>
  </si>
  <si>
    <t>5月最低</t>
    <rPh sb="2" eb="4">
      <t>サイテイ</t>
    </rPh>
    <phoneticPr fontId="4"/>
  </si>
  <si>
    <t>5月平均</t>
    <rPh sb="2" eb="4">
      <t>ヘイキン</t>
    </rPh>
    <phoneticPr fontId="4"/>
  </si>
  <si>
    <t>原水全窒素濃度2.54mg/l</t>
  </si>
  <si>
    <t>原水全窒素濃度2.15mg/l</t>
  </si>
  <si>
    <t>濁度処理運転</t>
  </si>
  <si>
    <t>6月最高</t>
    <rPh sb="1" eb="2">
      <t>ガツ</t>
    </rPh>
    <rPh sb="2" eb="4">
      <t>サイコウ</t>
    </rPh>
    <phoneticPr fontId="4"/>
  </si>
  <si>
    <t>6月最低</t>
    <rPh sb="2" eb="4">
      <t>サイテイ</t>
    </rPh>
    <phoneticPr fontId="4"/>
  </si>
  <si>
    <t>6月平均</t>
    <rPh sb="2" eb="4">
      <t>ヘイキン</t>
    </rPh>
    <phoneticPr fontId="4"/>
  </si>
  <si>
    <t>7月最高</t>
    <rPh sb="1" eb="2">
      <t>ガツ</t>
    </rPh>
    <rPh sb="2" eb="4">
      <t>サイコウ</t>
    </rPh>
    <phoneticPr fontId="4"/>
  </si>
  <si>
    <t>7月最低</t>
    <rPh sb="2" eb="4">
      <t>サイテイ</t>
    </rPh>
    <phoneticPr fontId="4"/>
  </si>
  <si>
    <t>7月平均</t>
    <rPh sb="2" eb="4">
      <t>ヘイキン</t>
    </rPh>
    <phoneticPr fontId="4"/>
  </si>
  <si>
    <t>原水全窒素濃度2.06mg/l</t>
  </si>
  <si>
    <t>18(木)：Ca硬度、Mg硬度に
対する配水の全硬度は71.8</t>
  </si>
  <si>
    <t>8月最高</t>
    <rPh sb="1" eb="2">
      <t>ガツ</t>
    </rPh>
    <rPh sb="2" eb="4">
      <t>サイコウ</t>
    </rPh>
    <phoneticPr fontId="4"/>
  </si>
  <si>
    <t>8月最低</t>
    <rPh sb="2" eb="4">
      <t>サイテイ</t>
    </rPh>
    <phoneticPr fontId="4"/>
  </si>
  <si>
    <t>8月平均</t>
    <rPh sb="2" eb="4">
      <t>ヘイキン</t>
    </rPh>
    <phoneticPr fontId="4"/>
  </si>
  <si>
    <r>
      <t>m</t>
    </r>
    <r>
      <rPr>
        <sz val="11"/>
        <rFont val="ＭＳ Ｐゴシック"/>
        <family val="3"/>
        <charset val="128"/>
      </rPr>
      <t>S/m</t>
    </r>
    <phoneticPr fontId="4"/>
  </si>
  <si>
    <t>原水の全窒素濃度は2.89mg/l</t>
  </si>
  <si>
    <t>原水の全窒素濃度は3.18mg/l</t>
  </si>
  <si>
    <t>9月最高</t>
    <rPh sb="1" eb="2">
      <t>ガツ</t>
    </rPh>
    <rPh sb="2" eb="4">
      <t>サイコウ</t>
    </rPh>
    <phoneticPr fontId="4"/>
  </si>
  <si>
    <t>10月最高</t>
    <rPh sb="2" eb="3">
      <t>ガツ</t>
    </rPh>
    <rPh sb="3" eb="5">
      <t>サイコウ</t>
    </rPh>
    <phoneticPr fontId="4"/>
  </si>
  <si>
    <t>9月最低</t>
    <rPh sb="1" eb="2">
      <t>ガツ</t>
    </rPh>
    <rPh sb="2" eb="4">
      <t>サイテイ</t>
    </rPh>
    <phoneticPr fontId="4"/>
  </si>
  <si>
    <t>9月平均</t>
    <rPh sb="1" eb="2">
      <t>ガツ</t>
    </rPh>
    <rPh sb="2" eb="4">
      <t>ヘイキン</t>
    </rPh>
    <phoneticPr fontId="4"/>
  </si>
  <si>
    <t>古都辺電気点検に伴う水処理運転</t>
  </si>
  <si>
    <t>椎の森配水対策に伴う水処理運転</t>
  </si>
  <si>
    <t>電気設備点検終了に伴う水処理試運転</t>
  </si>
  <si>
    <t>単位</t>
  </si>
  <si>
    <t>原水</t>
  </si>
  <si>
    <t>配水</t>
  </si>
  <si>
    <t>度</t>
  </si>
  <si>
    <t>電気伝導率</t>
  </si>
  <si>
    <t>酸消費量</t>
  </si>
  <si>
    <t>全硬度</t>
  </si>
  <si>
    <t>ｶﾙｼｳﾑ硬度</t>
  </si>
  <si>
    <t>ﾏｸﾞﾈｼｳﾑ硬度</t>
  </si>
  <si>
    <t>塩化物イオン</t>
  </si>
  <si>
    <t>全蒸発残留物</t>
  </si>
  <si>
    <t>溶存酸素</t>
  </si>
  <si>
    <t>全マンガン</t>
  </si>
  <si>
    <t>全窒素</t>
  </si>
  <si>
    <t>全リン</t>
  </si>
  <si>
    <t>リン酸イオン</t>
  </si>
  <si>
    <t>硫酸イオン</t>
  </si>
  <si>
    <t>懸濁物質</t>
  </si>
  <si>
    <t>原水の全窒素濃度は4.83mg/l</t>
  </si>
  <si>
    <t>11/22　地震に伴う濁度処理
運転、希硫酸、PAC試運転</t>
  </si>
  <si>
    <t>11/25～11/27
沈澱池清掃終了に伴う沈澱池水位回復水処理運転</t>
  </si>
  <si>
    <t>11月最高</t>
    <rPh sb="2" eb="3">
      <t>ガツ</t>
    </rPh>
    <rPh sb="3" eb="5">
      <t>サイコウ</t>
    </rPh>
    <phoneticPr fontId="4"/>
  </si>
  <si>
    <t>　</t>
    <phoneticPr fontId="4"/>
  </si>
  <si>
    <t>気温</t>
    <rPh sb="0" eb="2">
      <t>キオン</t>
    </rPh>
    <phoneticPr fontId="3"/>
  </si>
  <si>
    <t>項目</t>
    <rPh sb="0" eb="2">
      <t>コウモク</t>
    </rPh>
    <phoneticPr fontId="3"/>
  </si>
  <si>
    <t>単位</t>
    <rPh sb="0" eb="2">
      <t>タンイ</t>
    </rPh>
    <phoneticPr fontId="3"/>
  </si>
  <si>
    <t>原水</t>
    <rPh sb="0" eb="2">
      <t>ゲンスイ</t>
    </rPh>
    <phoneticPr fontId="3"/>
  </si>
  <si>
    <t>配水</t>
    <rPh sb="0" eb="2">
      <t>ハイスイ</t>
    </rPh>
    <phoneticPr fontId="3"/>
  </si>
  <si>
    <t>水温</t>
    <rPh sb="0" eb="2">
      <t>スイオン</t>
    </rPh>
    <phoneticPr fontId="3"/>
  </si>
  <si>
    <t>濁度</t>
    <rPh sb="0" eb="2">
      <t>ダクド</t>
    </rPh>
    <phoneticPr fontId="3"/>
  </si>
  <si>
    <t>度</t>
    <rPh sb="0" eb="1">
      <t>ド</t>
    </rPh>
    <phoneticPr fontId="3"/>
  </si>
  <si>
    <t>電気伝導率</t>
    <rPh sb="0" eb="2">
      <t>デンキ</t>
    </rPh>
    <rPh sb="2" eb="5">
      <t>デンドウリツ</t>
    </rPh>
    <phoneticPr fontId="3"/>
  </si>
  <si>
    <t>酸消費量</t>
    <rPh sb="0" eb="4">
      <t>サンショウヒリョウ</t>
    </rPh>
    <phoneticPr fontId="3"/>
  </si>
  <si>
    <t>全硬度</t>
    <rPh sb="0" eb="1">
      <t>ゼン</t>
    </rPh>
    <rPh sb="1" eb="3">
      <t>コウド</t>
    </rPh>
    <phoneticPr fontId="3"/>
  </si>
  <si>
    <t>ｶﾙｼｳﾑ硬度</t>
    <rPh sb="5" eb="7">
      <t>コウド</t>
    </rPh>
    <phoneticPr fontId="3"/>
  </si>
  <si>
    <t>ﾏｸﾞﾈｼｳﾑ硬度</t>
    <rPh sb="7" eb="9">
      <t>コウド</t>
    </rPh>
    <phoneticPr fontId="3"/>
  </si>
  <si>
    <t>塩化物イオン</t>
    <rPh sb="0" eb="3">
      <t>エンカブツ</t>
    </rPh>
    <phoneticPr fontId="3"/>
  </si>
  <si>
    <t>全蒸発残留物</t>
    <rPh sb="0" eb="1">
      <t>ゼン</t>
    </rPh>
    <rPh sb="1" eb="3">
      <t>ジョウハツ</t>
    </rPh>
    <rPh sb="3" eb="6">
      <t>ザンリュウブツ</t>
    </rPh>
    <phoneticPr fontId="3"/>
  </si>
  <si>
    <t>全鉄</t>
    <rPh sb="0" eb="2">
      <t>ゼンテツ</t>
    </rPh>
    <phoneticPr fontId="3"/>
  </si>
  <si>
    <t>溶存酸素</t>
    <rPh sb="0" eb="1">
      <t>ヨウ</t>
    </rPh>
    <rPh sb="1" eb="2">
      <t>ゾン</t>
    </rPh>
    <rPh sb="2" eb="4">
      <t>サンソ</t>
    </rPh>
    <phoneticPr fontId="3"/>
  </si>
  <si>
    <t>全マンガン</t>
    <rPh sb="0" eb="1">
      <t>ゼン</t>
    </rPh>
    <phoneticPr fontId="3"/>
  </si>
  <si>
    <t>全窒素</t>
    <rPh sb="0" eb="1">
      <t>ゼン</t>
    </rPh>
    <rPh sb="1" eb="3">
      <t>チッソ</t>
    </rPh>
    <phoneticPr fontId="3"/>
  </si>
  <si>
    <t>全リン</t>
    <rPh sb="0" eb="1">
      <t>ゼン</t>
    </rPh>
    <phoneticPr fontId="3"/>
  </si>
  <si>
    <t>リン酸イオン</t>
    <rPh sb="2" eb="3">
      <t>サン</t>
    </rPh>
    <phoneticPr fontId="3"/>
  </si>
  <si>
    <t>硫酸イオン</t>
    <rPh sb="0" eb="2">
      <t>リュウサン</t>
    </rPh>
    <phoneticPr fontId="3"/>
  </si>
  <si>
    <t>色度</t>
    <rPh sb="0" eb="1">
      <t>シキ</t>
    </rPh>
    <rPh sb="1" eb="2">
      <t>ド</t>
    </rPh>
    <phoneticPr fontId="3"/>
  </si>
  <si>
    <t>懸濁物質</t>
    <rPh sb="0" eb="1">
      <t>カケ</t>
    </rPh>
    <rPh sb="1" eb="2">
      <t>ダク</t>
    </rPh>
    <rPh sb="2" eb="4">
      <t>ブッシツ</t>
    </rPh>
    <phoneticPr fontId="3"/>
  </si>
  <si>
    <t>1月</t>
    <rPh sb="1" eb="2">
      <t>ガツ</t>
    </rPh>
    <phoneticPr fontId="4"/>
  </si>
  <si>
    <t>12月最高</t>
    <rPh sb="2" eb="3">
      <t>ガツ</t>
    </rPh>
    <rPh sb="3" eb="5">
      <t>サイコウ</t>
    </rPh>
    <phoneticPr fontId="4"/>
  </si>
  <si>
    <t>12月平均</t>
    <rPh sb="2" eb="3">
      <t>ガツ</t>
    </rPh>
    <rPh sb="3" eb="5">
      <t>ヘイキン</t>
    </rPh>
    <phoneticPr fontId="4"/>
  </si>
  <si>
    <t>12月最低</t>
    <rPh sb="2" eb="3">
      <t>ガツ</t>
    </rPh>
    <rPh sb="3" eb="5">
      <t>サイテイ</t>
    </rPh>
    <phoneticPr fontId="4"/>
  </si>
  <si>
    <t>気温</t>
    <rPh sb="0" eb="2">
      <t>キオン</t>
    </rPh>
    <phoneticPr fontId="4"/>
  </si>
  <si>
    <t>℃</t>
    <phoneticPr fontId="4"/>
  </si>
  <si>
    <t>項目</t>
    <rPh sb="0" eb="2">
      <t>コウモク</t>
    </rPh>
    <phoneticPr fontId="2"/>
  </si>
  <si>
    <t>単位</t>
    <rPh sb="0" eb="2">
      <t>タンイ</t>
    </rPh>
    <phoneticPr fontId="2"/>
  </si>
  <si>
    <t>原水</t>
    <rPh sb="0" eb="2">
      <t>ゲンスイ</t>
    </rPh>
    <phoneticPr fontId="2"/>
  </si>
  <si>
    <t>配水</t>
    <rPh sb="0" eb="2">
      <t>ハイスイ</t>
    </rPh>
    <phoneticPr fontId="2"/>
  </si>
  <si>
    <t>水温</t>
    <rPh sb="0" eb="2">
      <t>スイオン</t>
    </rPh>
    <phoneticPr fontId="2"/>
  </si>
  <si>
    <t>濁度</t>
    <rPh sb="0" eb="2">
      <t>ダクド</t>
    </rPh>
    <phoneticPr fontId="2"/>
  </si>
  <si>
    <t>度</t>
    <rPh sb="0" eb="1">
      <t>ド</t>
    </rPh>
    <phoneticPr fontId="2"/>
  </si>
  <si>
    <t>電気伝導率</t>
    <rPh sb="0" eb="2">
      <t>デンキ</t>
    </rPh>
    <rPh sb="2" eb="5">
      <t>デンドウリツ</t>
    </rPh>
    <phoneticPr fontId="2"/>
  </si>
  <si>
    <t>酸消費量</t>
    <rPh sb="0" eb="4">
      <t>サンショウヒリョウ</t>
    </rPh>
    <phoneticPr fontId="2"/>
  </si>
  <si>
    <t>全硬度</t>
    <rPh sb="0" eb="1">
      <t>ゼン</t>
    </rPh>
    <rPh sb="1" eb="3">
      <t>コウド</t>
    </rPh>
    <phoneticPr fontId="2"/>
  </si>
  <si>
    <t>ｶﾙｼｳﾑ硬度</t>
    <rPh sb="5" eb="7">
      <t>コウド</t>
    </rPh>
    <phoneticPr fontId="2"/>
  </si>
  <si>
    <t>ﾏｸﾞﾈｼｳﾑ硬度</t>
    <rPh sb="7" eb="9">
      <t>コウド</t>
    </rPh>
    <phoneticPr fontId="2"/>
  </si>
  <si>
    <t>塩化物イオン</t>
    <rPh sb="0" eb="3">
      <t>エンカブツ</t>
    </rPh>
    <phoneticPr fontId="2"/>
  </si>
  <si>
    <t>全蒸発残留物</t>
    <rPh sb="0" eb="1">
      <t>ゼン</t>
    </rPh>
    <rPh sb="1" eb="3">
      <t>ジョウハツ</t>
    </rPh>
    <rPh sb="3" eb="6">
      <t>ザンリュウブツ</t>
    </rPh>
    <phoneticPr fontId="2"/>
  </si>
  <si>
    <t>全鉄</t>
    <rPh sb="0" eb="2">
      <t>ゼンテツ</t>
    </rPh>
    <phoneticPr fontId="2"/>
  </si>
  <si>
    <t>溶存酸素</t>
    <rPh sb="0" eb="1">
      <t>ヨウ</t>
    </rPh>
    <rPh sb="1" eb="2">
      <t>ゾン</t>
    </rPh>
    <rPh sb="2" eb="4">
      <t>サンソ</t>
    </rPh>
    <phoneticPr fontId="2"/>
  </si>
  <si>
    <t>全マンガン</t>
    <rPh sb="0" eb="1">
      <t>ゼン</t>
    </rPh>
    <phoneticPr fontId="2"/>
  </si>
  <si>
    <t>全窒素</t>
    <rPh sb="0" eb="1">
      <t>ゼン</t>
    </rPh>
    <rPh sb="1" eb="3">
      <t>チッソ</t>
    </rPh>
    <phoneticPr fontId="2"/>
  </si>
  <si>
    <t>全リン</t>
    <rPh sb="0" eb="1">
      <t>ゼン</t>
    </rPh>
    <phoneticPr fontId="2"/>
  </si>
  <si>
    <t>リン酸イオン</t>
    <rPh sb="2" eb="3">
      <t>サン</t>
    </rPh>
    <phoneticPr fontId="2"/>
  </si>
  <si>
    <t>硫酸イオン</t>
    <rPh sb="0" eb="2">
      <t>リュウサン</t>
    </rPh>
    <phoneticPr fontId="2"/>
  </si>
  <si>
    <t>色度</t>
    <rPh sb="0" eb="1">
      <t>シキ</t>
    </rPh>
    <rPh sb="1" eb="2">
      <t>ド</t>
    </rPh>
    <phoneticPr fontId="2"/>
  </si>
  <si>
    <t>懸濁物質</t>
    <rPh sb="0" eb="1">
      <t>カケ</t>
    </rPh>
    <rPh sb="1" eb="2">
      <t>ダク</t>
    </rPh>
    <rPh sb="2" eb="4">
      <t>ブッシツ</t>
    </rPh>
    <phoneticPr fontId="2"/>
  </si>
  <si>
    <t>1月</t>
    <rPh sb="1" eb="2">
      <t>ガツ</t>
    </rPh>
    <phoneticPr fontId="4"/>
  </si>
  <si>
    <t>備考</t>
    <rPh sb="0" eb="2">
      <t>ビコウ</t>
    </rPh>
    <phoneticPr fontId="4"/>
  </si>
  <si>
    <t>項目</t>
    <rPh sb="0" eb="2">
      <t>コウモク</t>
    </rPh>
    <phoneticPr fontId="8"/>
  </si>
  <si>
    <t>単位</t>
    <rPh sb="0" eb="2">
      <t>タンイ</t>
    </rPh>
    <phoneticPr fontId="8"/>
  </si>
  <si>
    <t>原水</t>
    <rPh sb="0" eb="2">
      <t>ゲンスイ</t>
    </rPh>
    <phoneticPr fontId="8"/>
  </si>
  <si>
    <t>配水</t>
    <rPh sb="0" eb="2">
      <t>ハイスイ</t>
    </rPh>
    <phoneticPr fontId="8"/>
  </si>
  <si>
    <t>西広</t>
    <rPh sb="0" eb="2">
      <t>サイヒロ</t>
    </rPh>
    <phoneticPr fontId="8"/>
  </si>
  <si>
    <t>水温</t>
    <rPh sb="0" eb="2">
      <t>スイオン</t>
    </rPh>
    <phoneticPr fontId="8"/>
  </si>
  <si>
    <t>濁度</t>
    <rPh sb="0" eb="2">
      <t>ダクド</t>
    </rPh>
    <phoneticPr fontId="8"/>
  </si>
  <si>
    <t>度</t>
    <rPh sb="0" eb="1">
      <t>ド</t>
    </rPh>
    <phoneticPr fontId="8"/>
  </si>
  <si>
    <t>電気伝導率</t>
    <rPh sb="0" eb="2">
      <t>デンキ</t>
    </rPh>
    <rPh sb="2" eb="5">
      <t>デンドウリツ</t>
    </rPh>
    <phoneticPr fontId="8"/>
  </si>
  <si>
    <t>酸消費量</t>
    <rPh sb="0" eb="4">
      <t>サンショウヒリョウ</t>
    </rPh>
    <phoneticPr fontId="8"/>
  </si>
  <si>
    <t>全硬度</t>
    <rPh sb="0" eb="1">
      <t>ゼン</t>
    </rPh>
    <rPh sb="1" eb="3">
      <t>コウド</t>
    </rPh>
    <phoneticPr fontId="8"/>
  </si>
  <si>
    <t>ｶﾙｼｳﾑ硬度</t>
    <rPh sb="5" eb="7">
      <t>コウド</t>
    </rPh>
    <phoneticPr fontId="8"/>
  </si>
  <si>
    <t>ﾏｸﾞﾈｼｳﾑ硬度</t>
    <rPh sb="7" eb="9">
      <t>コウド</t>
    </rPh>
    <phoneticPr fontId="8"/>
  </si>
  <si>
    <t>塩化物イオン</t>
    <rPh sb="0" eb="3">
      <t>エンカブツ</t>
    </rPh>
    <phoneticPr fontId="8"/>
  </si>
  <si>
    <t>全蒸発残留物</t>
    <rPh sb="0" eb="1">
      <t>ゼン</t>
    </rPh>
    <rPh sb="1" eb="3">
      <t>ジョウハツ</t>
    </rPh>
    <rPh sb="3" eb="6">
      <t>ザンリュウブツ</t>
    </rPh>
    <phoneticPr fontId="8"/>
  </si>
  <si>
    <t>全鉄</t>
    <rPh sb="0" eb="2">
      <t>ゼンテツ</t>
    </rPh>
    <phoneticPr fontId="8"/>
  </si>
  <si>
    <t>溶存酸素</t>
    <rPh sb="0" eb="1">
      <t>ヨウ</t>
    </rPh>
    <rPh sb="1" eb="2">
      <t>ゾン</t>
    </rPh>
    <rPh sb="2" eb="4">
      <t>サンソ</t>
    </rPh>
    <phoneticPr fontId="8"/>
  </si>
  <si>
    <t>全マンガン</t>
    <rPh sb="0" eb="1">
      <t>ゼン</t>
    </rPh>
    <phoneticPr fontId="8"/>
  </si>
  <si>
    <t>全窒素</t>
    <rPh sb="0" eb="1">
      <t>ゼン</t>
    </rPh>
    <rPh sb="1" eb="3">
      <t>チッソ</t>
    </rPh>
    <phoneticPr fontId="8"/>
  </si>
  <si>
    <t>全リン</t>
    <rPh sb="0" eb="1">
      <t>ゼン</t>
    </rPh>
    <phoneticPr fontId="8"/>
  </si>
  <si>
    <t>リン酸イオン</t>
    <rPh sb="2" eb="3">
      <t>サン</t>
    </rPh>
    <phoneticPr fontId="8"/>
  </si>
  <si>
    <t>硫酸イオン</t>
    <rPh sb="0" eb="2">
      <t>リュウサン</t>
    </rPh>
    <phoneticPr fontId="8"/>
  </si>
  <si>
    <t>色度</t>
    <rPh sb="0" eb="1">
      <t>シキ</t>
    </rPh>
    <rPh sb="1" eb="2">
      <t>ド</t>
    </rPh>
    <phoneticPr fontId="8"/>
  </si>
  <si>
    <t>懸濁物質</t>
    <rPh sb="0" eb="1">
      <t>カケ</t>
    </rPh>
    <rPh sb="1" eb="2">
      <t>ダク</t>
    </rPh>
    <rPh sb="2" eb="4">
      <t>ブッシツ</t>
    </rPh>
    <phoneticPr fontId="8"/>
  </si>
  <si>
    <t>1月最高</t>
    <rPh sb="1" eb="2">
      <t>ガツ</t>
    </rPh>
    <rPh sb="2" eb="4">
      <t>サイコウ</t>
    </rPh>
    <phoneticPr fontId="4"/>
  </si>
  <si>
    <t>1月最低</t>
    <rPh sb="1" eb="2">
      <t>ガツ</t>
    </rPh>
    <rPh sb="2" eb="4">
      <t>サイテイ</t>
    </rPh>
    <phoneticPr fontId="4"/>
  </si>
  <si>
    <t>1月平均</t>
    <rPh sb="1" eb="2">
      <t>ガツ</t>
    </rPh>
    <rPh sb="2" eb="4">
      <t>ヘイキン</t>
    </rPh>
    <phoneticPr fontId="4"/>
  </si>
  <si>
    <t>2月最高</t>
    <rPh sb="1" eb="2">
      <t>ガツ</t>
    </rPh>
    <rPh sb="2" eb="4">
      <t>サイコウ</t>
    </rPh>
    <phoneticPr fontId="4"/>
  </si>
  <si>
    <t>2月最低</t>
    <rPh sb="1" eb="2">
      <t>ガツ</t>
    </rPh>
    <rPh sb="2" eb="4">
      <t>サイテイ</t>
    </rPh>
    <phoneticPr fontId="4"/>
  </si>
  <si>
    <t>2月平均</t>
    <rPh sb="1" eb="2">
      <t>ガツ</t>
    </rPh>
    <rPh sb="2" eb="4">
      <t>ヘイキン</t>
    </rPh>
    <phoneticPr fontId="4"/>
  </si>
  <si>
    <t>気温</t>
    <rPh sb="0" eb="2">
      <t>キオン</t>
    </rPh>
    <phoneticPr fontId="2"/>
  </si>
  <si>
    <t>2月</t>
    <rPh sb="1" eb="2">
      <t>ガツ</t>
    </rPh>
    <phoneticPr fontId="4"/>
  </si>
  <si>
    <t>気温</t>
    <rPh sb="0" eb="2">
      <t>キオン</t>
    </rPh>
    <phoneticPr fontId="10"/>
  </si>
  <si>
    <t>水温</t>
    <rPh sb="0" eb="2">
      <t>スイオン</t>
    </rPh>
    <phoneticPr fontId="10"/>
  </si>
  <si>
    <t>濁度</t>
    <rPh sb="0" eb="2">
      <t>ダクド</t>
    </rPh>
    <phoneticPr fontId="10"/>
  </si>
  <si>
    <t>度</t>
    <rPh sb="0" eb="1">
      <t>ド</t>
    </rPh>
    <phoneticPr fontId="10"/>
  </si>
  <si>
    <t>電気伝導率</t>
    <rPh sb="0" eb="2">
      <t>デンキ</t>
    </rPh>
    <rPh sb="2" eb="5">
      <t>デンドウリツ</t>
    </rPh>
    <phoneticPr fontId="10"/>
  </si>
  <si>
    <t>酸消費量</t>
    <rPh sb="0" eb="4">
      <t>サンショウヒリョウ</t>
    </rPh>
    <phoneticPr fontId="10"/>
  </si>
  <si>
    <t>全硬度</t>
    <rPh sb="0" eb="1">
      <t>ゼン</t>
    </rPh>
    <rPh sb="1" eb="3">
      <t>コウド</t>
    </rPh>
    <phoneticPr fontId="10"/>
  </si>
  <si>
    <t>ｶﾙｼｳﾑ硬度</t>
    <rPh sb="5" eb="7">
      <t>コウド</t>
    </rPh>
    <phoneticPr fontId="10"/>
  </si>
  <si>
    <t>ﾏｸﾞﾈｼｳﾑ硬度</t>
    <rPh sb="7" eb="9">
      <t>コウド</t>
    </rPh>
    <phoneticPr fontId="10"/>
  </si>
  <si>
    <t>塩化物イオン</t>
    <rPh sb="0" eb="3">
      <t>エンカブツ</t>
    </rPh>
    <phoneticPr fontId="10"/>
  </si>
  <si>
    <t>全蒸発残留物</t>
    <rPh sb="0" eb="1">
      <t>ゼン</t>
    </rPh>
    <rPh sb="1" eb="3">
      <t>ジョウハツ</t>
    </rPh>
    <rPh sb="3" eb="6">
      <t>ザンリュウブツ</t>
    </rPh>
    <phoneticPr fontId="10"/>
  </si>
  <si>
    <t>全鉄</t>
    <rPh sb="0" eb="2">
      <t>ゼンテツ</t>
    </rPh>
    <phoneticPr fontId="10"/>
  </si>
  <si>
    <t>溶存酸素</t>
    <rPh sb="0" eb="1">
      <t>ヨウ</t>
    </rPh>
    <rPh sb="1" eb="2">
      <t>ゾン</t>
    </rPh>
    <rPh sb="2" eb="4">
      <t>サンソ</t>
    </rPh>
    <phoneticPr fontId="10"/>
  </si>
  <si>
    <t>全マンガン</t>
    <rPh sb="0" eb="1">
      <t>ゼン</t>
    </rPh>
    <phoneticPr fontId="10"/>
  </si>
  <si>
    <t>全窒素</t>
    <rPh sb="0" eb="1">
      <t>ゼン</t>
    </rPh>
    <rPh sb="1" eb="3">
      <t>チッソ</t>
    </rPh>
    <phoneticPr fontId="10"/>
  </si>
  <si>
    <t>全リン</t>
    <rPh sb="0" eb="1">
      <t>ゼン</t>
    </rPh>
    <phoneticPr fontId="10"/>
  </si>
  <si>
    <t>リン酸イオン</t>
    <rPh sb="2" eb="3">
      <t>サン</t>
    </rPh>
    <phoneticPr fontId="10"/>
  </si>
  <si>
    <t>硫酸イオン</t>
    <rPh sb="0" eb="2">
      <t>リュウサン</t>
    </rPh>
    <phoneticPr fontId="10"/>
  </si>
  <si>
    <t>色度</t>
    <rPh sb="0" eb="1">
      <t>シキ</t>
    </rPh>
    <rPh sb="1" eb="2">
      <t>ド</t>
    </rPh>
    <phoneticPr fontId="10"/>
  </si>
  <si>
    <t>懸濁物質</t>
    <rPh sb="0" eb="1">
      <t>カケ</t>
    </rPh>
    <rPh sb="1" eb="2">
      <t>ダク</t>
    </rPh>
    <rPh sb="2" eb="4">
      <t>ブッシツ</t>
    </rPh>
    <phoneticPr fontId="10"/>
  </si>
  <si>
    <t>硝酸性窒素</t>
    <rPh sb="0" eb="3">
      <t>ショウサンセイ</t>
    </rPh>
    <rPh sb="3" eb="5">
      <t>チッソ</t>
    </rPh>
    <phoneticPr fontId="3"/>
  </si>
  <si>
    <t>mg/ℓ</t>
  </si>
  <si>
    <t>鉄</t>
    <rPh sb="0" eb="1">
      <t>テツ</t>
    </rPh>
    <phoneticPr fontId="2"/>
  </si>
  <si>
    <t>3月最高</t>
    <rPh sb="1" eb="2">
      <t>ガツ</t>
    </rPh>
    <rPh sb="2" eb="4">
      <t>サイコウ</t>
    </rPh>
    <phoneticPr fontId="4"/>
  </si>
  <si>
    <t>3月最低</t>
    <rPh sb="1" eb="2">
      <t>ガツ</t>
    </rPh>
    <rPh sb="2" eb="4">
      <t>サイテイ</t>
    </rPh>
    <phoneticPr fontId="4"/>
  </si>
  <si>
    <t>3月平均</t>
    <rPh sb="1" eb="2">
      <t>ガツ</t>
    </rPh>
    <rPh sb="2" eb="4">
      <t>ヘイキン</t>
    </rPh>
    <phoneticPr fontId="4"/>
  </si>
  <si>
    <t>雨後曇</t>
  </si>
  <si>
    <t>北東</t>
  </si>
  <si>
    <t>晴</t>
  </si>
  <si>
    <t>晴後雨</t>
  </si>
  <si>
    <t>東北東</t>
  </si>
  <si>
    <t>南</t>
  </si>
  <si>
    <t>西</t>
  </si>
  <si>
    <t>雨</t>
  </si>
  <si>
    <t>北北東</t>
  </si>
  <si>
    <t>北北西</t>
  </si>
  <si>
    <t>南東</t>
  </si>
  <si>
    <t>&lt;0.4</t>
  </si>
  <si>
    <t>南西</t>
  </si>
  <si>
    <t>曇後雨</t>
  </si>
  <si>
    <t>雨後晴</t>
  </si>
  <si>
    <t>北</t>
  </si>
  <si>
    <t>曇</t>
  </si>
  <si>
    <t>&lt;0.2</t>
  </si>
  <si>
    <t>－</t>
  </si>
  <si>
    <t>-</t>
  </si>
  <si>
    <t xml:space="preserve">  </t>
  </si>
  <si>
    <t>H26</t>
    <phoneticPr fontId="4"/>
  </si>
  <si>
    <t>H28</t>
    <phoneticPr fontId="4"/>
  </si>
  <si>
    <t>NaClO</t>
    <phoneticPr fontId="4"/>
  </si>
  <si>
    <t>H25</t>
    <phoneticPr fontId="4"/>
  </si>
  <si>
    <t>x</t>
    <phoneticPr fontId="4"/>
  </si>
  <si>
    <t>※1
※2
※3</t>
    <phoneticPr fontId="4"/>
  </si>
  <si>
    <t>※</t>
    <phoneticPr fontId="4"/>
  </si>
  <si>
    <t>　　　　　 ※※</t>
    <phoneticPr fontId="4"/>
  </si>
  <si>
    <t>http://www.pref.chiba.lg.jp/shigen/haishutsu/juuran.html</t>
    <phoneticPr fontId="4"/>
  </si>
  <si>
    <t>http://www.pref.chiba.lg.jp/suidou/kyshisetsu/press/2011/odei.html</t>
    <phoneticPr fontId="4"/>
  </si>
  <si>
    <t>袖ヶ浦浄水場</t>
    <rPh sb="0" eb="3">
      <t>ソデガウラ</t>
    </rPh>
    <rPh sb="3" eb="6">
      <t>ジョウスイジョウ</t>
    </rPh>
    <phoneticPr fontId="4"/>
  </si>
  <si>
    <t>晴</t>
    <rPh sb="0" eb="1">
      <t>ハレ</t>
    </rPh>
    <phoneticPr fontId="2"/>
  </si>
  <si>
    <t>曇</t>
    <rPh sb="0" eb="1">
      <t>クモ</t>
    </rPh>
    <phoneticPr fontId="2"/>
  </si>
  <si>
    <t>雨</t>
    <rPh sb="0" eb="1">
      <t>アメ</t>
    </rPh>
    <phoneticPr fontId="2"/>
  </si>
  <si>
    <t>晴</t>
    <rPh sb="0" eb="1">
      <t>ハレ</t>
    </rPh>
    <phoneticPr fontId="4"/>
  </si>
  <si>
    <t xml:space="preserve"> </t>
    <phoneticPr fontId="4"/>
  </si>
  <si>
    <t xml:space="preserve"> </t>
    <phoneticPr fontId="4"/>
  </si>
  <si>
    <t xml:space="preserve"> </t>
    <phoneticPr fontId="4"/>
  </si>
  <si>
    <t>曇</t>
    <rPh sb="0" eb="1">
      <t>クモリ</t>
    </rPh>
    <phoneticPr fontId="4"/>
  </si>
  <si>
    <t xml:space="preserve"> </t>
    <phoneticPr fontId="4"/>
  </si>
  <si>
    <t>雨</t>
    <rPh sb="0" eb="1">
      <t>アメ</t>
    </rPh>
    <phoneticPr fontId="4"/>
  </si>
  <si>
    <t xml:space="preserve"> </t>
    <phoneticPr fontId="4"/>
  </si>
  <si>
    <t>&lt;0.05</t>
    <phoneticPr fontId="4"/>
  </si>
  <si>
    <t>&lt;0.05</t>
    <phoneticPr fontId="4"/>
  </si>
  <si>
    <t>&lt;0.2</t>
    <phoneticPr fontId="4"/>
  </si>
  <si>
    <t>&lt;0.2</t>
    <phoneticPr fontId="4"/>
  </si>
  <si>
    <t>&lt;0.4</t>
    <phoneticPr fontId="4"/>
  </si>
  <si>
    <t>&lt;0.4</t>
    <phoneticPr fontId="4"/>
  </si>
  <si>
    <t>&lt;0.06</t>
    <phoneticPr fontId="4"/>
  </si>
  <si>
    <t>&lt;0.06</t>
    <phoneticPr fontId="4"/>
  </si>
  <si>
    <t>曇</t>
    <rPh sb="0" eb="1">
      <t>クモリ</t>
    </rPh>
    <phoneticPr fontId="2"/>
  </si>
  <si>
    <t>月</t>
  </si>
  <si>
    <t>火</t>
  </si>
  <si>
    <t>水</t>
  </si>
  <si>
    <t>木</t>
  </si>
  <si>
    <t>金</t>
  </si>
  <si>
    <t>土</t>
  </si>
  <si>
    <t>日</t>
  </si>
  <si>
    <t>曇</t>
    <rPh sb="0" eb="1">
      <t>クモ</t>
    </rPh>
    <phoneticPr fontId="3"/>
  </si>
  <si>
    <t>（月）</t>
  </si>
  <si>
    <t>（火）</t>
  </si>
  <si>
    <t>（水）</t>
  </si>
  <si>
    <t>（木）</t>
  </si>
  <si>
    <t>（金）</t>
  </si>
  <si>
    <t>南南西</t>
  </si>
  <si>
    <t>（土）</t>
  </si>
  <si>
    <t>（日）</t>
  </si>
  <si>
    <t>東</t>
  </si>
  <si>
    <t>曇一時晴</t>
  </si>
  <si>
    <t>晴時々雨</t>
  </si>
  <si>
    <t>東南東</t>
  </si>
  <si>
    <t>南南東</t>
  </si>
  <si>
    <t>&lt;0.4</t>
    <phoneticPr fontId="4"/>
  </si>
  <si>
    <t>&lt;0.4</t>
    <phoneticPr fontId="4"/>
  </si>
  <si>
    <t>&lt;0.06</t>
  </si>
  <si>
    <t>&lt;0.06</t>
    <phoneticPr fontId="4"/>
  </si>
  <si>
    <t>&lt;0.06</t>
    <phoneticPr fontId="4"/>
  </si>
  <si>
    <t>　　</t>
  </si>
  <si>
    <t>晴後曇</t>
  </si>
  <si>
    <t>晴一時雨</t>
  </si>
  <si>
    <t>西北西</t>
  </si>
  <si>
    <t>曇後晴</t>
  </si>
  <si>
    <t>曇一時雨</t>
  </si>
  <si>
    <t>北西</t>
  </si>
  <si>
    <t>&lt;0.5</t>
  </si>
  <si>
    <t>曇時々雨</t>
  </si>
  <si>
    <t>西南西</t>
  </si>
  <si>
    <t>&lt;0.4</t>
    <phoneticPr fontId="4"/>
  </si>
  <si>
    <t>&lt;0.4</t>
    <phoneticPr fontId="4"/>
  </si>
  <si>
    <t>晴</t>
    <rPh sb="0" eb="1">
      <t>ハ</t>
    </rPh>
    <phoneticPr fontId="3"/>
  </si>
  <si>
    <t>雨時々曇</t>
  </si>
  <si>
    <t>晴一時曇</t>
  </si>
  <si>
    <t>曇時々晴</t>
  </si>
  <si>
    <t>東北</t>
  </si>
  <si>
    <t>&lt;0.4</t>
    <phoneticPr fontId="4"/>
  </si>
  <si>
    <t>&lt;0.06</t>
    <phoneticPr fontId="4"/>
  </si>
  <si>
    <t>&lt;0.06</t>
    <phoneticPr fontId="4"/>
  </si>
  <si>
    <t>&lt;0.06</t>
    <phoneticPr fontId="4"/>
  </si>
  <si>
    <t>&lt;0.5</t>
    <phoneticPr fontId="4"/>
  </si>
  <si>
    <t>&lt;0.5</t>
    <phoneticPr fontId="4"/>
  </si>
  <si>
    <t>&lt;0.0005</t>
  </si>
  <si>
    <t>&lt;0.001</t>
  </si>
  <si>
    <t>&lt;0.01</t>
  </si>
  <si>
    <t>&lt;0.005</t>
  </si>
  <si>
    <t>&lt;0.002</t>
  </si>
  <si>
    <t>ー</t>
  </si>
  <si>
    <t>&lt;0.0005</t>
    <phoneticPr fontId="4"/>
  </si>
  <si>
    <t>印旛沼浄水場(1,2系)</t>
    <rPh sb="0" eb="3">
      <t>インバヌマ</t>
    </rPh>
    <rPh sb="3" eb="6">
      <t>ジョウスイジョウ</t>
    </rPh>
    <rPh sb="10" eb="11">
      <t>ケイ</t>
    </rPh>
    <phoneticPr fontId="4"/>
  </si>
  <si>
    <t>単位：mg/L (水素イオン濃度、含水率以外）</t>
    <rPh sb="0" eb="2">
      <t>タンイ</t>
    </rPh>
    <rPh sb="17" eb="19">
      <t>ガンスイ</t>
    </rPh>
    <rPh sb="19" eb="20">
      <t>リツ</t>
    </rPh>
    <rPh sb="20" eb="22">
      <t>イガイ</t>
    </rPh>
    <phoneticPr fontId="4"/>
  </si>
  <si>
    <t>印旛沼浄水場(3系)</t>
    <rPh sb="0" eb="3">
      <t>インバヌマ</t>
    </rPh>
    <rPh sb="3" eb="6">
      <t>ジョウスイジョウ</t>
    </rPh>
    <rPh sb="8" eb="9">
      <t>ケイ</t>
    </rPh>
    <phoneticPr fontId="4"/>
  </si>
  <si>
    <t>&lt;0.005</t>
    <phoneticPr fontId="4"/>
  </si>
  <si>
    <t>&lt;0.05</t>
    <phoneticPr fontId="4"/>
  </si>
  <si>
    <t>&lt;0.01</t>
    <phoneticPr fontId="4"/>
  </si>
  <si>
    <t>&lt;0.003</t>
    <phoneticPr fontId="4"/>
  </si>
  <si>
    <t>&lt;0.004</t>
    <phoneticPr fontId="4"/>
  </si>
  <si>
    <t>&lt;0.006</t>
    <phoneticPr fontId="4"/>
  </si>
  <si>
    <t>&lt;0.003</t>
    <phoneticPr fontId="4"/>
  </si>
  <si>
    <t>&lt;0.02</t>
    <phoneticPr fontId="4"/>
  </si>
  <si>
    <t>&lt;0.001</t>
    <phoneticPr fontId="4"/>
  </si>
  <si>
    <t>&lt;0.2</t>
    <phoneticPr fontId="4"/>
  </si>
  <si>
    <t>&lt;0.4</t>
    <phoneticPr fontId="4"/>
  </si>
  <si>
    <t>&lt;0.4</t>
    <phoneticPr fontId="4"/>
  </si>
  <si>
    <t>&lt;1</t>
  </si>
  <si>
    <t>雨後曇</t>
    <rPh sb="0" eb="1">
      <t>アメ</t>
    </rPh>
    <rPh sb="1" eb="2">
      <t>ノチ</t>
    </rPh>
    <rPh sb="2" eb="3">
      <t>クモリ</t>
    </rPh>
    <phoneticPr fontId="2"/>
  </si>
  <si>
    <t>(土)</t>
    <rPh sb="1" eb="2">
      <t>ツチ</t>
    </rPh>
    <phoneticPr fontId="2"/>
  </si>
  <si>
    <t>(日)</t>
    <rPh sb="1" eb="2">
      <t>ヒ</t>
    </rPh>
    <phoneticPr fontId="2"/>
  </si>
  <si>
    <t>(月)</t>
    <rPh sb="1" eb="2">
      <t>ゲツ</t>
    </rPh>
    <phoneticPr fontId="2"/>
  </si>
  <si>
    <t>(火)</t>
    <rPh sb="1" eb="2">
      <t>ヒ</t>
    </rPh>
    <phoneticPr fontId="2"/>
  </si>
  <si>
    <t>(水)</t>
    <rPh sb="1" eb="2">
      <t>スイ</t>
    </rPh>
    <phoneticPr fontId="2"/>
  </si>
  <si>
    <t>(木)</t>
    <rPh sb="1" eb="2">
      <t>モク</t>
    </rPh>
    <phoneticPr fontId="2"/>
  </si>
  <si>
    <t>(金)</t>
    <rPh sb="1" eb="2">
      <t>キン</t>
    </rPh>
    <phoneticPr fontId="2"/>
  </si>
  <si>
    <t>曇後晴</t>
    <rPh sb="0" eb="1">
      <t>クモリ</t>
    </rPh>
    <rPh sb="1" eb="2">
      <t>ノチ</t>
    </rPh>
    <rPh sb="2" eb="3">
      <t>ハレ</t>
    </rPh>
    <phoneticPr fontId="2"/>
  </si>
  <si>
    <t>&lt;0.05</t>
    <phoneticPr fontId="4"/>
  </si>
  <si>
    <t>&lt;0.05</t>
    <phoneticPr fontId="4"/>
  </si>
  <si>
    <t>&lt;0.4</t>
    <phoneticPr fontId="4"/>
  </si>
  <si>
    <t>&lt;0.4</t>
    <phoneticPr fontId="4"/>
  </si>
  <si>
    <t>&lt;0.4</t>
    <phoneticPr fontId="4"/>
  </si>
  <si>
    <t>9/20～ 国分寺地先導水管布設切替工事に伴う</t>
  </si>
  <si>
    <t>断水の為、水質計器停止中</t>
    <rPh sb="0" eb="2">
      <t>ダンスイ</t>
    </rPh>
    <rPh sb="3" eb="4">
      <t>タメ</t>
    </rPh>
    <rPh sb="5" eb="7">
      <t>スイシツ</t>
    </rPh>
    <rPh sb="7" eb="9">
      <t>ケイキ</t>
    </rPh>
    <rPh sb="9" eb="12">
      <t>テイシチュウ</t>
    </rPh>
    <phoneticPr fontId="18"/>
  </si>
  <si>
    <t>11/21　房総導水路緊急改築工事終了により通水再開</t>
    <rPh sb="6" eb="8">
      <t>ボウソウ</t>
    </rPh>
    <rPh sb="8" eb="11">
      <t>ドウスイロ</t>
    </rPh>
    <rPh sb="11" eb="13">
      <t>キンキュウ</t>
    </rPh>
    <rPh sb="13" eb="15">
      <t>カイチク</t>
    </rPh>
    <rPh sb="15" eb="17">
      <t>コウジ</t>
    </rPh>
    <rPh sb="17" eb="19">
      <t>シュウリョウ</t>
    </rPh>
    <rPh sb="22" eb="24">
      <t>ツウスイ</t>
    </rPh>
    <rPh sb="24" eb="26">
      <t>サイカイ</t>
    </rPh>
    <phoneticPr fontId="4"/>
  </si>
  <si>
    <t>4:00  横芝取水開始</t>
    <rPh sb="6" eb="8">
      <t>ヨコシバ</t>
    </rPh>
    <rPh sb="8" eb="10">
      <t>シュスイ</t>
    </rPh>
    <rPh sb="10" eb="12">
      <t>カイシ</t>
    </rPh>
    <phoneticPr fontId="4"/>
  </si>
  <si>
    <t>6:55  大網水先到達</t>
    <rPh sb="6" eb="8">
      <t>オオアミ</t>
    </rPh>
    <rPh sb="8" eb="10">
      <t>ミズサキ</t>
    </rPh>
    <rPh sb="10" eb="12">
      <t>トウタツ</t>
    </rPh>
    <phoneticPr fontId="4"/>
  </si>
  <si>
    <t>　　　 大網運転開始</t>
    <rPh sb="4" eb="6">
      <t>オオアミ</t>
    </rPh>
    <rPh sb="6" eb="8">
      <t>ウンテン</t>
    </rPh>
    <rPh sb="8" eb="10">
      <t>カイシ</t>
    </rPh>
    <phoneticPr fontId="4"/>
  </si>
  <si>
    <t>8:20  長柄注水口水先到達</t>
    <rPh sb="6" eb="8">
      <t>ナガラ</t>
    </rPh>
    <rPh sb="8" eb="10">
      <t>チュウスイ</t>
    </rPh>
    <rPh sb="10" eb="11">
      <t>コウ</t>
    </rPh>
    <rPh sb="11" eb="13">
      <t>ミズサキ</t>
    </rPh>
    <rPh sb="13" eb="15">
      <t>トウタツ</t>
    </rPh>
    <phoneticPr fontId="4"/>
  </si>
  <si>
    <t>&lt;0.13</t>
  </si>
  <si>
    <t>9/20～ 国分寺地先導水管布設切替工事に伴う</t>
    <phoneticPr fontId="4"/>
  </si>
  <si>
    <t>断水の為、水質計器停止中</t>
    <rPh sb="0" eb="2">
      <t>ダンスイ</t>
    </rPh>
    <rPh sb="3" eb="4">
      <t>タメ</t>
    </rPh>
    <rPh sb="5" eb="7">
      <t>スイシツ</t>
    </rPh>
    <rPh sb="7" eb="9">
      <t>ケイキ</t>
    </rPh>
    <rPh sb="9" eb="12">
      <t>テイシチュウ</t>
    </rPh>
    <phoneticPr fontId="4"/>
  </si>
  <si>
    <t>曇後雪</t>
  </si>
  <si>
    <t>(木)</t>
    <rPh sb="1" eb="2">
      <t>モク</t>
    </rPh>
    <phoneticPr fontId="4"/>
  </si>
  <si>
    <t>(水)</t>
    <rPh sb="1" eb="2">
      <t>スイ</t>
    </rPh>
    <phoneticPr fontId="4"/>
  </si>
  <si>
    <t>3月</t>
    <rPh sb="1" eb="2">
      <t>ガツ</t>
    </rPh>
    <phoneticPr fontId="4"/>
  </si>
  <si>
    <t>(月)</t>
    <phoneticPr fontId="4"/>
  </si>
  <si>
    <t>(月)</t>
    <phoneticPr fontId="4"/>
  </si>
  <si>
    <t>（火）</t>
    <phoneticPr fontId="4"/>
  </si>
  <si>
    <t>（水）</t>
    <rPh sb="1" eb="2">
      <t>ミズ</t>
    </rPh>
    <phoneticPr fontId="4"/>
  </si>
  <si>
    <t>（木）</t>
    <rPh sb="1" eb="2">
      <t>モク</t>
    </rPh>
    <phoneticPr fontId="4"/>
  </si>
  <si>
    <t>（土）</t>
    <phoneticPr fontId="4"/>
  </si>
  <si>
    <t>（土）</t>
    <phoneticPr fontId="4"/>
  </si>
  <si>
    <t>3月</t>
    <rPh sb="1" eb="2">
      <t>ガツ</t>
    </rPh>
    <phoneticPr fontId="4"/>
  </si>
  <si>
    <t>雪後雨</t>
  </si>
  <si>
    <t>&lt;0.4</t>
    <phoneticPr fontId="4"/>
  </si>
  <si>
    <t>雨後雪</t>
  </si>
  <si>
    <t>雪</t>
  </si>
  <si>
    <t>備考</t>
    <rPh sb="0" eb="2">
      <t>ビコウ</t>
    </rPh>
    <phoneticPr fontId="3"/>
  </si>
  <si>
    <t>&lt;0.4</t>
    <phoneticPr fontId="4"/>
  </si>
  <si>
    <t>&lt;0.4</t>
    <phoneticPr fontId="4"/>
  </si>
  <si>
    <t>&lt;0.4</t>
    <phoneticPr fontId="4"/>
  </si>
  <si>
    <t>&lt;0.08</t>
    <phoneticPr fontId="4"/>
  </si>
  <si>
    <t>&lt;0.2</t>
    <phoneticPr fontId="4"/>
  </si>
  <si>
    <t>&lt;0.5</t>
    <phoneticPr fontId="4"/>
  </si>
  <si>
    <t>&lt;0.06</t>
    <phoneticPr fontId="4"/>
  </si>
  <si>
    <t>&lt;0.05</t>
    <phoneticPr fontId="4"/>
  </si>
  <si>
    <t>&lt;0.5</t>
    <phoneticPr fontId="4"/>
  </si>
  <si>
    <t>&lt;0.5</t>
    <phoneticPr fontId="4"/>
  </si>
  <si>
    <t>H29.9/20～H30.3/22 国分寺地先導水管布設切替工事に伴う</t>
    <phoneticPr fontId="4"/>
  </si>
  <si>
    <t>断水の為、水質計器停止</t>
    <rPh sb="0" eb="2">
      <t>ダンスイ</t>
    </rPh>
    <rPh sb="3" eb="4">
      <t>タメ</t>
    </rPh>
    <rPh sb="5" eb="7">
      <t>スイシツ</t>
    </rPh>
    <rPh sb="7" eb="9">
      <t>ケイキ</t>
    </rPh>
    <rPh sb="9" eb="11">
      <t>テイシ</t>
    </rPh>
    <phoneticPr fontId="4"/>
  </si>
  <si>
    <t>※※140</t>
    <phoneticPr fontId="65"/>
  </si>
  <si>
    <t>※※241</t>
    <phoneticPr fontId="65"/>
  </si>
  <si>
    <t>H29</t>
    <phoneticPr fontId="4"/>
  </si>
  <si>
    <t>※※137</t>
    <phoneticPr fontId="4"/>
  </si>
  <si>
    <t>消石灰</t>
    <rPh sb="0" eb="3">
      <t>ショウセッカイ</t>
    </rPh>
    <phoneticPr fontId="4"/>
  </si>
  <si>
    <r>
      <t>１.</t>
    </r>
    <r>
      <rPr>
        <sz val="7"/>
        <color indexed="8"/>
        <rFont val="ＭＳ Ｐ明朝"/>
        <family val="1"/>
        <charset val="128"/>
      </rPr>
      <t xml:space="preserve">    </t>
    </r>
    <r>
      <rPr>
        <sz val="11"/>
        <color indexed="8"/>
        <rFont val="ＭＳ Ｐ明朝"/>
        <family val="1"/>
        <charset val="128"/>
      </rPr>
      <t>袖ケ浦浄水場の天日乾燥施設は、近年使用を休止していたが、H27に再開している。</t>
    </r>
    <rPh sb="6" eb="9">
      <t>ソデガウラ</t>
    </rPh>
    <rPh sb="9" eb="12">
      <t>ジョウスイジョウ</t>
    </rPh>
    <rPh sb="13" eb="15">
      <t>テンピ</t>
    </rPh>
    <rPh sb="15" eb="17">
      <t>カンソウ</t>
    </rPh>
    <rPh sb="17" eb="19">
      <t>シセツ</t>
    </rPh>
    <rPh sb="21" eb="23">
      <t>キンネン</t>
    </rPh>
    <rPh sb="23" eb="25">
      <t>シヨウ</t>
    </rPh>
    <rPh sb="26" eb="28">
      <t>キュウシ</t>
    </rPh>
    <rPh sb="38" eb="40">
      <t>サイカイ</t>
    </rPh>
    <phoneticPr fontId="4"/>
  </si>
  <si>
    <t>H27～29における袖ケ浦浄水場の発生土は、郡本浄水場の濃縮汚泥を袖ケ浦浄水場へ運搬後、天日乾燥処理を実施したもの。</t>
    <rPh sb="10" eb="13">
      <t>ソデガウラ</t>
    </rPh>
    <rPh sb="13" eb="16">
      <t>ジョウスイジョウ</t>
    </rPh>
    <rPh sb="17" eb="19">
      <t>ハッセイ</t>
    </rPh>
    <rPh sb="19" eb="20">
      <t>ド</t>
    </rPh>
    <rPh sb="22" eb="24">
      <t>コオリモト</t>
    </rPh>
    <rPh sb="24" eb="27">
      <t>ジョウスイジョウ</t>
    </rPh>
    <rPh sb="28" eb="30">
      <t>ノウシュク</t>
    </rPh>
    <rPh sb="30" eb="32">
      <t>オデイ</t>
    </rPh>
    <rPh sb="33" eb="36">
      <t>ソデガウラ</t>
    </rPh>
    <rPh sb="36" eb="39">
      <t>ジョウスイジョウ</t>
    </rPh>
    <rPh sb="40" eb="42">
      <t>ウンパン</t>
    </rPh>
    <rPh sb="42" eb="43">
      <t>ゴ</t>
    </rPh>
    <rPh sb="44" eb="45">
      <t>テン</t>
    </rPh>
    <rPh sb="45" eb="46">
      <t>ニチ</t>
    </rPh>
    <rPh sb="46" eb="48">
      <t>カンソウ</t>
    </rPh>
    <rPh sb="48" eb="50">
      <t>ショリ</t>
    </rPh>
    <rPh sb="51" eb="53">
      <t>ジッシ</t>
    </rPh>
    <phoneticPr fontId="4"/>
  </si>
  <si>
    <t>強熱減量　(％)</t>
    <rPh sb="0" eb="2">
      <t>キョウネツ</t>
    </rPh>
    <rPh sb="2" eb="4">
      <t>ゲンリョウ</t>
    </rPh>
    <phoneticPr fontId="4"/>
  </si>
  <si>
    <t>含水量　(％)</t>
    <rPh sb="0" eb="2">
      <t>ガンスイ</t>
    </rPh>
    <rPh sb="2" eb="3">
      <t>リョウ</t>
    </rPh>
    <phoneticPr fontId="4"/>
  </si>
  <si>
    <t>クロロエチレン</t>
    <phoneticPr fontId="4"/>
  </si>
  <si>
    <t>ー</t>
    <phoneticPr fontId="4"/>
  </si>
  <si>
    <t>底質調査方法</t>
    <rPh sb="0" eb="2">
      <t>テイシツ</t>
    </rPh>
    <rPh sb="2" eb="4">
      <t>チョウサ</t>
    </rPh>
    <rPh sb="4" eb="6">
      <t>ホウホウ</t>
    </rPh>
    <phoneticPr fontId="4"/>
  </si>
  <si>
    <t>&lt;0.0002</t>
  </si>
  <si>
    <t>&lt;0.0002</t>
    <phoneticPr fontId="4"/>
  </si>
  <si>
    <t>フッ素</t>
    <rPh sb="2" eb="3">
      <t>ソ</t>
    </rPh>
    <phoneticPr fontId="4"/>
  </si>
  <si>
    <t>ホウ素</t>
    <rPh sb="2" eb="3">
      <t>ソ</t>
    </rPh>
    <phoneticPr fontId="4"/>
  </si>
  <si>
    <t>その他</t>
    <rPh sb="2" eb="3">
      <t>ホカ</t>
    </rPh>
    <phoneticPr fontId="4"/>
  </si>
  <si>
    <t>ー</t>
    <phoneticPr fontId="4"/>
  </si>
  <si>
    <t>H29</t>
  </si>
  <si>
    <t>注</t>
    <rPh sb="0" eb="1">
      <t>チュウ</t>
    </rPh>
    <phoneticPr fontId="4"/>
  </si>
  <si>
    <t>H29≒8,055×48.9%</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</si>
</sst>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4">
    <numFmt numFmtId="176" formatCode="d"/>
    <numFmt numFmtId="177" formatCode="#,##0.0"/>
    <numFmt numFmtId="178" formatCode="m&quot;月&quot;d&quot;日&quot;;@"/>
    <numFmt numFmtId="179" formatCode="0.0"/>
    <numFmt numFmtId="180" formatCode="0.000"/>
    <numFmt numFmtId="181" formatCode="0.00_);[Red]\(0.00\)"/>
    <numFmt numFmtId="182" formatCode="0.0_);[Red]\(0.0\)"/>
    <numFmt numFmtId="183" formatCode="#,##0_ "/>
    <numFmt numFmtId="184" formatCode="[$-411]ggge&quot;年度&quot;"/>
    <numFmt numFmtId="185" formatCode="[&lt;0.4]&quot;&lt;0.4&quot;;0.0"/>
    <numFmt numFmtId="186" formatCode="[$-411]ge\.m\.d;@"/>
    <numFmt numFmtId="187" formatCode="0.0_ "/>
    <numFmt numFmtId="188" formatCode="#,##0.0;[Red]\-#,##0.0"/>
    <numFmt numFmtId="189" formatCode="0_);[Red]\(0\)"/>
    <numFmt numFmtId="190" formatCode="0.00_ "/>
    <numFmt numFmtId="191" formatCode="0_ "/>
    <numFmt numFmtId="192" formatCode="0.0;&quot;&lt;0.06&quot;;&quot;&lt;0.06&quot;"/>
    <numFmt numFmtId="193" formatCode="0.000_ "/>
    <numFmt numFmtId="194" formatCode="0&quot;日&quot;"/>
    <numFmt numFmtId="195" formatCode="[&lt;0.2]&quot;&lt;0.2&quot;;0.0"/>
    <numFmt numFmtId="196" formatCode="[&lt;0.05]&quot;&lt;0.05&quot;;0.00"/>
    <numFmt numFmtId="197" formatCode="#,##0.0_ "/>
    <numFmt numFmtId="198" formatCode="0.000_);[Red]\(0.000\)"/>
    <numFmt numFmtId="199" formatCode="#,##0.000"/>
    <numFmt numFmtId="200" formatCode="0;&quot;△ &quot;0"/>
    <numFmt numFmtId="201" formatCode="&quot;&lt;&quot;\ 0.0\3"/>
    <numFmt numFmtId="202" formatCode="#,##0_);[Red]\(#,##0\)"/>
    <numFmt numFmtId="203" formatCode="0.0_ ;[Red]\-0.0\ "/>
    <numFmt numFmtId="204" formatCode="#,##0.0_ ;[Red]\-#,##0.0\ "/>
    <numFmt numFmtId="205" formatCode="h:mm;@"/>
    <numFmt numFmtId="206" formatCode="0_ ;[Red]\-0\ "/>
    <numFmt numFmtId="207" formatCode="#,##0.00_ ;[Red]\-#,##0.00\ "/>
    <numFmt numFmtId="208" formatCode="#,##0_ ;[Red]\-#,##0\ "/>
    <numFmt numFmtId="209" formatCode="0.00_ ;[Red]\-0.00\ "/>
  </numFmts>
  <fonts count="66">
    <font>
      <sz val="11"/>
      <name val="ＭＳ Ｐゴシック"/>
      <family val="3"/>
      <charset val="128"/>
    </font>
    <font>
      <sz val="11"/>
      <color indexed="8"/>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4"/>
      <name val="ＭＳ Ｐゴシック"/>
      <family val="3"/>
      <charset val="128"/>
    </font>
    <font>
      <b/>
      <sz val="11"/>
      <name val="ＭＳ Ｐゴシック"/>
      <family val="3"/>
      <charset val="128"/>
    </font>
    <font>
      <sz val="12"/>
      <name val="ＭＳ Ｐゴシック"/>
      <family val="3"/>
      <charset val="128"/>
    </font>
    <font>
      <b/>
      <sz val="12"/>
      <name val="ＭＳ Ｐゴシック"/>
      <family val="3"/>
      <charset val="128"/>
    </font>
    <font>
      <sz val="11"/>
      <name val="ＭＳ Ｐ明朝"/>
      <family val="1"/>
      <charset val="128"/>
    </font>
    <font>
      <sz val="10"/>
      <name val="ＭＳ Ｐ明朝"/>
      <family val="1"/>
      <charset val="128"/>
    </font>
    <font>
      <sz val="11"/>
      <color indexed="8"/>
      <name val="ＭＳ Ｐ明朝"/>
      <family val="1"/>
      <charset val="128"/>
    </font>
    <font>
      <vertAlign val="superscript"/>
      <sz val="11"/>
      <color indexed="8"/>
      <name val="ＭＳ Ｐ明朝"/>
      <family val="1"/>
      <charset val="128"/>
    </font>
    <font>
      <vertAlign val="superscript"/>
      <sz val="9"/>
      <color indexed="8"/>
      <name val="ＭＳ Ｐ明朝"/>
      <family val="1"/>
      <charset val="128"/>
    </font>
    <font>
      <sz val="18"/>
      <name val="ＭＳ Ｐゴシック"/>
      <family val="3"/>
      <charset val="128"/>
    </font>
    <font>
      <sz val="18"/>
      <name val="ＭＳ Ｐ明朝"/>
      <family val="1"/>
      <charset val="128"/>
    </font>
    <font>
      <sz val="16"/>
      <name val="ＭＳ Ｐ明朝"/>
      <family val="1"/>
      <charset val="128"/>
    </font>
    <font>
      <vertAlign val="subscript"/>
      <sz val="11"/>
      <name val="ＭＳ Ｐ明朝"/>
      <family val="1"/>
      <charset val="128"/>
    </font>
    <font>
      <sz val="9"/>
      <color indexed="8"/>
      <name val="ＭＳ Ｐ明朝"/>
      <family val="1"/>
      <charset val="128"/>
    </font>
    <font>
      <sz val="11"/>
      <color indexed="10"/>
      <name val="ＭＳ Ｐ明朝"/>
      <family val="1"/>
      <charset val="128"/>
    </font>
    <font>
      <sz val="16"/>
      <name val="ＭＳ Ｐゴシック"/>
      <family val="3"/>
      <charset val="128"/>
    </font>
    <font>
      <sz val="12"/>
      <name val="ＭＳ Ｐ明朝"/>
      <family val="1"/>
      <charset val="128"/>
    </font>
    <font>
      <sz val="9"/>
      <name val="ＭＳ Ｐ明朝"/>
      <family val="1"/>
      <charset val="128"/>
    </font>
    <font>
      <sz val="8"/>
      <name val="ＭＳ Ｐ明朝"/>
      <family val="1"/>
      <charset val="128"/>
    </font>
    <font>
      <b/>
      <sz val="18"/>
      <name val="ＭＳ Ｐ明朝"/>
      <family val="1"/>
      <charset val="128"/>
    </font>
    <font>
      <u/>
      <sz val="12"/>
      <color indexed="12"/>
      <name val="ＭＳ Ｐ明朝"/>
      <family val="1"/>
      <charset val="128"/>
    </font>
    <font>
      <sz val="14"/>
      <name val="ＭＳ Ｐ明朝"/>
      <family val="1"/>
      <charset val="128"/>
    </font>
    <font>
      <b/>
      <sz val="14"/>
      <name val="ＭＳ Ｐ明朝"/>
      <family val="1"/>
      <charset val="128"/>
    </font>
    <font>
      <sz val="7"/>
      <color indexed="8"/>
      <name val="ＭＳ Ｐ明朝"/>
      <family val="1"/>
      <charset val="128"/>
    </font>
    <font>
      <b/>
      <sz val="20"/>
      <name val="ＭＳ Ｐ明朝"/>
      <family val="1"/>
      <charset val="128"/>
    </font>
    <font>
      <b/>
      <sz val="16"/>
      <name val="ＭＳ Ｐ明朝"/>
      <family val="1"/>
      <charset val="128"/>
    </font>
    <font>
      <sz val="8"/>
      <name val="ＭＳ Ｐゴシック"/>
      <family val="3"/>
      <charset val="128"/>
    </font>
    <font>
      <sz val="10"/>
      <color indexed="8"/>
      <name val="ＭＳ Ｐ明朝"/>
      <family val="1"/>
      <charset val="128"/>
    </font>
    <font>
      <sz val="14"/>
      <color indexed="81"/>
      <name val="ＭＳ Ｐゴシック"/>
      <family val="3"/>
      <charset val="128"/>
    </font>
    <font>
      <b/>
      <u/>
      <sz val="12"/>
      <color indexed="12"/>
      <name val="ＭＳ Ｐ明朝"/>
      <family val="1"/>
      <charset val="128"/>
    </font>
    <font>
      <sz val="10"/>
      <color indexed="10"/>
      <name val="ＭＳ Ｐゴシック"/>
      <family val="3"/>
      <charset val="128"/>
    </font>
    <font>
      <sz val="11"/>
      <name val="ＭＳ 明朝"/>
      <family val="1"/>
      <charset val="128"/>
    </font>
    <font>
      <sz val="11"/>
      <color theme="1"/>
      <name val="ＭＳ Ｐゴシック"/>
      <family val="3"/>
      <charset val="128"/>
      <scheme val="minor"/>
    </font>
    <font>
      <u/>
      <sz val="9.35"/>
      <color theme="10"/>
      <name val="ＭＳ Ｐゴシック"/>
      <family val="3"/>
      <charset val="128"/>
    </font>
    <font>
      <sz val="7"/>
      <name val="ＭＳ Ｐゴシック"/>
      <family val="3"/>
      <charset val="128"/>
    </font>
    <font>
      <sz val="9"/>
      <name val="ＭＳ Ｐゴシック"/>
      <family val="3"/>
      <charset val="128"/>
    </font>
    <font>
      <sz val="9"/>
      <color indexed="81"/>
      <name val="MS P ゴシック"/>
      <family val="3"/>
      <charset val="128"/>
    </font>
    <font>
      <b/>
      <sz val="9"/>
      <color indexed="81"/>
      <name val="MS P ゴシック"/>
      <family val="3"/>
      <charset val="128"/>
    </font>
    <font>
      <u/>
      <sz val="12"/>
      <color theme="10"/>
      <name val="ＭＳ Ｐゴシック"/>
      <family val="3"/>
      <charset val="128"/>
    </font>
    <font>
      <sz val="11"/>
      <color theme="1"/>
      <name val="ＭＳ Ｐゴシック"/>
      <family val="3"/>
      <charset val="128"/>
    </font>
    <font>
      <sz val="10"/>
      <color theme="1"/>
      <name val="ＭＳ Ｐゴシック"/>
      <family val="3"/>
      <charset val="128"/>
    </font>
    <font>
      <sz val="18"/>
      <color theme="1"/>
      <name val="ＭＳ Ｐゴシック"/>
      <family val="3"/>
      <charset val="128"/>
    </font>
    <font>
      <sz val="6"/>
      <name val="ＭＳ Ｐゴシック"/>
      <family val="2"/>
      <charset val="128"/>
      <scheme val="minor"/>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26"/>
        <bgColor indexed="64"/>
      </patternFill>
    </fill>
    <fill>
      <patternFill patternType="solid">
        <fgColor indexed="9"/>
        <bgColor indexed="64"/>
      </patternFill>
    </fill>
    <fill>
      <patternFill patternType="solid">
        <fgColor indexed="27"/>
        <bgColor indexed="64"/>
      </patternFill>
    </fill>
    <fill>
      <patternFill patternType="solid">
        <fgColor indexed="13"/>
        <bgColor indexed="64"/>
      </patternFill>
    </fill>
    <fill>
      <patternFill patternType="solid">
        <fgColor indexed="11"/>
        <bgColor indexed="64"/>
      </patternFill>
    </fill>
    <fill>
      <patternFill patternType="solid">
        <fgColor indexed="44"/>
        <bgColor indexed="64"/>
      </patternFill>
    </fill>
    <fill>
      <patternFill patternType="solid">
        <fgColor indexed="47"/>
        <bgColor indexed="64"/>
      </patternFill>
    </fill>
    <fill>
      <patternFill patternType="solid">
        <fgColor indexed="22"/>
        <bgColor indexed="64"/>
      </patternFill>
    </fill>
    <fill>
      <patternFill patternType="solid">
        <fgColor indexed="50"/>
        <bgColor indexed="64"/>
      </patternFill>
    </fill>
    <fill>
      <patternFill patternType="solid">
        <fgColor rgb="FFFFFF0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CCFFFF"/>
        <bgColor indexed="64"/>
      </patternFill>
    </fill>
    <fill>
      <patternFill patternType="solid">
        <fgColor theme="0"/>
        <bgColor indexed="64"/>
      </patternFill>
    </fill>
    <fill>
      <patternFill patternType="solid">
        <fgColor theme="6" tint="0.39997558519241921"/>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99"/>
        <bgColor indexed="64"/>
      </patternFill>
    </fill>
    <fill>
      <patternFill patternType="solid">
        <fgColor theme="5" tint="0.79998168889431442"/>
        <bgColor indexed="64"/>
      </patternFill>
    </fill>
    <fill>
      <patternFill patternType="solid">
        <fgColor rgb="FFCCFFFF"/>
        <bgColor rgb="FF000000"/>
      </patternFill>
    </fill>
    <fill>
      <patternFill patternType="solid">
        <fgColor rgb="FFC4D79B"/>
        <bgColor rgb="FF000000"/>
      </patternFill>
    </fill>
    <fill>
      <patternFill patternType="solid">
        <fgColor rgb="FFFFFF99"/>
        <bgColor rgb="FF000000"/>
      </patternFill>
    </fill>
  </fills>
  <borders count="16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hair">
        <color indexed="64"/>
      </right>
      <top style="hair">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style="thin">
        <color indexed="64"/>
      </top>
      <bottom/>
      <diagonal/>
    </border>
    <border>
      <left/>
      <right/>
      <top style="thin">
        <color indexed="64"/>
      </top>
      <bottom/>
      <diagonal/>
    </border>
    <border diagonalDown="1">
      <left style="thin">
        <color indexed="64"/>
      </left>
      <right/>
      <top style="thin">
        <color indexed="64"/>
      </top>
      <bottom/>
      <diagonal style="thin">
        <color indexed="64"/>
      </diagonal>
    </border>
    <border>
      <left style="thin">
        <color indexed="64"/>
      </left>
      <right style="dashed">
        <color indexed="64"/>
      </right>
      <top/>
      <bottom/>
      <diagonal/>
    </border>
    <border diagonalDown="1">
      <left/>
      <right style="thin">
        <color indexed="64"/>
      </right>
      <top/>
      <bottom/>
      <diagonal style="thin">
        <color indexed="64"/>
      </diagonal>
    </border>
    <border>
      <left/>
      <right style="hair">
        <color indexed="64"/>
      </right>
      <top style="hair">
        <color indexed="64"/>
      </top>
      <bottom/>
      <diagonal/>
    </border>
    <border>
      <left style="thin">
        <color indexed="64"/>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style="thin">
        <color indexed="64"/>
      </top>
      <bottom style="double">
        <color indexed="64"/>
      </bottom>
      <diagonal/>
    </border>
    <border>
      <left style="thin">
        <color indexed="64"/>
      </left>
      <right style="dashed">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dashed">
        <color indexed="64"/>
      </right>
      <top/>
      <bottom style="thin">
        <color indexed="64"/>
      </bottom>
      <diagonal/>
    </border>
    <border>
      <left/>
      <right style="dashed">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right/>
      <top/>
      <bottom style="double">
        <color indexed="10"/>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style="thin">
        <color indexed="64"/>
      </bottom>
      <diagonal/>
    </border>
    <border>
      <left style="thin">
        <color indexed="64"/>
      </left>
      <right style="double">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double">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double">
        <color indexed="64"/>
      </bottom>
      <diagonal/>
    </border>
    <border diagonalDown="1">
      <left style="thin">
        <color indexed="64"/>
      </left>
      <right/>
      <top style="hair">
        <color indexed="64"/>
      </top>
      <bottom style="hair">
        <color indexed="64"/>
      </bottom>
      <diagonal style="thin">
        <color indexed="64"/>
      </diagonal>
    </border>
    <border diagonalDown="1">
      <left style="thin">
        <color indexed="64"/>
      </left>
      <right style="thin">
        <color indexed="64"/>
      </right>
      <top style="hair">
        <color indexed="64"/>
      </top>
      <bottom style="hair">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left style="thin">
        <color indexed="64"/>
      </left>
      <right style="double">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double">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hair">
        <color indexed="64"/>
      </bottom>
      <diagonal style="thin">
        <color indexed="64"/>
      </diagonal>
    </border>
    <border diagonalDown="1">
      <left style="thin">
        <color indexed="64"/>
      </left>
      <right style="thin">
        <color indexed="64"/>
      </right>
      <top style="hair">
        <color indexed="64"/>
      </top>
      <bottom/>
      <diagonal style="thin">
        <color indexed="64"/>
      </diagonal>
    </border>
    <border diagonalDown="1">
      <left style="thin">
        <color indexed="64"/>
      </left>
      <right style="thin">
        <color indexed="64"/>
      </right>
      <top style="hair">
        <color indexed="64"/>
      </top>
      <bottom style="thin">
        <color indexed="64"/>
      </bottom>
      <diagonal style="thin">
        <color indexed="64"/>
      </diagonal>
    </border>
    <border diagonalDown="1">
      <left style="hair">
        <color indexed="64"/>
      </left>
      <right style="thin">
        <color indexed="64"/>
      </right>
      <top style="hair">
        <color indexed="64"/>
      </top>
      <bottom style="thin">
        <color indexed="64"/>
      </bottom>
      <diagonal style="thin">
        <color indexed="64"/>
      </diagonal>
    </border>
    <border diagonalDown="1">
      <left style="thin">
        <color indexed="64"/>
      </left>
      <right style="hair">
        <color indexed="64"/>
      </right>
      <top style="hair">
        <color indexed="64"/>
      </top>
      <bottom style="thin">
        <color indexed="64"/>
      </bottom>
      <diagonal style="thin">
        <color indexed="64"/>
      </diagonal>
    </border>
    <border>
      <left/>
      <right/>
      <top style="hair">
        <color indexed="64"/>
      </top>
      <bottom style="hair">
        <color indexed="64"/>
      </bottom>
      <diagonal/>
    </border>
    <border diagonalDown="1">
      <left style="thin">
        <color indexed="64"/>
      </left>
      <right/>
      <top style="double">
        <color indexed="64"/>
      </top>
      <bottom style="hair">
        <color indexed="64"/>
      </bottom>
      <diagonal style="thin">
        <color indexed="64"/>
      </diagonal>
    </border>
    <border diagonalDown="1">
      <left style="thin">
        <color indexed="64"/>
      </left>
      <right style="thin">
        <color indexed="64"/>
      </right>
      <top style="double">
        <color indexed="64"/>
      </top>
      <bottom style="hair">
        <color indexed="64"/>
      </bottom>
      <diagonal style="thin">
        <color indexed="64"/>
      </diagonal>
    </border>
    <border>
      <left style="thin">
        <color indexed="64"/>
      </left>
      <right style="thin">
        <color indexed="64"/>
      </right>
      <top style="double">
        <color indexed="64"/>
      </top>
      <bottom style="hair">
        <color indexed="64"/>
      </bottom>
      <diagonal/>
    </border>
    <border diagonalDown="1">
      <left style="thin">
        <color indexed="64"/>
      </left>
      <right style="thin">
        <color indexed="64"/>
      </right>
      <top style="hair">
        <color indexed="64"/>
      </top>
      <bottom style="thin">
        <color indexed="64"/>
      </bottom>
      <diagonal style="hair">
        <color indexed="64"/>
      </diagonal>
    </border>
    <border diagonalDown="1">
      <left style="thin">
        <color indexed="64"/>
      </left>
      <right/>
      <top style="hair">
        <color indexed="64"/>
      </top>
      <bottom/>
      <diagonal style="thin">
        <color indexed="64"/>
      </diagonal>
    </border>
    <border diagonalDown="1">
      <left style="hair">
        <color indexed="64"/>
      </left>
      <right style="thin">
        <color indexed="64"/>
      </right>
      <top style="hair">
        <color indexed="64"/>
      </top>
      <bottom/>
      <diagonal style="thin">
        <color indexed="64"/>
      </diagonal>
    </border>
    <border diagonalDown="1">
      <left style="thin">
        <color indexed="64"/>
      </left>
      <right style="hair">
        <color indexed="64"/>
      </right>
      <top style="hair">
        <color indexed="64"/>
      </top>
      <bottom/>
      <diagonal style="thin">
        <color indexed="64"/>
      </diagonal>
    </border>
    <border diagonalDown="1">
      <left/>
      <right style="thin">
        <color indexed="64"/>
      </right>
      <top style="hair">
        <color indexed="64"/>
      </top>
      <bottom/>
      <diagonal style="thin">
        <color indexed="64"/>
      </diagonal>
    </border>
    <border diagonalDown="1">
      <left/>
      <right/>
      <top style="hair">
        <color indexed="64"/>
      </top>
      <bottom/>
      <diagonal style="hair">
        <color indexed="64"/>
      </diagonal>
    </border>
    <border>
      <left/>
      <right style="thin">
        <color indexed="64"/>
      </right>
      <top style="double">
        <color indexed="64"/>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top style="hair">
        <color indexed="64"/>
      </top>
      <bottom style="thin">
        <color indexed="64"/>
      </bottom>
      <diagonal/>
    </border>
    <border>
      <left/>
      <right/>
      <top style="hair">
        <color indexed="64"/>
      </top>
      <bottom/>
      <diagonal/>
    </border>
    <border>
      <left style="double">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thin">
        <color indexed="64"/>
      </bottom>
      <diagonal/>
    </border>
    <border>
      <left style="double">
        <color indexed="64"/>
      </left>
      <right/>
      <top style="thin">
        <color indexed="64"/>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right style="hair">
        <color indexed="64"/>
      </right>
      <top style="thin">
        <color indexed="64"/>
      </top>
      <bottom/>
      <diagonal/>
    </border>
    <border diagonalDown="1">
      <left style="thin">
        <color indexed="64"/>
      </left>
      <right/>
      <top style="hair">
        <color indexed="64"/>
      </top>
      <bottom style="thin">
        <color indexed="64"/>
      </bottom>
      <diagonal style="thin">
        <color indexed="64"/>
      </diagonal>
    </border>
    <border diagonalDown="1">
      <left/>
      <right style="thin">
        <color indexed="64"/>
      </right>
      <top style="hair">
        <color indexed="64"/>
      </top>
      <bottom style="thin">
        <color indexed="64"/>
      </bottom>
      <diagonal style="thin">
        <color indexed="64"/>
      </diagonal>
    </border>
    <border diagonalDown="1">
      <left style="thin">
        <color indexed="64"/>
      </left>
      <right style="hair">
        <color indexed="64"/>
      </right>
      <top style="hair">
        <color indexed="64"/>
      </top>
      <bottom style="hair">
        <color indexed="64"/>
      </bottom>
      <diagonal style="thin">
        <color indexed="64"/>
      </diagonal>
    </border>
    <border>
      <left style="hair">
        <color indexed="64"/>
      </left>
      <right/>
      <top style="thin">
        <color indexed="64"/>
      </top>
      <bottom/>
      <diagonal/>
    </border>
    <border>
      <left style="hair">
        <color indexed="64"/>
      </left>
      <right/>
      <top/>
      <bottom/>
      <diagonal/>
    </border>
    <border diagonalDown="1">
      <left/>
      <right/>
      <top style="hair">
        <color indexed="64"/>
      </top>
      <bottom style="thin">
        <color indexed="64"/>
      </bottom>
      <diagonal style="hair">
        <color indexed="64"/>
      </diagonal>
    </border>
    <border diagonalDown="1">
      <left/>
      <right/>
      <top style="hair">
        <color indexed="64"/>
      </top>
      <bottom style="thin">
        <color indexed="64"/>
      </bottom>
      <diagonal style="thin">
        <color indexed="64"/>
      </diagonal>
    </border>
    <border diagonalDown="1">
      <left style="thin">
        <color indexed="64"/>
      </left>
      <right/>
      <top style="thin">
        <color indexed="64"/>
      </top>
      <bottom style="hair">
        <color indexed="64"/>
      </bottom>
      <diagonal style="thin">
        <color indexed="64"/>
      </diagonal>
    </border>
    <border diagonalDown="1">
      <left/>
      <right style="hair">
        <color indexed="64"/>
      </right>
      <top style="hair">
        <color indexed="64"/>
      </top>
      <bottom style="thin">
        <color indexed="64"/>
      </bottom>
      <diagonal style="thin">
        <color indexed="64"/>
      </diagonal>
    </border>
    <border diagonalDown="1">
      <left style="hair">
        <color indexed="64"/>
      </left>
      <right/>
      <top style="hair">
        <color indexed="64"/>
      </top>
      <bottom style="thin">
        <color indexed="64"/>
      </bottom>
      <diagonal style="thin">
        <color indexed="64"/>
      </diagonal>
    </border>
    <border>
      <left/>
      <right style="hair">
        <color indexed="64"/>
      </right>
      <top style="thin">
        <color indexed="64"/>
      </top>
      <bottom style="thin">
        <color indexed="64"/>
      </bottom>
      <diagonal/>
    </border>
    <border>
      <left/>
      <right style="hair">
        <color indexed="64"/>
      </right>
      <top/>
      <bottom/>
      <diagonal/>
    </border>
    <border>
      <left style="hair">
        <color indexed="64"/>
      </left>
      <right/>
      <top style="thin">
        <color indexed="64"/>
      </top>
      <bottom style="thin">
        <color indexed="64"/>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hair">
        <color indexed="64"/>
      </diagonal>
    </border>
    <border diagonalDown="1">
      <left style="thin">
        <color indexed="64"/>
      </left>
      <right style="hair">
        <color indexed="64"/>
      </right>
      <top style="thin">
        <color indexed="64"/>
      </top>
      <bottom style="hair">
        <color indexed="64"/>
      </bottom>
      <diagonal style="thin">
        <color indexed="64"/>
      </diagonal>
    </border>
    <border>
      <left style="double">
        <color indexed="64"/>
      </left>
      <right style="thin">
        <color indexed="64"/>
      </right>
      <top/>
      <bottom/>
      <diagonal/>
    </border>
  </borders>
  <cellStyleXfs count="182">
    <xf numFmtId="0" fontId="0" fillId="0" borderId="0">
      <alignment vertical="center"/>
    </xf>
    <xf numFmtId="0" fontId="2" fillId="2" borderId="0" applyNumberFormat="0" applyBorder="0" applyAlignment="0" applyProtection="0">
      <alignment vertical="center"/>
    </xf>
    <xf numFmtId="0" fontId="1" fillId="2" borderId="0" applyNumberFormat="0" applyBorder="0" applyAlignment="0" applyProtection="0">
      <alignment vertical="center"/>
    </xf>
    <xf numFmtId="0" fontId="2" fillId="3" borderId="0" applyNumberFormat="0" applyBorder="0" applyAlignment="0" applyProtection="0">
      <alignment vertical="center"/>
    </xf>
    <xf numFmtId="0" fontId="1" fillId="3" borderId="0" applyNumberFormat="0" applyBorder="0" applyAlignment="0" applyProtection="0">
      <alignment vertical="center"/>
    </xf>
    <xf numFmtId="0" fontId="2" fillId="4" borderId="0" applyNumberFormat="0" applyBorder="0" applyAlignment="0" applyProtection="0">
      <alignment vertical="center"/>
    </xf>
    <xf numFmtId="0" fontId="1" fillId="4" borderId="0" applyNumberFormat="0" applyBorder="0" applyAlignment="0" applyProtection="0">
      <alignment vertical="center"/>
    </xf>
    <xf numFmtId="0" fontId="2" fillId="5" borderId="0" applyNumberFormat="0" applyBorder="0" applyAlignment="0" applyProtection="0">
      <alignment vertical="center"/>
    </xf>
    <xf numFmtId="0" fontId="1" fillId="5" borderId="0" applyNumberFormat="0" applyBorder="0" applyAlignment="0" applyProtection="0">
      <alignment vertical="center"/>
    </xf>
    <xf numFmtId="0" fontId="2" fillId="6" borderId="0" applyNumberFormat="0" applyBorder="0" applyAlignment="0" applyProtection="0">
      <alignment vertical="center"/>
    </xf>
    <xf numFmtId="0" fontId="1" fillId="6" borderId="0" applyNumberFormat="0" applyBorder="0" applyAlignment="0" applyProtection="0">
      <alignment vertical="center"/>
    </xf>
    <xf numFmtId="0" fontId="2" fillId="7" borderId="0" applyNumberFormat="0" applyBorder="0" applyAlignment="0" applyProtection="0">
      <alignment vertical="center"/>
    </xf>
    <xf numFmtId="0" fontId="1" fillId="7" borderId="0" applyNumberFormat="0" applyBorder="0" applyAlignment="0" applyProtection="0">
      <alignment vertical="center"/>
    </xf>
    <xf numFmtId="0" fontId="2" fillId="8" borderId="0" applyNumberFormat="0" applyBorder="0" applyAlignment="0" applyProtection="0">
      <alignment vertical="center"/>
    </xf>
    <xf numFmtId="0" fontId="1" fillId="8" borderId="0" applyNumberFormat="0" applyBorder="0" applyAlignment="0" applyProtection="0">
      <alignment vertical="center"/>
    </xf>
    <xf numFmtId="0" fontId="2" fillId="9" borderId="0" applyNumberFormat="0" applyBorder="0" applyAlignment="0" applyProtection="0">
      <alignment vertical="center"/>
    </xf>
    <xf numFmtId="0" fontId="1" fillId="9" borderId="0" applyNumberFormat="0" applyBorder="0" applyAlignment="0" applyProtection="0">
      <alignment vertical="center"/>
    </xf>
    <xf numFmtId="0" fontId="2" fillId="10" borderId="0" applyNumberFormat="0" applyBorder="0" applyAlignment="0" applyProtection="0">
      <alignment vertical="center"/>
    </xf>
    <xf numFmtId="0" fontId="1" fillId="10" borderId="0" applyNumberFormat="0" applyBorder="0" applyAlignment="0" applyProtection="0">
      <alignment vertical="center"/>
    </xf>
    <xf numFmtId="0" fontId="2" fillId="5" borderId="0" applyNumberFormat="0" applyBorder="0" applyAlignment="0" applyProtection="0">
      <alignment vertical="center"/>
    </xf>
    <xf numFmtId="0" fontId="1" fillId="5" borderId="0" applyNumberFormat="0" applyBorder="0" applyAlignment="0" applyProtection="0">
      <alignment vertical="center"/>
    </xf>
    <xf numFmtId="0" fontId="2" fillId="8" borderId="0" applyNumberFormat="0" applyBorder="0" applyAlignment="0" applyProtection="0">
      <alignment vertical="center"/>
    </xf>
    <xf numFmtId="0" fontId="1" fillId="8" borderId="0" applyNumberFormat="0" applyBorder="0" applyAlignment="0" applyProtection="0">
      <alignment vertical="center"/>
    </xf>
    <xf numFmtId="0" fontId="2" fillId="11" borderId="0" applyNumberFormat="0" applyBorder="0" applyAlignment="0" applyProtection="0">
      <alignment vertical="center"/>
    </xf>
    <xf numFmtId="0" fontId="1"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56"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55" fillId="0" borderId="0">
      <alignment vertical="center"/>
    </xf>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21" fillId="4" borderId="0" applyNumberFormat="0" applyBorder="0" applyAlignment="0" applyProtection="0">
      <alignment vertical="center"/>
    </xf>
  </cellStyleXfs>
  <cellXfs count="2421">
    <xf numFmtId="0" fontId="0" fillId="0" borderId="0" xfId="0">
      <alignment vertical="center"/>
    </xf>
    <xf numFmtId="0" fontId="5" fillId="0" borderId="0" xfId="0" applyFont="1" applyAlignment="1">
      <alignment vertical="center" shrinkToFit="1"/>
    </xf>
    <xf numFmtId="0" fontId="5" fillId="24" borderId="0" xfId="0" applyFont="1" applyFill="1" applyBorder="1" applyAlignment="1">
      <alignment vertical="center" shrinkToFit="1"/>
    </xf>
    <xf numFmtId="0" fontId="5" fillId="24" borderId="10" xfId="0" applyFont="1" applyFill="1" applyBorder="1" applyAlignment="1">
      <alignment vertical="center" shrinkToFit="1"/>
    </xf>
    <xf numFmtId="0" fontId="5" fillId="0" borderId="11" xfId="0" applyFont="1" applyBorder="1" applyAlignment="1">
      <alignment horizontal="center" vertical="center" shrinkToFit="1"/>
    </xf>
    <xf numFmtId="0" fontId="5" fillId="0" borderId="12" xfId="0" applyFont="1" applyBorder="1" applyAlignment="1">
      <alignment vertical="center" shrinkToFit="1"/>
    </xf>
    <xf numFmtId="0" fontId="5" fillId="0" borderId="13" xfId="0" applyFont="1" applyBorder="1" applyAlignment="1">
      <alignment vertical="center" shrinkToFit="1"/>
    </xf>
    <xf numFmtId="176" fontId="5" fillId="0" borderId="14" xfId="0" applyNumberFormat="1" applyFont="1" applyBorder="1" applyAlignment="1">
      <alignment vertical="center" shrinkToFit="1"/>
    </xf>
    <xf numFmtId="0" fontId="5" fillId="24" borderId="15" xfId="0" applyFont="1" applyFill="1" applyBorder="1" applyAlignment="1">
      <alignment vertical="center" shrinkToFit="1"/>
    </xf>
    <xf numFmtId="0" fontId="5" fillId="24" borderId="14" xfId="0" applyFont="1" applyFill="1" applyBorder="1" applyAlignment="1">
      <alignment vertical="center" shrinkToFit="1"/>
    </xf>
    <xf numFmtId="0" fontId="5" fillId="24" borderId="16" xfId="0" applyFont="1" applyFill="1" applyBorder="1" applyAlignment="1">
      <alignment vertical="center" shrinkToFit="1"/>
    </xf>
    <xf numFmtId="0" fontId="5" fillId="24" borderId="17" xfId="0" applyFont="1" applyFill="1" applyBorder="1" applyAlignment="1">
      <alignment vertical="center" shrinkToFit="1"/>
    </xf>
    <xf numFmtId="0" fontId="5" fillId="0" borderId="18" xfId="0" applyFont="1" applyBorder="1" applyAlignment="1">
      <alignment horizontal="center" vertical="center" shrinkToFit="1"/>
    </xf>
    <xf numFmtId="0" fontId="5" fillId="0" borderId="19" xfId="0" applyFont="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5" fillId="24" borderId="21" xfId="0" applyFont="1" applyFill="1" applyBorder="1" applyAlignment="1">
      <alignment horizontal="center" vertical="center" shrinkToFit="1"/>
    </xf>
    <xf numFmtId="0" fontId="5" fillId="0" borderId="22" xfId="0" applyFont="1" applyBorder="1" applyAlignment="1">
      <alignment horizontal="right" vertical="center" shrinkToFit="1"/>
    </xf>
    <xf numFmtId="0" fontId="5" fillId="0" borderId="14" xfId="0" applyFont="1" applyBorder="1" applyAlignment="1">
      <alignment horizontal="right" vertical="center" shrinkToFit="1"/>
    </xf>
    <xf numFmtId="0" fontId="5" fillId="24" borderId="13" xfId="0" applyFont="1" applyFill="1" applyBorder="1" applyAlignment="1">
      <alignment vertical="center" shrinkToFit="1"/>
    </xf>
    <xf numFmtId="0" fontId="5" fillId="24" borderId="23" xfId="0" applyFont="1" applyFill="1" applyBorder="1" applyAlignment="1">
      <alignment vertical="center" shrinkToFit="1"/>
    </xf>
    <xf numFmtId="0" fontId="5" fillId="24" borderId="24" xfId="0" applyFont="1" applyFill="1" applyBorder="1" applyAlignment="1">
      <alignment vertical="center" shrinkToFit="1"/>
    </xf>
    <xf numFmtId="0" fontId="5" fillId="24" borderId="25" xfId="0" applyFont="1" applyFill="1" applyBorder="1" applyAlignment="1">
      <alignment vertical="center" shrinkToFit="1"/>
    </xf>
    <xf numFmtId="179" fontId="5" fillId="25" borderId="23" xfId="0" applyNumberFormat="1" applyFont="1" applyFill="1" applyBorder="1" applyAlignment="1">
      <alignment vertical="center" shrinkToFit="1"/>
    </xf>
    <xf numFmtId="2" fontId="5" fillId="25" borderId="23" xfId="0" applyNumberFormat="1" applyFont="1" applyFill="1" applyBorder="1" applyAlignment="1">
      <alignment vertical="center" shrinkToFit="1"/>
    </xf>
    <xf numFmtId="3" fontId="5" fillId="24" borderId="15" xfId="0" applyNumberFormat="1" applyFont="1" applyFill="1" applyBorder="1" applyAlignment="1">
      <alignment vertical="center" shrinkToFit="1"/>
    </xf>
    <xf numFmtId="3" fontId="5" fillId="24" borderId="14" xfId="0" applyNumberFormat="1" applyFont="1" applyFill="1" applyBorder="1" applyAlignment="1">
      <alignment vertical="center" shrinkToFit="1"/>
    </xf>
    <xf numFmtId="0" fontId="5" fillId="0" borderId="11" xfId="0" applyFont="1" applyBorder="1" applyAlignment="1">
      <alignment horizontal="left" vertical="center" shrinkToFit="1"/>
    </xf>
    <xf numFmtId="0" fontId="5" fillId="0" borderId="11" xfId="0" applyFont="1" applyFill="1" applyBorder="1" applyAlignment="1">
      <alignment horizontal="center" vertical="center" shrinkToFit="1"/>
    </xf>
    <xf numFmtId="0" fontId="5" fillId="0" borderId="17" xfId="0" applyFont="1" applyFill="1" applyBorder="1" applyAlignment="1">
      <alignment vertical="center" shrinkToFit="1"/>
    </xf>
    <xf numFmtId="0" fontId="5" fillId="0" borderId="11" xfId="0" applyFont="1" applyBorder="1" applyAlignment="1">
      <alignment horizontal="right" vertical="center" shrinkToFit="1"/>
    </xf>
    <xf numFmtId="179" fontId="5" fillId="0" borderId="26" xfId="0" applyNumberFormat="1" applyFont="1" applyFill="1" applyBorder="1" applyAlignment="1">
      <alignment vertical="center" shrinkToFit="1"/>
    </xf>
    <xf numFmtId="179" fontId="5" fillId="0" borderId="27" xfId="0" applyNumberFormat="1" applyFont="1" applyFill="1" applyBorder="1" applyAlignment="1">
      <alignment vertical="center" shrinkToFit="1"/>
    </xf>
    <xf numFmtId="179" fontId="5" fillId="24" borderId="27" xfId="0" applyNumberFormat="1" applyFont="1" applyFill="1" applyBorder="1" applyAlignment="1">
      <alignment vertical="center" shrinkToFit="1"/>
    </xf>
    <xf numFmtId="179" fontId="5" fillId="0" borderId="23" xfId="0" applyNumberFormat="1" applyFont="1" applyFill="1" applyBorder="1" applyAlignment="1">
      <alignment vertical="center" shrinkToFit="1"/>
    </xf>
    <xf numFmtId="179" fontId="5" fillId="0" borderId="15" xfId="0" applyNumberFormat="1" applyFont="1" applyFill="1" applyBorder="1" applyAlignment="1">
      <alignment vertical="center" shrinkToFit="1"/>
    </xf>
    <xf numFmtId="179" fontId="5" fillId="24" borderId="15" xfId="0" applyNumberFormat="1" applyFont="1" applyFill="1" applyBorder="1" applyAlignment="1">
      <alignment vertical="center" shrinkToFit="1"/>
    </xf>
    <xf numFmtId="177" fontId="5" fillId="0" borderId="23" xfId="0" applyNumberFormat="1" applyFont="1" applyFill="1" applyBorder="1" applyAlignment="1">
      <alignment vertical="center" shrinkToFit="1"/>
    </xf>
    <xf numFmtId="177" fontId="5" fillId="0" borderId="15" xfId="0" applyNumberFormat="1" applyFont="1" applyFill="1" applyBorder="1" applyAlignment="1">
      <alignment vertical="center" shrinkToFit="1"/>
    </xf>
    <xf numFmtId="177" fontId="5" fillId="24" borderId="15" xfId="0" applyNumberFormat="1" applyFont="1" applyFill="1" applyBorder="1" applyAlignment="1">
      <alignment vertical="center" shrinkToFit="1"/>
    </xf>
    <xf numFmtId="2" fontId="5" fillId="0" borderId="23" xfId="0" applyNumberFormat="1" applyFont="1" applyFill="1" applyBorder="1" applyAlignment="1">
      <alignment vertical="center" shrinkToFit="1"/>
    </xf>
    <xf numFmtId="2" fontId="5" fillId="0" borderId="15" xfId="0" applyNumberFormat="1" applyFont="1" applyFill="1" applyBorder="1" applyAlignment="1">
      <alignment vertical="center" shrinkToFit="1"/>
    </xf>
    <xf numFmtId="2" fontId="5" fillId="24" borderId="15" xfId="0" applyNumberFormat="1" applyFont="1" applyFill="1" applyBorder="1" applyAlignment="1">
      <alignment vertical="center" shrinkToFit="1"/>
    </xf>
    <xf numFmtId="1" fontId="5" fillId="24" borderId="15" xfId="0" applyNumberFormat="1" applyFont="1" applyFill="1" applyBorder="1" applyAlignment="1">
      <alignment vertical="center" shrinkToFit="1"/>
    </xf>
    <xf numFmtId="2" fontId="5" fillId="25" borderId="15" xfId="0" applyNumberFormat="1" applyFont="1" applyFill="1" applyBorder="1" applyAlignment="1">
      <alignment vertical="center" shrinkToFit="1"/>
    </xf>
    <xf numFmtId="180" fontId="5" fillId="25" borderId="23" xfId="0" applyNumberFormat="1" applyFont="1" applyFill="1" applyBorder="1" applyAlignment="1">
      <alignment vertical="center" shrinkToFit="1"/>
    </xf>
    <xf numFmtId="180" fontId="5" fillId="25" borderId="15" xfId="0" applyNumberFormat="1" applyFont="1" applyFill="1" applyBorder="1" applyAlignment="1">
      <alignment vertical="center" shrinkToFit="1"/>
    </xf>
    <xf numFmtId="180" fontId="5" fillId="24" borderId="15" xfId="0" applyNumberFormat="1" applyFont="1" applyFill="1" applyBorder="1" applyAlignment="1">
      <alignment vertical="center" shrinkToFit="1"/>
    </xf>
    <xf numFmtId="179" fontId="5" fillId="25" borderId="15" xfId="0" applyNumberFormat="1" applyFont="1" applyFill="1" applyBorder="1" applyAlignment="1">
      <alignment vertical="center" shrinkToFit="1"/>
    </xf>
    <xf numFmtId="3" fontId="5" fillId="0" borderId="23" xfId="0" applyNumberFormat="1" applyFont="1" applyFill="1" applyBorder="1" applyAlignment="1">
      <alignment vertical="center" shrinkToFit="1"/>
    </xf>
    <xf numFmtId="3" fontId="5" fillId="0" borderId="15" xfId="0" applyNumberFormat="1" applyFont="1" applyFill="1" applyBorder="1" applyAlignment="1">
      <alignment vertical="center" shrinkToFit="1"/>
    </xf>
    <xf numFmtId="1" fontId="5" fillId="25" borderId="23" xfId="0" applyNumberFormat="1" applyFont="1" applyFill="1" applyBorder="1" applyAlignment="1">
      <alignment vertical="center" shrinkToFit="1"/>
    </xf>
    <xf numFmtId="1" fontId="5" fillId="25" borderId="15" xfId="0" applyNumberFormat="1" applyFont="1" applyFill="1" applyBorder="1" applyAlignment="1">
      <alignment vertical="center" shrinkToFit="1"/>
    </xf>
    <xf numFmtId="176" fontId="5" fillId="0" borderId="28" xfId="0" applyNumberFormat="1" applyFont="1" applyBorder="1" applyAlignment="1">
      <alignment vertical="center" shrinkToFit="1"/>
    </xf>
    <xf numFmtId="176" fontId="5" fillId="0" borderId="29" xfId="0" applyNumberFormat="1" applyFont="1" applyBorder="1" applyAlignment="1">
      <alignment vertical="center" shrinkToFit="1"/>
    </xf>
    <xf numFmtId="176" fontId="5" fillId="0" borderId="30" xfId="0" applyNumberFormat="1" applyFont="1" applyBorder="1" applyAlignment="1">
      <alignment vertical="center" shrinkToFit="1"/>
    </xf>
    <xf numFmtId="177" fontId="5" fillId="25" borderId="26" xfId="0" applyNumberFormat="1" applyFont="1" applyFill="1" applyBorder="1" applyAlignment="1">
      <alignment vertical="center" shrinkToFit="1"/>
    </xf>
    <xf numFmtId="177" fontId="5" fillId="25" borderId="22" xfId="0" applyNumberFormat="1" applyFont="1" applyFill="1" applyBorder="1" applyAlignment="1">
      <alignment vertical="center" shrinkToFit="1"/>
    </xf>
    <xf numFmtId="3" fontId="5" fillId="25" borderId="26" xfId="0" applyNumberFormat="1" applyFont="1" applyFill="1" applyBorder="1" applyAlignment="1">
      <alignment vertical="center" shrinkToFit="1"/>
    </xf>
    <xf numFmtId="3" fontId="5" fillId="25" borderId="22" xfId="0" applyNumberFormat="1" applyFont="1" applyFill="1" applyBorder="1" applyAlignment="1">
      <alignment vertical="center" shrinkToFit="1"/>
    </xf>
    <xf numFmtId="179" fontId="5" fillId="25" borderId="31" xfId="0" applyNumberFormat="1" applyFont="1" applyFill="1" applyBorder="1" applyAlignment="1">
      <alignment vertical="center" shrinkToFit="1"/>
    </xf>
    <xf numFmtId="179" fontId="5" fillId="25" borderId="32" xfId="0" applyNumberFormat="1" applyFont="1" applyFill="1" applyBorder="1" applyAlignment="1">
      <alignment vertical="center" shrinkToFit="1"/>
    </xf>
    <xf numFmtId="179" fontId="5" fillId="25" borderId="26" xfId="0" applyNumberFormat="1" applyFont="1" applyFill="1" applyBorder="1" applyAlignment="1">
      <alignment vertical="center" shrinkToFit="1"/>
    </xf>
    <xf numFmtId="179" fontId="5" fillId="25" borderId="22" xfId="0" applyNumberFormat="1" applyFont="1" applyFill="1" applyBorder="1" applyAlignment="1">
      <alignment vertical="center" shrinkToFit="1"/>
    </xf>
    <xf numFmtId="179" fontId="5" fillId="25" borderId="14" xfId="0" applyNumberFormat="1" applyFont="1" applyFill="1" applyBorder="1" applyAlignment="1">
      <alignment vertical="center" shrinkToFit="1"/>
    </xf>
    <xf numFmtId="177" fontId="5" fillId="25" borderId="23" xfId="0" applyNumberFormat="1" applyFont="1" applyFill="1" applyBorder="1" applyAlignment="1">
      <alignment vertical="center" shrinkToFit="1"/>
    </xf>
    <xf numFmtId="177" fontId="5" fillId="25" borderId="14" xfId="0" applyNumberFormat="1" applyFont="1" applyFill="1" applyBorder="1" applyAlignment="1">
      <alignment vertical="center" shrinkToFit="1"/>
    </xf>
    <xf numFmtId="2" fontId="5" fillId="25" borderId="26" xfId="0" applyNumberFormat="1" applyFont="1" applyFill="1" applyBorder="1" applyAlignment="1">
      <alignment vertical="center" shrinkToFit="1"/>
    </xf>
    <xf numFmtId="2" fontId="5" fillId="25" borderId="22" xfId="0" applyNumberFormat="1" applyFont="1" applyFill="1" applyBorder="1" applyAlignment="1">
      <alignment vertical="center" shrinkToFit="1"/>
    </xf>
    <xf numFmtId="2" fontId="5" fillId="25" borderId="14" xfId="0" applyNumberFormat="1" applyFont="1" applyFill="1" applyBorder="1" applyAlignment="1">
      <alignment vertical="center" shrinkToFit="1"/>
    </xf>
    <xf numFmtId="3" fontId="5" fillId="25" borderId="23" xfId="0" applyNumberFormat="1" applyFont="1" applyFill="1" applyBorder="1" applyAlignment="1">
      <alignment vertical="center" shrinkToFit="1"/>
    </xf>
    <xf numFmtId="3" fontId="5" fillId="25" borderId="14" xfId="0" applyNumberFormat="1" applyFont="1" applyFill="1" applyBorder="1" applyAlignment="1">
      <alignment vertical="center" shrinkToFit="1"/>
    </xf>
    <xf numFmtId="177" fontId="5" fillId="25" borderId="31" xfId="0" applyNumberFormat="1" applyFont="1" applyFill="1" applyBorder="1" applyAlignment="1">
      <alignment vertical="center" shrinkToFit="1"/>
    </xf>
    <xf numFmtId="177" fontId="5" fillId="25" borderId="32" xfId="0" applyNumberFormat="1" applyFont="1" applyFill="1" applyBorder="1" applyAlignment="1">
      <alignment vertical="center" shrinkToFit="1"/>
    </xf>
    <xf numFmtId="0" fontId="5" fillId="25" borderId="31" xfId="0" applyFont="1" applyFill="1" applyBorder="1" applyAlignment="1">
      <alignment horizontal="center" vertical="center" shrinkToFit="1"/>
    </xf>
    <xf numFmtId="0" fontId="5" fillId="25" borderId="32" xfId="0" applyFont="1" applyFill="1" applyBorder="1" applyAlignment="1">
      <alignment horizontal="center" vertical="center" shrinkToFit="1"/>
    </xf>
    <xf numFmtId="0" fontId="5" fillId="25" borderId="32" xfId="0" applyFont="1" applyFill="1" applyBorder="1" applyAlignment="1" applyProtection="1">
      <alignment horizontal="center" vertical="center" shrinkToFit="1"/>
    </xf>
    <xf numFmtId="0" fontId="36" fillId="0" borderId="20" xfId="0" applyFont="1" applyBorder="1" applyAlignment="1">
      <alignment horizontal="center" vertical="center" wrapText="1"/>
    </xf>
    <xf numFmtId="3" fontId="37" fillId="0" borderId="33" xfId="0" applyNumberFormat="1" applyFont="1" applyBorder="1" applyAlignment="1">
      <alignment vertical="center"/>
    </xf>
    <xf numFmtId="0" fontId="27" fillId="0" borderId="0" xfId="0" applyFont="1" applyAlignment="1">
      <alignment vertical="center"/>
    </xf>
    <xf numFmtId="0" fontId="34" fillId="0" borderId="0" xfId="100" applyFont="1" applyAlignment="1">
      <alignment horizontal="center" vertical="center"/>
    </xf>
    <xf numFmtId="0" fontId="28" fillId="0" borderId="0" xfId="0" applyFont="1" applyAlignment="1">
      <alignment vertical="center"/>
    </xf>
    <xf numFmtId="0" fontId="27" fillId="0" borderId="0" xfId="100" applyFont="1" applyAlignment="1">
      <alignment vertical="center"/>
    </xf>
    <xf numFmtId="0" fontId="28" fillId="0" borderId="34" xfId="100" applyFont="1" applyBorder="1" applyAlignment="1">
      <alignment horizontal="center" vertical="center" wrapText="1"/>
    </xf>
    <xf numFmtId="0" fontId="27" fillId="0" borderId="35" xfId="100" applyFont="1" applyBorder="1" applyAlignment="1">
      <alignment horizontal="center" vertical="center"/>
    </xf>
    <xf numFmtId="0" fontId="27" fillId="0" borderId="36" xfId="100" applyFont="1" applyBorder="1" applyAlignment="1">
      <alignment horizontal="center" vertical="center"/>
    </xf>
    <xf numFmtId="0" fontId="27" fillId="0" borderId="37" xfId="100" applyFont="1" applyBorder="1" applyAlignment="1">
      <alignment horizontal="center" vertical="center"/>
    </xf>
    <xf numFmtId="0" fontId="27" fillId="0" borderId="0" xfId="100" applyFont="1" applyBorder="1" applyAlignment="1">
      <alignment horizontal="center" vertical="center"/>
    </xf>
    <xf numFmtId="9" fontId="27" fillId="0" borderId="34" xfId="100" applyNumberFormat="1" applyFont="1" applyBorder="1" applyAlignment="1">
      <alignment horizontal="center" vertical="center"/>
    </xf>
    <xf numFmtId="9" fontId="27" fillId="0" borderId="34" xfId="100" applyNumberFormat="1" applyFont="1" applyFill="1" applyBorder="1" applyAlignment="1">
      <alignment horizontal="center" vertical="center"/>
    </xf>
    <xf numFmtId="0" fontId="27" fillId="0" borderId="34" xfId="100" applyFont="1" applyFill="1" applyBorder="1" applyAlignment="1">
      <alignment horizontal="center" vertical="center"/>
    </xf>
    <xf numFmtId="0" fontId="27" fillId="26" borderId="35" xfId="100" applyFont="1" applyFill="1" applyBorder="1" applyAlignment="1">
      <alignment horizontal="center" vertical="center"/>
    </xf>
    <xf numFmtId="0" fontId="27" fillId="26" borderId="36" xfId="100" applyFont="1" applyFill="1" applyBorder="1" applyAlignment="1">
      <alignment horizontal="center" vertical="center"/>
    </xf>
    <xf numFmtId="0" fontId="5" fillId="24" borderId="19" xfId="0" applyFont="1" applyFill="1" applyBorder="1" applyAlignment="1">
      <alignment horizontal="center" vertical="center" shrinkToFit="1"/>
    </xf>
    <xf numFmtId="179" fontId="5" fillId="24" borderId="22" xfId="0" applyNumberFormat="1" applyFont="1" applyFill="1" applyBorder="1" applyAlignment="1">
      <alignment vertical="center" shrinkToFit="1"/>
    </xf>
    <xf numFmtId="177" fontId="5" fillId="24" borderId="14" xfId="0" applyNumberFormat="1" applyFont="1" applyFill="1" applyBorder="1" applyAlignment="1">
      <alignment vertical="center" shrinkToFit="1"/>
    </xf>
    <xf numFmtId="2" fontId="5" fillId="24" borderId="14" xfId="0" applyNumberFormat="1" applyFont="1" applyFill="1" applyBorder="1" applyAlignment="1">
      <alignment vertical="center" shrinkToFit="1"/>
    </xf>
    <xf numFmtId="179" fontId="5" fillId="24" borderId="14" xfId="0" applyNumberFormat="1" applyFont="1" applyFill="1" applyBorder="1" applyAlignment="1">
      <alignment vertical="center" shrinkToFit="1"/>
    </xf>
    <xf numFmtId="180" fontId="5" fillId="24" borderId="14" xfId="0" applyNumberFormat="1" applyFont="1" applyFill="1" applyBorder="1" applyAlignment="1">
      <alignment vertical="center" shrinkToFit="1"/>
    </xf>
    <xf numFmtId="1" fontId="5" fillId="24" borderId="14" xfId="0" applyNumberFormat="1" applyFont="1" applyFill="1" applyBorder="1" applyAlignment="1">
      <alignment vertical="center" shrinkToFit="1"/>
    </xf>
    <xf numFmtId="0" fontId="5" fillId="24" borderId="38" xfId="0" applyFont="1" applyFill="1" applyBorder="1" applyAlignment="1">
      <alignment vertical="center" shrinkToFit="1"/>
    </xf>
    <xf numFmtId="176" fontId="5" fillId="0" borderId="39" xfId="0" applyNumberFormat="1" applyFont="1" applyBorder="1" applyAlignment="1">
      <alignment vertical="center" shrinkToFit="1"/>
    </xf>
    <xf numFmtId="176" fontId="5" fillId="0" borderId="10" xfId="0" applyNumberFormat="1" applyFont="1" applyBorder="1" applyAlignment="1">
      <alignment vertical="center" shrinkToFit="1"/>
    </xf>
    <xf numFmtId="0" fontId="5" fillId="0" borderId="40" xfId="0" applyFont="1" applyFill="1" applyBorder="1" applyAlignment="1">
      <alignment horizontal="center" vertical="center" shrinkToFit="1"/>
    </xf>
    <xf numFmtId="0" fontId="0" fillId="28" borderId="0" xfId="0" applyFill="1">
      <alignment vertical="center"/>
    </xf>
    <xf numFmtId="0" fontId="5" fillId="27" borderId="25" xfId="0" applyFont="1" applyFill="1" applyBorder="1" applyAlignment="1">
      <alignment horizontal="center" vertical="center" shrinkToFit="1"/>
    </xf>
    <xf numFmtId="0" fontId="5" fillId="27" borderId="35" xfId="0" applyFont="1" applyFill="1" applyBorder="1" applyAlignment="1">
      <alignment horizontal="center" vertical="center" shrinkToFit="1"/>
    </xf>
    <xf numFmtId="0" fontId="5" fillId="27" borderId="10" xfId="0" applyFont="1" applyFill="1" applyBorder="1" applyAlignment="1">
      <alignment horizontal="center" vertical="center" shrinkToFit="1"/>
    </xf>
    <xf numFmtId="0" fontId="5" fillId="27" borderId="36" xfId="0" applyFont="1" applyFill="1" applyBorder="1" applyAlignment="1">
      <alignment horizontal="center" vertical="center" shrinkToFit="1"/>
    </xf>
    <xf numFmtId="56" fontId="5" fillId="0" borderId="41" xfId="0" applyNumberFormat="1" applyFont="1" applyBorder="1" applyAlignment="1">
      <alignment horizontal="center" vertical="center" shrinkToFit="1"/>
    </xf>
    <xf numFmtId="3" fontId="37" fillId="0" borderId="10" xfId="0" applyNumberFormat="1" applyFont="1" applyBorder="1" applyAlignment="1">
      <alignment vertical="center"/>
    </xf>
    <xf numFmtId="0" fontId="29" fillId="27" borderId="42" xfId="0" applyFont="1" applyFill="1" applyBorder="1" applyAlignment="1">
      <alignment horizontal="center" vertical="center"/>
    </xf>
    <xf numFmtId="0" fontId="29" fillId="0" borderId="0" xfId="0" applyFont="1" applyAlignment="1">
      <alignment vertical="center" wrapText="1"/>
    </xf>
    <xf numFmtId="0" fontId="29" fillId="0" borderId="0" xfId="0" applyFont="1" applyAlignment="1">
      <alignment horizontal="right" vertical="center"/>
    </xf>
    <xf numFmtId="0" fontId="29" fillId="0" borderId="0" xfId="0" applyFont="1" applyAlignment="1">
      <alignment vertical="center"/>
    </xf>
    <xf numFmtId="0" fontId="29" fillId="27" borderId="43" xfId="0" applyFont="1" applyFill="1" applyBorder="1" applyAlignment="1">
      <alignment horizontal="center" vertical="center"/>
    </xf>
    <xf numFmtId="0" fontId="5" fillId="29" borderId="32" xfId="0" applyFont="1" applyFill="1" applyBorder="1" applyAlignment="1">
      <alignment horizontal="center" vertical="center" shrinkToFit="1"/>
    </xf>
    <xf numFmtId="0" fontId="5" fillId="24" borderId="31" xfId="0" applyFont="1" applyFill="1" applyBorder="1" applyAlignment="1">
      <alignment vertical="center"/>
    </xf>
    <xf numFmtId="0" fontId="5" fillId="24" borderId="32" xfId="0" applyFont="1" applyFill="1" applyBorder="1" applyAlignment="1">
      <alignment vertical="center"/>
    </xf>
    <xf numFmtId="3" fontId="5" fillId="24" borderId="22" xfId="0" applyNumberFormat="1" applyFont="1" applyFill="1" applyBorder="1" applyAlignment="1">
      <alignment vertical="center" shrinkToFit="1"/>
    </xf>
    <xf numFmtId="0" fontId="5" fillId="29" borderId="32" xfId="0" applyFont="1" applyFill="1" applyBorder="1" applyAlignment="1" applyProtection="1">
      <alignment horizontal="center" vertical="center" shrinkToFit="1"/>
    </xf>
    <xf numFmtId="177" fontId="5" fillId="29" borderId="32" xfId="0" applyNumberFormat="1" applyFont="1" applyFill="1" applyBorder="1" applyAlignment="1">
      <alignment vertical="center" shrinkToFit="1"/>
    </xf>
    <xf numFmtId="179" fontId="5" fillId="29" borderId="32" xfId="0" applyNumberFormat="1" applyFont="1" applyFill="1" applyBorder="1" applyAlignment="1">
      <alignment vertical="center" shrinkToFit="1"/>
    </xf>
    <xf numFmtId="179" fontId="5" fillId="29" borderId="23" xfId="0" applyNumberFormat="1" applyFont="1" applyFill="1" applyBorder="1" applyAlignment="1">
      <alignment vertical="center" shrinkToFit="1"/>
    </xf>
    <xf numFmtId="179" fontId="5" fillId="29" borderId="14" xfId="0" applyNumberFormat="1" applyFont="1" applyFill="1" applyBorder="1" applyAlignment="1">
      <alignment vertical="center" shrinkToFit="1"/>
    </xf>
    <xf numFmtId="177" fontId="5" fillId="29" borderId="23" xfId="0" applyNumberFormat="1" applyFont="1" applyFill="1" applyBorder="1" applyAlignment="1">
      <alignment vertical="center" shrinkToFit="1"/>
    </xf>
    <xf numFmtId="177" fontId="5" fillId="29" borderId="14" xfId="0" applyNumberFormat="1" applyFont="1" applyFill="1" applyBorder="1" applyAlignment="1">
      <alignment vertical="center" shrinkToFit="1"/>
    </xf>
    <xf numFmtId="2" fontId="5" fillId="29" borderId="23" xfId="0" applyNumberFormat="1" applyFont="1" applyFill="1" applyBorder="1" applyAlignment="1">
      <alignment vertical="center" shrinkToFit="1"/>
    </xf>
    <xf numFmtId="2" fontId="5" fillId="29" borderId="14" xfId="0" applyNumberFormat="1" applyFont="1" applyFill="1" applyBorder="1" applyAlignment="1">
      <alignment vertical="center" shrinkToFit="1"/>
    </xf>
    <xf numFmtId="3" fontId="5" fillId="29" borderId="23" xfId="0" applyNumberFormat="1" applyFont="1" applyFill="1" applyBorder="1" applyAlignment="1">
      <alignment vertical="center" shrinkToFit="1"/>
    </xf>
    <xf numFmtId="3" fontId="5" fillId="29" borderId="14" xfId="0" applyNumberFormat="1" applyFont="1" applyFill="1" applyBorder="1" applyAlignment="1">
      <alignment vertical="center" shrinkToFit="1"/>
    </xf>
    <xf numFmtId="176" fontId="5" fillId="28" borderId="14" xfId="0" applyNumberFormat="1" applyFont="1" applyFill="1" applyBorder="1" applyAlignment="1">
      <alignment vertical="center" shrinkToFit="1"/>
    </xf>
    <xf numFmtId="176" fontId="5" fillId="28" borderId="29" xfId="0" applyNumberFormat="1" applyFont="1" applyFill="1" applyBorder="1" applyAlignment="1">
      <alignment vertical="center" shrinkToFit="1"/>
    </xf>
    <xf numFmtId="0" fontId="28" fillId="0" borderId="0" xfId="0" applyFont="1" applyAlignment="1">
      <alignment horizontal="center" vertical="center"/>
    </xf>
    <xf numFmtId="0" fontId="33" fillId="0" borderId="0" xfId="100" applyFont="1" applyAlignment="1">
      <alignment vertical="center"/>
    </xf>
    <xf numFmtId="176" fontId="5" fillId="0" borderId="44" xfId="0" applyNumberFormat="1" applyFont="1" applyBorder="1" applyAlignment="1">
      <alignment vertical="center" shrinkToFit="1"/>
    </xf>
    <xf numFmtId="179" fontId="5" fillId="25" borderId="43" xfId="0" applyNumberFormat="1" applyFont="1" applyFill="1" applyBorder="1" applyAlignment="1">
      <alignment vertical="center" shrinkToFit="1"/>
    </xf>
    <xf numFmtId="179" fontId="5" fillId="25" borderId="25" xfId="0" applyNumberFormat="1" applyFont="1" applyFill="1" applyBorder="1" applyAlignment="1">
      <alignment vertical="center" shrinkToFit="1"/>
    </xf>
    <xf numFmtId="179" fontId="5" fillId="25" borderId="10" xfId="0" applyNumberFormat="1" applyFont="1" applyFill="1" applyBorder="1" applyAlignment="1">
      <alignment vertical="center" shrinkToFit="1"/>
    </xf>
    <xf numFmtId="177" fontId="5" fillId="25" borderId="25" xfId="0" applyNumberFormat="1" applyFont="1" applyFill="1" applyBorder="1" applyAlignment="1">
      <alignment vertical="center" shrinkToFit="1"/>
    </xf>
    <xf numFmtId="177" fontId="5" fillId="25" borderId="10" xfId="0" applyNumberFormat="1" applyFont="1" applyFill="1" applyBorder="1" applyAlignment="1">
      <alignment vertical="center" shrinkToFit="1"/>
    </xf>
    <xf numFmtId="2" fontId="5" fillId="25" borderId="25" xfId="0" applyNumberFormat="1" applyFont="1" applyFill="1" applyBorder="1" applyAlignment="1">
      <alignment vertical="center" shrinkToFit="1"/>
    </xf>
    <xf numFmtId="2" fontId="5" fillId="25" borderId="10" xfId="0" applyNumberFormat="1" applyFont="1" applyFill="1" applyBorder="1" applyAlignment="1">
      <alignment vertical="center" shrinkToFit="1"/>
    </xf>
    <xf numFmtId="3" fontId="5" fillId="25" borderId="25" xfId="0" applyNumberFormat="1" applyFont="1" applyFill="1" applyBorder="1" applyAlignment="1">
      <alignment vertical="center" shrinkToFit="1"/>
    </xf>
    <xf numFmtId="3" fontId="5" fillId="25" borderId="10" xfId="0" applyNumberFormat="1" applyFont="1" applyFill="1" applyBorder="1" applyAlignment="1">
      <alignment vertical="center" shrinkToFit="1"/>
    </xf>
    <xf numFmtId="3" fontId="5" fillId="24" borderId="10" xfId="0" applyNumberFormat="1" applyFont="1" applyFill="1" applyBorder="1" applyAlignment="1">
      <alignment vertical="center" shrinkToFit="1"/>
    </xf>
    <xf numFmtId="177" fontId="5" fillId="25" borderId="43" xfId="0" applyNumberFormat="1" applyFont="1" applyFill="1" applyBorder="1" applyAlignment="1">
      <alignment vertical="center" shrinkToFit="1"/>
    </xf>
    <xf numFmtId="0" fontId="5" fillId="0" borderId="45" xfId="0" applyFont="1" applyBorder="1" applyAlignment="1">
      <alignment horizontal="center" vertical="center" shrinkToFit="1"/>
    </xf>
    <xf numFmtId="0" fontId="5" fillId="0" borderId="45" xfId="0" applyFont="1" applyBorder="1" applyAlignment="1">
      <alignment horizontal="right" vertical="center" shrinkToFit="1"/>
    </xf>
    <xf numFmtId="0" fontId="5" fillId="0" borderId="45" xfId="0" applyFont="1" applyBorder="1" applyAlignment="1">
      <alignment horizontal="left" vertical="center" shrinkToFit="1"/>
    </xf>
    <xf numFmtId="0" fontId="5" fillId="0" borderId="45" xfId="0" applyFont="1" applyFill="1" applyBorder="1" applyAlignment="1">
      <alignment horizontal="center" vertical="center" shrinkToFit="1"/>
    </xf>
    <xf numFmtId="0" fontId="5" fillId="0" borderId="46" xfId="0" applyFont="1" applyFill="1" applyBorder="1" applyAlignment="1">
      <alignment horizontal="center" vertical="center" shrinkToFit="1"/>
    </xf>
    <xf numFmtId="179" fontId="5" fillId="25" borderId="23" xfId="0" applyNumberFormat="1" applyFont="1" applyFill="1" applyBorder="1" applyAlignment="1" applyProtection="1">
      <alignment vertical="center" shrinkToFit="1"/>
    </xf>
    <xf numFmtId="179" fontId="5" fillId="25" borderId="47" xfId="0" applyNumberFormat="1" applyFont="1" applyFill="1" applyBorder="1" applyAlignment="1">
      <alignment vertical="center" shrinkToFit="1"/>
    </xf>
    <xf numFmtId="179" fontId="5" fillId="25" borderId="14" xfId="0" applyNumberFormat="1" applyFont="1" applyFill="1" applyBorder="1" applyAlignment="1" applyProtection="1">
      <alignment vertical="center" shrinkToFit="1"/>
    </xf>
    <xf numFmtId="179" fontId="5" fillId="24" borderId="15" xfId="0" applyNumberFormat="1" applyFont="1" applyFill="1" applyBorder="1" applyAlignment="1" applyProtection="1">
      <alignment vertical="center" shrinkToFit="1"/>
    </xf>
    <xf numFmtId="0" fontId="5" fillId="25" borderId="43" xfId="0" applyFont="1" applyFill="1" applyBorder="1" applyAlignment="1" applyProtection="1">
      <alignment horizontal="center" vertical="center" shrinkToFit="1"/>
    </xf>
    <xf numFmtId="0" fontId="5" fillId="27" borderId="37" xfId="0" applyFont="1" applyFill="1" applyBorder="1" applyAlignment="1">
      <alignment horizontal="center" vertical="center" shrinkToFit="1"/>
    </xf>
    <xf numFmtId="0" fontId="5" fillId="27" borderId="48" xfId="0" applyFont="1" applyFill="1" applyBorder="1" applyAlignment="1">
      <alignment horizontal="center" vertical="center" shrinkToFit="1"/>
    </xf>
    <xf numFmtId="0" fontId="5" fillId="27" borderId="30" xfId="0" applyFont="1" applyFill="1" applyBorder="1" applyAlignment="1">
      <alignment horizontal="center" vertical="center" shrinkToFit="1"/>
    </xf>
    <xf numFmtId="0" fontId="26" fillId="28" borderId="11" xfId="0" applyFont="1" applyFill="1" applyBorder="1" applyAlignment="1">
      <alignment vertical="center"/>
    </xf>
    <xf numFmtId="0" fontId="3" fillId="27" borderId="49" xfId="177" applyFill="1" applyBorder="1" applyAlignment="1">
      <alignment horizontal="center"/>
    </xf>
    <xf numFmtId="0" fontId="3" fillId="27" borderId="35" xfId="177" applyFill="1" applyBorder="1" applyAlignment="1">
      <alignment horizontal="center"/>
    </xf>
    <xf numFmtId="0" fontId="3" fillId="27" borderId="50" xfId="177" applyFill="1" applyBorder="1" applyAlignment="1">
      <alignment horizontal="center"/>
    </xf>
    <xf numFmtId="0" fontId="3" fillId="27" borderId="35" xfId="177" applyFill="1" applyBorder="1">
      <alignment vertical="center"/>
    </xf>
    <xf numFmtId="0" fontId="3" fillId="27" borderId="50" xfId="123" applyFill="1" applyBorder="1" applyAlignment="1">
      <alignment horizontal="center" vertical="center"/>
    </xf>
    <xf numFmtId="0" fontId="3" fillId="27" borderId="35" xfId="177" applyFill="1" applyBorder="1" applyAlignment="1">
      <alignment horizontal="center" vertical="center"/>
    </xf>
    <xf numFmtId="0" fontId="3" fillId="27" borderId="49" xfId="123" applyFill="1" applyBorder="1" applyAlignment="1">
      <alignment horizontal="center" vertical="center"/>
    </xf>
    <xf numFmtId="0" fontId="3" fillId="27" borderId="38" xfId="177" applyFill="1" applyBorder="1" applyAlignment="1">
      <alignment horizontal="center"/>
    </xf>
    <xf numFmtId="0" fontId="3" fillId="27" borderId="37" xfId="177" applyFill="1" applyBorder="1" applyAlignment="1">
      <alignment horizontal="center"/>
    </xf>
    <xf numFmtId="0" fontId="3" fillId="27" borderId="37" xfId="177" applyFill="1" applyBorder="1">
      <alignment vertical="center"/>
    </xf>
    <xf numFmtId="0" fontId="3" fillId="27" borderId="0" xfId="177" applyFill="1" applyBorder="1" applyAlignment="1">
      <alignment horizontal="center"/>
    </xf>
    <xf numFmtId="0" fontId="3" fillId="27" borderId="37" xfId="177" applyFill="1" applyBorder="1" applyAlignment="1">
      <alignment horizontal="right"/>
    </xf>
    <xf numFmtId="0" fontId="3" fillId="27" borderId="37" xfId="177" applyFill="1" applyBorder="1" applyAlignment="1">
      <alignment horizontal="center" vertical="center"/>
    </xf>
    <xf numFmtId="0" fontId="3" fillId="27" borderId="38" xfId="123" applyFill="1" applyBorder="1" applyAlignment="1">
      <alignment horizontal="center" vertical="center"/>
    </xf>
    <xf numFmtId="0" fontId="22" fillId="28" borderId="0" xfId="75" applyFont="1" applyFill="1" applyAlignment="1"/>
    <xf numFmtId="0" fontId="3" fillId="28" borderId="0" xfId="122" applyFill="1"/>
    <xf numFmtId="0" fontId="3" fillId="28" borderId="0" xfId="123" applyFill="1" applyBorder="1"/>
    <xf numFmtId="0" fontId="3" fillId="28" borderId="0" xfId="177" applyFill="1" applyBorder="1" applyAlignment="1">
      <alignment horizontal="center" vertical="center"/>
    </xf>
    <xf numFmtId="0" fontId="23" fillId="28" borderId="0" xfId="177" applyFont="1" applyFill="1" applyBorder="1">
      <alignment vertical="center"/>
    </xf>
    <xf numFmtId="0" fontId="24" fillId="28" borderId="0" xfId="177" applyFont="1" applyFill="1" applyBorder="1">
      <alignment vertical="center"/>
    </xf>
    <xf numFmtId="0" fontId="3" fillId="28" borderId="51" xfId="177" applyFill="1" applyBorder="1">
      <alignment vertical="center"/>
    </xf>
    <xf numFmtId="0" fontId="3" fillId="28" borderId="49" xfId="177" applyFill="1" applyBorder="1">
      <alignment vertical="center"/>
    </xf>
    <xf numFmtId="0" fontId="3" fillId="28" borderId="52" xfId="177" applyFill="1" applyBorder="1" applyAlignment="1">
      <alignment horizontal="center"/>
    </xf>
    <xf numFmtId="0" fontId="3" fillId="28" borderId="53" xfId="177" applyFill="1" applyBorder="1">
      <alignment vertical="center"/>
    </xf>
    <xf numFmtId="0" fontId="3" fillId="28" borderId="0" xfId="75" applyFill="1"/>
    <xf numFmtId="56" fontId="5" fillId="0" borderId="18" xfId="0" applyNumberFormat="1" applyFont="1" applyBorder="1" applyAlignment="1">
      <alignment horizontal="center" vertical="center" shrinkToFit="1"/>
    </xf>
    <xf numFmtId="0" fontId="5" fillId="24" borderId="43" xfId="0" applyFont="1" applyFill="1" applyBorder="1" applyAlignment="1">
      <alignment vertical="center"/>
    </xf>
    <xf numFmtId="179" fontId="5" fillId="25" borderId="30" xfId="0" applyNumberFormat="1" applyFont="1" applyFill="1" applyBorder="1" applyAlignment="1">
      <alignment vertical="center" shrinkToFit="1"/>
    </xf>
    <xf numFmtId="176" fontId="5" fillId="28" borderId="28" xfId="0" applyNumberFormat="1" applyFont="1" applyFill="1" applyBorder="1" applyAlignment="1">
      <alignment vertical="center" shrinkToFit="1"/>
    </xf>
    <xf numFmtId="176" fontId="5" fillId="28" borderId="30" xfId="0" applyNumberFormat="1" applyFont="1" applyFill="1" applyBorder="1" applyAlignment="1">
      <alignment vertical="center" shrinkToFit="1"/>
    </xf>
    <xf numFmtId="176" fontId="5" fillId="28" borderId="39" xfId="0" applyNumberFormat="1" applyFont="1" applyFill="1" applyBorder="1" applyAlignment="1">
      <alignment vertical="center" shrinkToFit="1"/>
    </xf>
    <xf numFmtId="176" fontId="5" fillId="28" borderId="10" xfId="0" applyNumberFormat="1" applyFont="1" applyFill="1" applyBorder="1" applyAlignment="1">
      <alignment vertical="center" shrinkToFit="1"/>
    </xf>
    <xf numFmtId="0" fontId="5" fillId="25" borderId="42" xfId="0" applyFont="1" applyFill="1" applyBorder="1" applyAlignment="1" applyProtection="1">
      <alignment horizontal="center" vertical="center" shrinkToFit="1"/>
    </xf>
    <xf numFmtId="177" fontId="5" fillId="25" borderId="42" xfId="0" applyNumberFormat="1" applyFont="1" applyFill="1" applyBorder="1" applyAlignment="1">
      <alignment vertical="center" shrinkToFit="1"/>
    </xf>
    <xf numFmtId="179" fontId="5" fillId="25" borderId="42" xfId="0" applyNumberFormat="1" applyFont="1" applyFill="1" applyBorder="1" applyAlignment="1">
      <alignment vertical="center" shrinkToFit="1"/>
    </xf>
    <xf numFmtId="179" fontId="5" fillId="25" borderId="48" xfId="0" applyNumberFormat="1" applyFont="1" applyFill="1" applyBorder="1" applyAlignment="1">
      <alignment vertical="center" shrinkToFit="1"/>
    </xf>
    <xf numFmtId="177" fontId="5" fillId="25" borderId="48" xfId="0" applyNumberFormat="1" applyFont="1" applyFill="1" applyBorder="1" applyAlignment="1">
      <alignment vertical="center" shrinkToFit="1"/>
    </xf>
    <xf numFmtId="177" fontId="5" fillId="25" borderId="30" xfId="0" applyNumberFormat="1" applyFont="1" applyFill="1" applyBorder="1" applyAlignment="1">
      <alignment vertical="center" shrinkToFit="1"/>
    </xf>
    <xf numFmtId="2" fontId="5" fillId="25" borderId="48" xfId="0" applyNumberFormat="1" applyFont="1" applyFill="1" applyBorder="1" applyAlignment="1">
      <alignment vertical="center" shrinkToFit="1"/>
    </xf>
    <xf numFmtId="2" fontId="5" fillId="25" borderId="30" xfId="0" applyNumberFormat="1" applyFont="1" applyFill="1" applyBorder="1" applyAlignment="1">
      <alignment vertical="center" shrinkToFit="1"/>
    </xf>
    <xf numFmtId="179" fontId="5" fillId="25" borderId="30" xfId="0" applyNumberFormat="1" applyFont="1" applyFill="1" applyBorder="1" applyAlignment="1" applyProtection="1">
      <alignment vertical="center" shrinkToFit="1"/>
    </xf>
    <xf numFmtId="3" fontId="5" fillId="25" borderId="48" xfId="0" applyNumberFormat="1" applyFont="1" applyFill="1" applyBorder="1" applyAlignment="1">
      <alignment vertical="center" shrinkToFit="1"/>
    </xf>
    <xf numFmtId="3" fontId="5" fillId="25" borderId="30" xfId="0" applyNumberFormat="1" applyFont="1" applyFill="1" applyBorder="1" applyAlignment="1">
      <alignment vertical="center" shrinkToFit="1"/>
    </xf>
    <xf numFmtId="0" fontId="3" fillId="0" borderId="46" xfId="176" applyFont="1" applyBorder="1" applyAlignment="1">
      <alignment horizontal="center"/>
    </xf>
    <xf numFmtId="0" fontId="0" fillId="27" borderId="36" xfId="177" applyFont="1" applyFill="1" applyBorder="1" applyAlignment="1">
      <alignment horizontal="center"/>
    </xf>
    <xf numFmtId="0" fontId="3" fillId="0" borderId="46" xfId="176" applyBorder="1" applyAlignment="1">
      <alignment horizontal="center"/>
    </xf>
    <xf numFmtId="0" fontId="3" fillId="25" borderId="34" xfId="176" applyFill="1" applyBorder="1" applyAlignment="1">
      <alignment horizontal="left"/>
    </xf>
    <xf numFmtId="179" fontId="3" fillId="25" borderId="34" xfId="176" applyNumberFormat="1" applyFill="1" applyBorder="1" applyAlignment="1">
      <alignment horizontal="right"/>
    </xf>
    <xf numFmtId="179" fontId="3" fillId="25" borderId="36" xfId="176" applyNumberFormat="1" applyFill="1" applyBorder="1" applyAlignment="1">
      <alignment horizontal="right"/>
    </xf>
    <xf numFmtId="20" fontId="3" fillId="25" borderId="36" xfId="176" applyNumberFormat="1" applyFill="1" applyBorder="1" applyAlignment="1">
      <alignment horizontal="right"/>
    </xf>
    <xf numFmtId="20" fontId="3" fillId="25" borderId="34" xfId="176" applyNumberFormat="1" applyFill="1" applyBorder="1" applyAlignment="1">
      <alignment horizontal="right"/>
    </xf>
    <xf numFmtId="179" fontId="3" fillId="25" borderId="0" xfId="176" applyNumberFormat="1" applyFill="1" applyBorder="1" applyAlignment="1">
      <alignment horizontal="right"/>
    </xf>
    <xf numFmtId="0" fontId="3" fillId="25" borderId="34" xfId="176" applyFill="1" applyBorder="1">
      <alignment vertical="center"/>
    </xf>
    <xf numFmtId="0" fontId="3" fillId="0" borderId="49" xfId="176" applyBorder="1" applyAlignment="1">
      <alignment horizontal="center"/>
    </xf>
    <xf numFmtId="0" fontId="3" fillId="0" borderId="56" xfId="176" applyBorder="1" applyAlignment="1">
      <alignment horizontal="center"/>
    </xf>
    <xf numFmtId="0" fontId="3" fillId="0" borderId="57" xfId="176" applyBorder="1" applyAlignment="1">
      <alignment horizontal="center"/>
    </xf>
    <xf numFmtId="0" fontId="3" fillId="25" borderId="55" xfId="176" applyFill="1" applyBorder="1">
      <alignment vertical="center"/>
    </xf>
    <xf numFmtId="179" fontId="3" fillId="25" borderId="34" xfId="176" applyNumberFormat="1" applyFill="1" applyBorder="1" applyAlignment="1">
      <alignment horizontal="center" vertical="center"/>
    </xf>
    <xf numFmtId="0" fontId="3" fillId="25" borderId="34" xfId="176" applyFill="1" applyBorder="1" applyAlignment="1">
      <alignment horizontal="center" vertical="center"/>
    </xf>
    <xf numFmtId="179" fontId="3" fillId="25" borderId="36" xfId="176" applyNumberFormat="1" applyFill="1" applyBorder="1" applyAlignment="1">
      <alignment horizontal="center" vertical="center"/>
    </xf>
    <xf numFmtId="0" fontId="3" fillId="25" borderId="34" xfId="176" applyFill="1" applyBorder="1" applyAlignment="1">
      <alignment vertical="center"/>
    </xf>
    <xf numFmtId="179" fontId="3" fillId="25" borderId="34" xfId="176" applyNumberFormat="1" applyFill="1" applyBorder="1" applyAlignment="1">
      <alignment vertical="center"/>
    </xf>
    <xf numFmtId="20" fontId="3" fillId="25" borderId="34" xfId="176" applyNumberFormat="1" applyFill="1" applyBorder="1" applyAlignment="1">
      <alignment vertical="center"/>
    </xf>
    <xf numFmtId="2" fontId="3" fillId="25" borderId="34" xfId="176" applyNumberFormat="1" applyFill="1" applyBorder="1" applyAlignment="1">
      <alignment vertical="center"/>
    </xf>
    <xf numFmtId="0" fontId="3" fillId="25" borderId="55" xfId="176" applyFill="1" applyBorder="1" applyAlignment="1">
      <alignment vertical="center"/>
    </xf>
    <xf numFmtId="0" fontId="3" fillId="25" borderId="35" xfId="176" applyFill="1" applyBorder="1" applyAlignment="1">
      <alignment vertical="center"/>
    </xf>
    <xf numFmtId="179" fontId="3" fillId="25" borderId="35" xfId="176" applyNumberFormat="1" applyFill="1" applyBorder="1" applyAlignment="1">
      <alignment vertical="center"/>
    </xf>
    <xf numFmtId="20" fontId="3" fillId="25" borderId="35" xfId="176" applyNumberFormat="1" applyFill="1" applyBorder="1" applyAlignment="1">
      <alignment vertical="center"/>
    </xf>
    <xf numFmtId="2" fontId="3" fillId="25" borderId="35" xfId="176" applyNumberFormat="1" applyFill="1" applyBorder="1" applyAlignment="1">
      <alignment vertical="center"/>
    </xf>
    <xf numFmtId="0" fontId="3" fillId="25" borderId="36" xfId="176" applyFill="1" applyBorder="1" applyAlignment="1">
      <alignment vertical="center"/>
    </xf>
    <xf numFmtId="179" fontId="3" fillId="25" borderId="36" xfId="176" applyNumberFormat="1" applyFill="1" applyBorder="1" applyAlignment="1">
      <alignment vertical="center"/>
    </xf>
    <xf numFmtId="20" fontId="3" fillId="25" borderId="36" xfId="176" applyNumberFormat="1" applyFill="1" applyBorder="1" applyAlignment="1">
      <alignment vertical="center"/>
    </xf>
    <xf numFmtId="2" fontId="3" fillId="25" borderId="36" xfId="176" applyNumberFormat="1" applyFill="1" applyBorder="1" applyAlignment="1">
      <alignment vertical="center"/>
    </xf>
    <xf numFmtId="0" fontId="3" fillId="27" borderId="36" xfId="177" applyFill="1" applyBorder="1">
      <alignment vertical="center"/>
    </xf>
    <xf numFmtId="0" fontId="3" fillId="27" borderId="36" xfId="177" applyFill="1" applyBorder="1" applyAlignment="1">
      <alignment horizontal="center"/>
    </xf>
    <xf numFmtId="0" fontId="3" fillId="27" borderId="36" xfId="177" applyFill="1" applyBorder="1" applyAlignment="1">
      <alignment horizontal="center" vertical="center"/>
    </xf>
    <xf numFmtId="0" fontId="3" fillId="27" borderId="40" xfId="123" applyFill="1" applyBorder="1" applyAlignment="1">
      <alignment horizontal="center" vertical="center"/>
    </xf>
    <xf numFmtId="182" fontId="3" fillId="27" borderId="36" xfId="123" applyNumberFormat="1" applyFill="1" applyBorder="1" applyAlignment="1">
      <alignment horizontal="center" vertical="center"/>
    </xf>
    <xf numFmtId="181" fontId="3" fillId="27" borderId="36" xfId="123" applyNumberFormat="1" applyFill="1" applyBorder="1" applyAlignment="1">
      <alignment horizontal="center" vertical="center"/>
    </xf>
    <xf numFmtId="0" fontId="3" fillId="28" borderId="40" xfId="177" applyFill="1" applyBorder="1" applyAlignment="1">
      <alignment horizontal="center" vertical="center"/>
    </xf>
    <xf numFmtId="181" fontId="3" fillId="27" borderId="37" xfId="123" applyNumberFormat="1" applyFill="1" applyBorder="1" applyAlignment="1">
      <alignment horizontal="center" vertical="center"/>
    </xf>
    <xf numFmtId="182" fontId="3" fillId="27" borderId="37" xfId="123" applyNumberFormat="1" applyFill="1" applyBorder="1" applyAlignment="1">
      <alignment horizontal="center" vertical="center"/>
    </xf>
    <xf numFmtId="0" fontId="3" fillId="28" borderId="38" xfId="177" applyFill="1" applyBorder="1" applyAlignment="1">
      <alignment horizontal="center" vertical="center"/>
    </xf>
    <xf numFmtId="0" fontId="3" fillId="28" borderId="52" xfId="177" applyFill="1" applyBorder="1">
      <alignment vertical="center"/>
    </xf>
    <xf numFmtId="0" fontId="5" fillId="29" borderId="31" xfId="0" applyFont="1" applyFill="1" applyBorder="1" applyAlignment="1">
      <alignment horizontal="center" vertical="center" shrinkToFit="1"/>
    </xf>
    <xf numFmtId="0" fontId="5" fillId="29" borderId="43" xfId="0" applyFont="1" applyFill="1" applyBorder="1" applyAlignment="1" applyProtection="1">
      <alignment horizontal="center" vertical="center" shrinkToFit="1"/>
    </xf>
    <xf numFmtId="0" fontId="23" fillId="28" borderId="0" xfId="177" applyFont="1" applyFill="1" applyBorder="1" applyAlignment="1">
      <alignment horizontal="center" vertical="center"/>
    </xf>
    <xf numFmtId="0" fontId="3" fillId="28" borderId="51" xfId="177" applyFill="1" applyBorder="1" applyAlignment="1">
      <alignment horizontal="center" vertical="center"/>
    </xf>
    <xf numFmtId="0" fontId="3" fillId="28" borderId="49" xfId="177" applyFill="1" applyBorder="1" applyAlignment="1">
      <alignment horizontal="center" vertical="center"/>
    </xf>
    <xf numFmtId="0" fontId="3" fillId="28" borderId="53" xfId="177" applyFill="1" applyBorder="1" applyAlignment="1">
      <alignment horizontal="center" vertical="center"/>
    </xf>
    <xf numFmtId="0" fontId="3" fillId="28" borderId="59" xfId="177" applyFill="1" applyBorder="1" applyAlignment="1">
      <alignment horizontal="center" vertical="center"/>
    </xf>
    <xf numFmtId="0" fontId="3" fillId="0" borderId="36" xfId="176" applyBorder="1" applyAlignment="1">
      <alignment horizontal="center" vertical="center"/>
    </xf>
    <xf numFmtId="0" fontId="3" fillId="0" borderId="34" xfId="176" applyBorder="1" applyAlignment="1">
      <alignment horizontal="center" vertical="center"/>
    </xf>
    <xf numFmtId="176" fontId="3" fillId="0" borderId="11" xfId="176" applyNumberFormat="1" applyBorder="1" applyAlignment="1">
      <alignment horizontal="center" vertical="center"/>
    </xf>
    <xf numFmtId="176" fontId="3" fillId="0" borderId="45" xfId="176" applyNumberFormat="1" applyBorder="1" applyAlignment="1">
      <alignment horizontal="center" vertical="center"/>
    </xf>
    <xf numFmtId="176" fontId="3" fillId="0" borderId="50" xfId="176" applyNumberFormat="1" applyBorder="1" applyAlignment="1">
      <alignment horizontal="center" vertical="center"/>
    </xf>
    <xf numFmtId="0" fontId="3" fillId="0" borderId="35" xfId="176" applyBorder="1" applyAlignment="1">
      <alignment horizontal="center" vertical="center"/>
    </xf>
    <xf numFmtId="3" fontId="5" fillId="31" borderId="22" xfId="0" applyNumberFormat="1" applyFont="1" applyFill="1" applyBorder="1" applyAlignment="1">
      <alignment vertical="center" shrinkToFit="1"/>
    </xf>
    <xf numFmtId="3" fontId="5" fillId="31" borderId="14" xfId="0" applyNumberFormat="1" applyFont="1" applyFill="1" applyBorder="1" applyAlignment="1">
      <alignment vertical="center" shrinkToFit="1"/>
    </xf>
    <xf numFmtId="0" fontId="22" fillId="0" borderId="0" xfId="83" applyFont="1" applyAlignment="1">
      <alignment horizontal="center" vertical="center"/>
    </xf>
    <xf numFmtId="0" fontId="22" fillId="0" borderId="0" xfId="0" applyFont="1">
      <alignment vertical="center"/>
    </xf>
    <xf numFmtId="186" fontId="25" fillId="0" borderId="0" xfId="83" applyNumberFormat="1" applyFont="1" applyAlignment="1">
      <alignment horizontal="center" vertical="center"/>
    </xf>
    <xf numFmtId="0" fontId="25" fillId="24" borderId="35" xfId="83" applyFont="1" applyFill="1" applyBorder="1" applyAlignment="1">
      <alignment horizontal="center" vertical="center"/>
    </xf>
    <xf numFmtId="0" fontId="25" fillId="24" borderId="36" xfId="83" applyFont="1" applyFill="1" applyBorder="1" applyAlignment="1">
      <alignment horizontal="center" vertical="center"/>
    </xf>
    <xf numFmtId="0" fontId="25" fillId="24" borderId="60" xfId="83" applyFont="1" applyFill="1" applyBorder="1" applyAlignment="1">
      <alignment horizontal="center" vertical="center"/>
    </xf>
    <xf numFmtId="0" fontId="25" fillId="24" borderId="61" xfId="83" applyFont="1" applyFill="1" applyBorder="1" applyAlignment="1">
      <alignment horizontal="center" vertical="center"/>
    </xf>
    <xf numFmtId="0" fontId="5" fillId="25" borderId="43" xfId="0" applyFont="1" applyFill="1" applyBorder="1" applyAlignment="1">
      <alignment horizontal="center" vertical="center" shrinkToFit="1"/>
    </xf>
    <xf numFmtId="180" fontId="5" fillId="25" borderId="15" xfId="0" applyNumberFormat="1" applyFont="1" applyFill="1" applyBorder="1" applyAlignment="1">
      <alignment horizontal="right" vertical="center" shrinkToFit="1"/>
    </xf>
    <xf numFmtId="2" fontId="5" fillId="25" borderId="15" xfId="0" applyNumberFormat="1" applyFont="1" applyFill="1" applyBorder="1" applyAlignment="1">
      <alignment horizontal="right" vertical="center" shrinkToFit="1"/>
    </xf>
    <xf numFmtId="179" fontId="5" fillId="25" borderId="47" xfId="0" applyNumberFormat="1" applyFont="1" applyFill="1" applyBorder="1" applyAlignment="1" applyProtection="1">
      <alignment vertical="center" shrinkToFit="1"/>
    </xf>
    <xf numFmtId="179" fontId="5" fillId="25" borderId="62" xfId="0" applyNumberFormat="1" applyFont="1" applyFill="1" applyBorder="1" applyAlignment="1" applyProtection="1">
      <alignment vertical="center" shrinkToFit="1"/>
    </xf>
    <xf numFmtId="179" fontId="5" fillId="25" borderId="63" xfId="0" applyNumberFormat="1" applyFont="1" applyFill="1" applyBorder="1" applyAlignment="1" applyProtection="1">
      <alignment vertical="center" shrinkToFit="1"/>
    </xf>
    <xf numFmtId="176" fontId="5" fillId="0" borderId="54" xfId="0" applyNumberFormat="1" applyFont="1" applyBorder="1" applyAlignment="1">
      <alignment vertical="center" shrinkToFit="1"/>
    </xf>
    <xf numFmtId="0" fontId="5" fillId="24" borderId="41" xfId="0" applyFont="1" applyFill="1" applyBorder="1" applyAlignment="1">
      <alignment vertical="center" shrinkToFit="1"/>
    </xf>
    <xf numFmtId="0" fontId="5" fillId="24" borderId="40" xfId="0" applyFont="1" applyFill="1" applyBorder="1" applyAlignment="1">
      <alignment vertical="center" shrinkToFit="1"/>
    </xf>
    <xf numFmtId="0" fontId="5" fillId="24" borderId="11" xfId="0" applyFont="1" applyFill="1" applyBorder="1" applyAlignment="1">
      <alignment vertical="center" shrinkToFit="1"/>
    </xf>
    <xf numFmtId="178" fontId="5" fillId="0" borderId="18" xfId="0" applyNumberFormat="1" applyFont="1" applyBorder="1" applyAlignment="1">
      <alignment horizontal="center" vertical="center" shrinkToFit="1"/>
    </xf>
    <xf numFmtId="176" fontId="3" fillId="0" borderId="64" xfId="176" applyNumberFormat="1" applyBorder="1" applyAlignment="1">
      <alignment horizontal="center"/>
    </xf>
    <xf numFmtId="3" fontId="5" fillId="31" borderId="10" xfId="0" applyNumberFormat="1" applyFont="1" applyFill="1" applyBorder="1" applyAlignment="1">
      <alignment vertical="center" shrinkToFit="1"/>
    </xf>
    <xf numFmtId="176" fontId="3" fillId="0" borderId="66" xfId="176" applyNumberFormat="1" applyBorder="1" applyAlignment="1">
      <alignment horizontal="center"/>
    </xf>
    <xf numFmtId="0" fontId="3" fillId="25" borderId="35" xfId="176" applyFill="1" applyBorder="1">
      <alignment vertical="center"/>
    </xf>
    <xf numFmtId="0" fontId="3" fillId="25" borderId="36" xfId="176" applyFill="1" applyBorder="1">
      <alignment vertical="center"/>
    </xf>
    <xf numFmtId="0" fontId="3" fillId="0" borderId="45" xfId="176" applyBorder="1" applyAlignment="1">
      <alignment horizontal="center"/>
    </xf>
    <xf numFmtId="0" fontId="3" fillId="25" borderId="46" xfId="176" applyFill="1" applyBorder="1">
      <alignment vertical="center"/>
    </xf>
    <xf numFmtId="176" fontId="3" fillId="0" borderId="67" xfId="176" applyNumberFormat="1" applyFont="1" applyBorder="1" applyAlignment="1">
      <alignment horizontal="center"/>
    </xf>
    <xf numFmtId="20" fontId="3" fillId="25" borderId="35" xfId="176" applyNumberFormat="1" applyFill="1" applyBorder="1" applyAlignment="1">
      <alignment horizontal="right"/>
    </xf>
    <xf numFmtId="0" fontId="3" fillId="25" borderId="35" xfId="176" applyFill="1" applyBorder="1" applyAlignment="1">
      <alignment horizontal="center" vertical="center"/>
    </xf>
    <xf numFmtId="0" fontId="5" fillId="29" borderId="43" xfId="0" applyFont="1" applyFill="1" applyBorder="1" applyAlignment="1">
      <alignment horizontal="center" vertical="center" shrinkToFit="1"/>
    </xf>
    <xf numFmtId="176" fontId="5" fillId="0" borderId="22" xfId="0" applyNumberFormat="1" applyFont="1" applyBorder="1" applyAlignment="1">
      <alignment horizontal="center" vertical="center" shrinkToFit="1"/>
    </xf>
    <xf numFmtId="176" fontId="5" fillId="0" borderId="10" xfId="0" applyNumberFormat="1" applyFont="1" applyBorder="1" applyAlignment="1">
      <alignment horizontal="center" vertical="center" shrinkToFit="1"/>
    </xf>
    <xf numFmtId="176" fontId="5" fillId="0" borderId="30" xfId="0" applyNumberFormat="1" applyFont="1" applyBorder="1" applyAlignment="1">
      <alignment horizontal="center" vertical="center" shrinkToFit="1"/>
    </xf>
    <xf numFmtId="176" fontId="5" fillId="28" borderId="14" xfId="0" applyNumberFormat="1" applyFont="1" applyFill="1" applyBorder="1" applyAlignment="1">
      <alignment horizontal="center" vertical="center" shrinkToFit="1"/>
    </xf>
    <xf numFmtId="176" fontId="5" fillId="0" borderId="14" xfId="0" applyNumberFormat="1" applyFont="1" applyBorder="1" applyAlignment="1">
      <alignment horizontal="center" vertical="center" shrinkToFit="1"/>
    </xf>
    <xf numFmtId="20" fontId="3" fillId="25" borderId="37" xfId="176" applyNumberFormat="1" applyFill="1" applyBorder="1" applyAlignment="1">
      <alignment horizontal="right"/>
    </xf>
    <xf numFmtId="176" fontId="3" fillId="0" borderId="45" xfId="176" applyNumberFormat="1" applyBorder="1" applyAlignment="1">
      <alignment horizontal="center"/>
    </xf>
    <xf numFmtId="1" fontId="3" fillId="25" borderId="34" xfId="176" applyNumberFormat="1" applyFill="1" applyBorder="1" applyAlignment="1">
      <alignment vertical="center"/>
    </xf>
    <xf numFmtId="0" fontId="3" fillId="25" borderId="36" xfId="176" applyFill="1" applyBorder="1" applyAlignment="1">
      <alignment horizontal="center" vertical="center"/>
    </xf>
    <xf numFmtId="188" fontId="3" fillId="25" borderId="34" xfId="51" applyNumberFormat="1" applyFont="1" applyFill="1" applyBorder="1" applyAlignment="1">
      <alignment vertical="center"/>
    </xf>
    <xf numFmtId="1" fontId="3" fillId="25" borderId="36" xfId="176" applyNumberFormat="1" applyFill="1" applyBorder="1" applyAlignment="1">
      <alignment vertical="center"/>
    </xf>
    <xf numFmtId="0" fontId="3" fillId="28" borderId="0" xfId="122" applyFill="1" applyAlignment="1">
      <alignment horizontal="center"/>
    </xf>
    <xf numFmtId="179" fontId="0" fillId="25" borderId="34" xfId="176" applyNumberFormat="1" applyFont="1" applyFill="1" applyBorder="1" applyAlignment="1">
      <alignment horizontal="center" vertical="center"/>
    </xf>
    <xf numFmtId="0" fontId="29" fillId="0" borderId="0" xfId="0" applyFont="1" applyAlignment="1">
      <alignment horizontal="center" vertical="center"/>
    </xf>
    <xf numFmtId="0" fontId="29" fillId="27" borderId="34" xfId="0" applyFont="1" applyFill="1" applyBorder="1" applyAlignment="1">
      <alignment horizontal="center" vertical="center"/>
    </xf>
    <xf numFmtId="0" fontId="29" fillId="0" borderId="46"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19" xfId="0" applyFont="1" applyBorder="1" applyAlignment="1">
      <alignment horizontal="center" vertical="center"/>
    </xf>
    <xf numFmtId="0" fontId="29" fillId="27" borderId="31" xfId="0" applyFont="1" applyFill="1" applyBorder="1" applyAlignment="1">
      <alignment horizontal="center" vertical="center"/>
    </xf>
    <xf numFmtId="3" fontId="29" fillId="0" borderId="14" xfId="0" applyNumberFormat="1" applyFont="1" applyBorder="1" applyAlignment="1">
      <alignment vertical="center"/>
    </xf>
    <xf numFmtId="3" fontId="29" fillId="0" borderId="23" xfId="0" applyNumberFormat="1" applyFont="1" applyBorder="1" applyAlignment="1">
      <alignment vertical="center"/>
    </xf>
    <xf numFmtId="3" fontId="29" fillId="0" borderId="15" xfId="0" applyNumberFormat="1" applyFont="1" applyBorder="1" applyAlignment="1">
      <alignment vertical="center"/>
    </xf>
    <xf numFmtId="3" fontId="29" fillId="0" borderId="32" xfId="0" applyNumberFormat="1" applyFont="1" applyBorder="1" applyAlignment="1">
      <alignment vertical="center"/>
    </xf>
    <xf numFmtId="0" fontId="29" fillId="27" borderId="32" xfId="0" applyFont="1" applyFill="1" applyBorder="1" applyAlignment="1">
      <alignment horizontal="center" vertical="center"/>
    </xf>
    <xf numFmtId="3" fontId="29" fillId="0" borderId="15" xfId="0" applyNumberFormat="1" applyFont="1" applyFill="1" applyBorder="1" applyAlignment="1">
      <alignment vertical="center"/>
    </xf>
    <xf numFmtId="3" fontId="29" fillId="0" borderId="33" xfId="0" applyNumberFormat="1" applyFont="1" applyBorder="1" applyAlignment="1">
      <alignment vertical="center"/>
    </xf>
    <xf numFmtId="3" fontId="29" fillId="0" borderId="68" xfId="0" applyNumberFormat="1" applyFont="1" applyBorder="1" applyAlignment="1">
      <alignment vertical="center"/>
    </xf>
    <xf numFmtId="3" fontId="29" fillId="0" borderId="69" xfId="0" applyNumberFormat="1" applyFont="1" applyFill="1" applyBorder="1" applyAlignment="1">
      <alignment vertical="center"/>
    </xf>
    <xf numFmtId="3" fontId="29" fillId="0" borderId="37" xfId="0" applyNumberFormat="1" applyFont="1" applyBorder="1" applyAlignment="1">
      <alignment vertical="center"/>
    </xf>
    <xf numFmtId="3" fontId="29" fillId="0" borderId="10" xfId="0" applyNumberFormat="1" applyFont="1" applyBorder="1" applyAlignment="1">
      <alignment vertical="center"/>
    </xf>
    <xf numFmtId="3" fontId="29" fillId="0" borderId="25" xfId="0" applyNumberFormat="1" applyFont="1" applyBorder="1" applyAlignment="1">
      <alignment vertical="center"/>
    </xf>
    <xf numFmtId="3" fontId="29" fillId="0" borderId="43" xfId="0" applyNumberFormat="1" applyFont="1" applyBorder="1" applyAlignment="1">
      <alignment vertical="center"/>
    </xf>
    <xf numFmtId="0" fontId="42" fillId="0" borderId="70" xfId="100" applyFont="1" applyBorder="1" applyAlignment="1">
      <alignment horizontal="center" vertical="center"/>
    </xf>
    <xf numFmtId="0" fontId="27" fillId="0" borderId="0" xfId="0" applyFont="1">
      <alignment vertical="center"/>
    </xf>
    <xf numFmtId="0" fontId="27" fillId="28" borderId="35" xfId="101" applyFont="1" applyFill="1" applyBorder="1" applyAlignment="1">
      <alignment horizontal="center" vertical="center"/>
    </xf>
    <xf numFmtId="0" fontId="27" fillId="28" borderId="36" xfId="101" applyFont="1" applyFill="1" applyBorder="1" applyAlignment="1">
      <alignment horizontal="center" vertical="center" wrapText="1"/>
    </xf>
    <xf numFmtId="186" fontId="27" fillId="32" borderId="34" xfId="102" applyNumberFormat="1" applyFont="1" applyFill="1" applyBorder="1" applyAlignment="1">
      <alignment horizontal="center" vertical="center" wrapText="1"/>
    </xf>
    <xf numFmtId="0" fontId="33" fillId="0" borderId="0" xfId="0" applyFont="1" applyAlignment="1">
      <alignment horizontal="center" vertical="center"/>
    </xf>
    <xf numFmtId="0" fontId="33" fillId="0" borderId="0" xfId="0" applyFont="1" applyAlignment="1">
      <alignment vertical="center"/>
    </xf>
    <xf numFmtId="0" fontId="44" fillId="0" borderId="0" xfId="0" applyFont="1" applyAlignment="1">
      <alignment vertical="center"/>
    </xf>
    <xf numFmtId="0" fontId="29" fillId="26" borderId="71" xfId="0" applyFont="1" applyFill="1" applyBorder="1" applyAlignment="1">
      <alignment horizontal="right" vertical="center" wrapText="1"/>
    </xf>
    <xf numFmtId="0" fontId="29" fillId="26" borderId="72" xfId="0" applyFont="1" applyFill="1" applyBorder="1" applyAlignment="1">
      <alignment horizontal="center" vertical="center" wrapText="1"/>
    </xf>
    <xf numFmtId="0" fontId="29" fillId="0" borderId="76" xfId="0" applyFont="1" applyBorder="1" applyAlignment="1">
      <alignment horizontal="center" vertical="center" wrapText="1"/>
    </xf>
    <xf numFmtId="0" fontId="29" fillId="0" borderId="78" xfId="0" applyFont="1" applyBorder="1" applyAlignment="1">
      <alignment horizontal="center" vertical="center" wrapText="1"/>
    </xf>
    <xf numFmtId="0" fontId="27" fillId="0" borderId="33" xfId="0" applyFont="1" applyBorder="1" applyAlignment="1">
      <alignment vertical="center" wrapText="1"/>
    </xf>
    <xf numFmtId="0" fontId="27" fillId="0" borderId="37" xfId="0" applyFont="1" applyBorder="1" applyAlignment="1">
      <alignment vertical="center" wrapText="1"/>
    </xf>
    <xf numFmtId="0" fontId="27" fillId="0" borderId="38" xfId="0" applyFont="1" applyBorder="1" applyAlignment="1">
      <alignment vertical="center" wrapText="1"/>
    </xf>
    <xf numFmtId="0" fontId="39" fillId="0" borderId="0" xfId="0" applyFont="1">
      <alignment vertical="center"/>
    </xf>
    <xf numFmtId="0" fontId="27" fillId="33" borderId="34" xfId="0" applyFont="1" applyFill="1" applyBorder="1" applyAlignment="1">
      <alignment horizontal="center" vertical="center"/>
    </xf>
    <xf numFmtId="0" fontId="27" fillId="26" borderId="34" xfId="0" applyFont="1" applyFill="1" applyBorder="1" applyAlignment="1">
      <alignment horizontal="center" vertical="center" wrapText="1"/>
    </xf>
    <xf numFmtId="0" fontId="27" fillId="33" borderId="42" xfId="0" applyFont="1" applyFill="1" applyBorder="1" applyAlignment="1">
      <alignment horizontal="center" vertical="center"/>
    </xf>
    <xf numFmtId="183" fontId="27" fillId="0" borderId="42" xfId="0" applyNumberFormat="1" applyFont="1" applyBorder="1">
      <alignment vertical="center"/>
    </xf>
    <xf numFmtId="0" fontId="27" fillId="0" borderId="0" xfId="0" applyFont="1" applyFill="1" applyBorder="1" applyAlignment="1">
      <alignment horizontal="center" vertical="center"/>
    </xf>
    <xf numFmtId="0" fontId="50" fillId="0" borderId="0" xfId="0" applyFont="1" applyAlignment="1">
      <alignment horizontal="right" vertical="center"/>
    </xf>
    <xf numFmtId="0" fontId="25" fillId="0" borderId="18" xfId="0" applyFont="1" applyBorder="1" applyAlignment="1">
      <alignment horizontal="center" vertical="center" shrinkToFit="1"/>
    </xf>
    <xf numFmtId="0" fontId="25" fillId="0" borderId="19" xfId="0" applyFont="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180" fontId="5" fillId="25" borderId="23" xfId="0" applyNumberFormat="1" applyFont="1" applyFill="1" applyBorder="1" applyAlignment="1">
      <alignment horizontal="right" vertical="center" shrinkToFit="1"/>
    </xf>
    <xf numFmtId="179" fontId="5" fillId="25" borderId="82" xfId="0" applyNumberFormat="1" applyFont="1" applyFill="1" applyBorder="1" applyAlignment="1">
      <alignment vertical="center" shrinkToFit="1"/>
    </xf>
    <xf numFmtId="179" fontId="5" fillId="25" borderId="44" xfId="0" applyNumberFormat="1" applyFont="1" applyFill="1" applyBorder="1" applyAlignment="1">
      <alignment vertical="center" shrinkToFit="1"/>
    </xf>
    <xf numFmtId="177" fontId="5" fillId="25" borderId="82" xfId="0" applyNumberFormat="1" applyFont="1" applyFill="1" applyBorder="1" applyAlignment="1">
      <alignment vertical="center" shrinkToFit="1"/>
    </xf>
    <xf numFmtId="177" fontId="5" fillId="25" borderId="44" xfId="0" applyNumberFormat="1" applyFont="1" applyFill="1" applyBorder="1" applyAlignment="1">
      <alignment vertical="center" shrinkToFit="1"/>
    </xf>
    <xf numFmtId="2" fontId="5" fillId="25" borderId="82" xfId="0" applyNumberFormat="1" applyFont="1" applyFill="1" applyBorder="1" applyAlignment="1">
      <alignment vertical="center" shrinkToFit="1"/>
    </xf>
    <xf numFmtId="2" fontId="5" fillId="25" borderId="44" xfId="0" applyNumberFormat="1" applyFont="1" applyFill="1" applyBorder="1" applyAlignment="1">
      <alignment vertical="center" shrinkToFit="1"/>
    </xf>
    <xf numFmtId="0" fontId="5" fillId="28" borderId="62" xfId="0" applyFont="1" applyFill="1" applyBorder="1" applyAlignment="1">
      <alignment vertical="center" shrinkToFit="1"/>
    </xf>
    <xf numFmtId="3" fontId="5" fillId="28" borderId="22" xfId="0" applyNumberFormat="1" applyFont="1" applyFill="1" applyBorder="1" applyAlignment="1">
      <alignment vertical="center" shrinkToFit="1"/>
    </xf>
    <xf numFmtId="3" fontId="5" fillId="28" borderId="14" xfId="0" applyNumberFormat="1" applyFont="1" applyFill="1" applyBorder="1" applyAlignment="1">
      <alignment vertical="center" shrinkToFit="1"/>
    </xf>
    <xf numFmtId="3" fontId="5" fillId="28" borderId="10" xfId="0" applyNumberFormat="1" applyFont="1" applyFill="1" applyBorder="1" applyAlignment="1">
      <alignment vertical="center" shrinkToFit="1"/>
    </xf>
    <xf numFmtId="0" fontId="5" fillId="27" borderId="31" xfId="0" applyFont="1" applyFill="1" applyBorder="1" applyAlignment="1">
      <alignment horizontal="center" vertical="center" shrinkToFit="1"/>
    </xf>
    <xf numFmtId="0" fontId="5" fillId="27" borderId="43" xfId="0" applyFont="1" applyFill="1" applyBorder="1" applyAlignment="1">
      <alignment horizontal="center" vertical="center" shrinkToFit="1"/>
    </xf>
    <xf numFmtId="3" fontId="5" fillId="26" borderId="14" xfId="0" applyNumberFormat="1" applyFont="1" applyFill="1" applyBorder="1" applyAlignment="1">
      <alignment vertical="center" shrinkToFit="1"/>
    </xf>
    <xf numFmtId="3" fontId="5" fillId="26" borderId="10" xfId="0" applyNumberFormat="1" applyFont="1" applyFill="1" applyBorder="1" applyAlignment="1">
      <alignment vertical="center" shrinkToFit="1"/>
    </xf>
    <xf numFmtId="0" fontId="5" fillId="28" borderId="32" xfId="0" applyFont="1" applyFill="1" applyBorder="1" applyAlignment="1">
      <alignment vertical="center"/>
    </xf>
    <xf numFmtId="0" fontId="5" fillId="28" borderId="32" xfId="0" applyFont="1" applyFill="1" applyBorder="1" applyAlignment="1">
      <alignment vertical="center" shrinkToFit="1"/>
    </xf>
    <xf numFmtId="3" fontId="5" fillId="26" borderId="22" xfId="0" applyNumberFormat="1" applyFont="1" applyFill="1" applyBorder="1" applyAlignment="1">
      <alignment vertical="center" shrinkToFit="1"/>
    </xf>
    <xf numFmtId="182" fontId="5" fillId="26" borderId="63" xfId="0" applyNumberFormat="1" applyFont="1" applyFill="1" applyBorder="1" applyAlignment="1">
      <alignment vertical="center" shrinkToFit="1"/>
    </xf>
    <xf numFmtId="182" fontId="5" fillId="26" borderId="62" xfId="0" applyNumberFormat="1" applyFont="1" applyFill="1" applyBorder="1" applyAlignment="1">
      <alignment vertical="center" shrinkToFit="1"/>
    </xf>
    <xf numFmtId="182" fontId="5" fillId="26" borderId="47" xfId="0" applyNumberFormat="1" applyFont="1" applyFill="1" applyBorder="1" applyAlignment="1">
      <alignment vertical="center" shrinkToFit="1"/>
    </xf>
    <xf numFmtId="0" fontId="5" fillId="28" borderId="31" xfId="0" applyFont="1" applyFill="1" applyBorder="1" applyAlignment="1">
      <alignment vertical="center"/>
    </xf>
    <xf numFmtId="0" fontId="5" fillId="28" borderId="43" xfId="0" applyFont="1" applyFill="1" applyBorder="1" applyAlignment="1">
      <alignment vertical="center"/>
    </xf>
    <xf numFmtId="0" fontId="3" fillId="0" borderId="40" xfId="176" applyBorder="1" applyAlignment="1">
      <alignment horizontal="center"/>
    </xf>
    <xf numFmtId="0" fontId="3" fillId="0" borderId="57" xfId="176" applyNumberFormat="1" applyBorder="1" applyAlignment="1">
      <alignment horizontal="center"/>
    </xf>
    <xf numFmtId="0" fontId="5" fillId="28" borderId="31" xfId="0" applyFont="1" applyFill="1" applyBorder="1" applyAlignment="1">
      <alignment vertical="center" shrinkToFit="1"/>
    </xf>
    <xf numFmtId="38" fontId="3" fillId="25" borderId="34" xfId="51" applyNumberFormat="1" applyFont="1" applyFill="1" applyBorder="1" applyAlignment="1">
      <alignment vertical="center"/>
    </xf>
    <xf numFmtId="1" fontId="3" fillId="25" borderId="34" xfId="51" applyNumberFormat="1" applyFont="1" applyFill="1" applyBorder="1" applyAlignment="1">
      <alignment vertical="center"/>
    </xf>
    <xf numFmtId="0" fontId="3" fillId="0" borderId="34" xfId="176" applyNumberFormat="1" applyBorder="1" applyAlignment="1">
      <alignment horizontal="center" vertical="center"/>
    </xf>
    <xf numFmtId="0" fontId="5" fillId="28" borderId="83" xfId="0" applyFont="1" applyFill="1" applyBorder="1" applyAlignment="1">
      <alignment vertical="center" shrinkToFit="1"/>
    </xf>
    <xf numFmtId="0" fontId="5" fillId="28" borderId="16" xfId="0" applyFont="1" applyFill="1" applyBorder="1" applyAlignment="1">
      <alignment horizontal="center" vertical="center" shrinkToFit="1"/>
    </xf>
    <xf numFmtId="0" fontId="5" fillId="28" borderId="10" xfId="0" applyFont="1" applyFill="1" applyBorder="1" applyAlignment="1">
      <alignment horizontal="center" vertical="center" shrinkToFit="1"/>
    </xf>
    <xf numFmtId="3" fontId="5" fillId="28" borderId="27" xfId="0" applyNumberFormat="1" applyFont="1" applyFill="1" applyBorder="1" applyAlignment="1">
      <alignment vertical="center" shrinkToFit="1"/>
    </xf>
    <xf numFmtId="3" fontId="5" fillId="28" borderId="15" xfId="0" applyNumberFormat="1" applyFont="1" applyFill="1" applyBorder="1" applyAlignment="1">
      <alignment vertical="center" shrinkToFit="1"/>
    </xf>
    <xf numFmtId="3" fontId="5" fillId="28" borderId="16" xfId="0" applyNumberFormat="1" applyFont="1" applyFill="1" applyBorder="1" applyAlignment="1">
      <alignment vertical="center" shrinkToFit="1"/>
    </xf>
    <xf numFmtId="0" fontId="0" fillId="0" borderId="0" xfId="0" applyBorder="1">
      <alignment vertical="center"/>
    </xf>
    <xf numFmtId="0" fontId="5" fillId="0" borderId="0" xfId="0" applyFont="1" applyFill="1" applyBorder="1" applyAlignment="1">
      <alignment vertical="center" shrinkToFit="1"/>
    </xf>
    <xf numFmtId="0" fontId="5" fillId="0" borderId="38" xfId="0" applyFont="1" applyFill="1" applyBorder="1" applyAlignment="1">
      <alignment vertical="center"/>
    </xf>
    <xf numFmtId="3" fontId="5" fillId="0" borderId="0" xfId="0" applyNumberFormat="1" applyFont="1" applyFill="1" applyBorder="1" applyAlignment="1">
      <alignment vertical="center" shrinkToFit="1"/>
    </xf>
    <xf numFmtId="0" fontId="5" fillId="0" borderId="17" xfId="0" applyFont="1" applyFill="1" applyBorder="1" applyAlignment="1">
      <alignment horizontal="center" vertical="center" shrinkToFit="1"/>
    </xf>
    <xf numFmtId="3" fontId="5" fillId="0" borderId="17" xfId="0" applyNumberFormat="1" applyFont="1" applyFill="1" applyBorder="1" applyAlignment="1">
      <alignment vertical="center" shrinkToFit="1"/>
    </xf>
    <xf numFmtId="186" fontId="25" fillId="33" borderId="32" xfId="0" applyNumberFormat="1" applyFont="1" applyFill="1" applyBorder="1" applyAlignment="1">
      <alignment horizontal="center" vertical="center" shrinkToFit="1"/>
    </xf>
    <xf numFmtId="186" fontId="25" fillId="33" borderId="13" xfId="0" applyNumberFormat="1" applyFont="1" applyFill="1" applyBorder="1" applyAlignment="1">
      <alignment horizontal="center" vertical="center" shrinkToFit="1"/>
    </xf>
    <xf numFmtId="186" fontId="25" fillId="33" borderId="12" xfId="0" applyNumberFormat="1" applyFont="1" applyFill="1" applyBorder="1" applyAlignment="1">
      <alignment horizontal="center" vertical="center" shrinkToFit="1"/>
    </xf>
    <xf numFmtId="0" fontId="25" fillId="26" borderId="21" xfId="0" applyFont="1" applyFill="1" applyBorder="1" applyAlignment="1">
      <alignment horizontal="center" vertical="center" shrinkToFit="1"/>
    </xf>
    <xf numFmtId="0" fontId="0" fillId="26" borderId="0" xfId="0" applyFill="1" applyAlignment="1">
      <alignment horizontal="center" vertical="center"/>
    </xf>
    <xf numFmtId="0" fontId="5" fillId="34" borderId="25"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0" fillId="0" borderId="0" xfId="0" applyFill="1" applyBorder="1">
      <alignment vertical="center"/>
    </xf>
    <xf numFmtId="0" fontId="5" fillId="0" borderId="38" xfId="0" applyFont="1" applyFill="1" applyBorder="1" applyAlignment="1">
      <alignment vertical="center" shrinkToFit="1"/>
    </xf>
    <xf numFmtId="3" fontId="53" fillId="0" borderId="0" xfId="0" applyNumberFormat="1" applyFont="1" applyFill="1" applyBorder="1" applyAlignment="1">
      <alignment vertical="center" shrinkToFit="1"/>
    </xf>
    <xf numFmtId="182" fontId="5" fillId="29" borderId="62" xfId="0" applyNumberFormat="1" applyFont="1" applyFill="1" applyBorder="1" applyAlignment="1">
      <alignment vertical="center" shrinkToFit="1"/>
    </xf>
    <xf numFmtId="182" fontId="5" fillId="29" borderId="47" xfId="0" applyNumberFormat="1" applyFont="1" applyFill="1" applyBorder="1" applyAlignment="1">
      <alignment vertical="center" shrinkToFit="1"/>
    </xf>
    <xf numFmtId="179" fontId="5" fillId="25" borderId="12" xfId="0" applyNumberFormat="1" applyFont="1" applyFill="1" applyBorder="1" applyAlignment="1">
      <alignment vertical="center" shrinkToFit="1"/>
    </xf>
    <xf numFmtId="176" fontId="3" fillId="0" borderId="67" xfId="176" applyNumberFormat="1" applyBorder="1" applyAlignment="1">
      <alignment horizontal="center"/>
    </xf>
    <xf numFmtId="181" fontId="3" fillId="25" borderId="34" xfId="176" applyNumberFormat="1" applyFill="1" applyBorder="1" applyAlignment="1">
      <alignment vertical="center"/>
    </xf>
    <xf numFmtId="182" fontId="3" fillId="25" borderId="34" xfId="176" applyNumberFormat="1" applyFill="1" applyBorder="1" applyAlignment="1">
      <alignment vertical="center"/>
    </xf>
    <xf numFmtId="1" fontId="3" fillId="25" borderId="35" xfId="176" applyNumberFormat="1" applyFill="1" applyBorder="1" applyAlignment="1">
      <alignment vertical="center"/>
    </xf>
    <xf numFmtId="189" fontId="3" fillId="25" borderId="34" xfId="176" applyNumberFormat="1" applyFill="1" applyBorder="1" applyAlignment="1">
      <alignment vertical="center"/>
    </xf>
    <xf numFmtId="189" fontId="3" fillId="25" borderId="36" xfId="176" applyNumberFormat="1" applyFill="1" applyBorder="1" applyAlignment="1">
      <alignment vertical="center"/>
    </xf>
    <xf numFmtId="189" fontId="3" fillId="25" borderId="35" xfId="176" applyNumberFormat="1" applyFill="1" applyBorder="1" applyAlignment="1">
      <alignment vertical="center"/>
    </xf>
    <xf numFmtId="191" fontId="3" fillId="25" borderId="34" xfId="176" applyNumberFormat="1" applyFill="1" applyBorder="1" applyAlignment="1">
      <alignment vertical="center"/>
    </xf>
    <xf numFmtId="182" fontId="5" fillId="29" borderId="63" xfId="0" applyNumberFormat="1" applyFont="1" applyFill="1" applyBorder="1" applyAlignment="1">
      <alignment vertical="center" shrinkToFit="1"/>
    </xf>
    <xf numFmtId="0" fontId="5" fillId="34" borderId="75" xfId="0" applyFont="1" applyFill="1" applyBorder="1" applyAlignment="1">
      <alignment horizontal="center" vertical="center" shrinkToFit="1"/>
    </xf>
    <xf numFmtId="182" fontId="39" fillId="28" borderId="86" xfId="136" applyNumberFormat="1" applyFont="1" applyFill="1" applyBorder="1" applyAlignment="1" applyProtection="1">
      <alignment horizontal="center" vertical="center"/>
      <protection locked="0"/>
    </xf>
    <xf numFmtId="179" fontId="27" fillId="0" borderId="32" xfId="180" applyNumberFormat="1" applyFont="1" applyBorder="1" applyAlignment="1" applyProtection="1">
      <alignment horizontal="center" vertical="center"/>
      <protection locked="0"/>
    </xf>
    <xf numFmtId="179" fontId="27" fillId="0" borderId="47" xfId="180" applyNumberFormat="1" applyFont="1" applyBorder="1" applyAlignment="1" applyProtection="1">
      <alignment horizontal="center" vertical="center"/>
      <protection locked="0"/>
    </xf>
    <xf numFmtId="179" fontId="27" fillId="0" borderId="84" xfId="180" applyNumberFormat="1" applyFont="1" applyBorder="1" applyAlignment="1" applyProtection="1">
      <alignment horizontal="center" vertical="center"/>
      <protection locked="0"/>
    </xf>
    <xf numFmtId="179" fontId="27" fillId="0" borderId="63" xfId="180" applyNumberFormat="1" applyFont="1" applyBorder="1" applyAlignment="1" applyProtection="1">
      <alignment horizontal="center" vertical="center"/>
      <protection locked="0"/>
    </xf>
    <xf numFmtId="179" fontId="27" fillId="0" borderId="89" xfId="180" applyNumberFormat="1" applyFont="1" applyBorder="1" applyAlignment="1" applyProtection="1">
      <alignment horizontal="center" vertical="center"/>
      <protection locked="0"/>
    </xf>
    <xf numFmtId="179" fontId="27" fillId="0" borderId="91" xfId="180" applyNumberFormat="1" applyFont="1" applyBorder="1" applyAlignment="1" applyProtection="1">
      <alignment horizontal="center" vertical="center"/>
      <protection locked="0"/>
    </xf>
    <xf numFmtId="179" fontId="27" fillId="0" borderId="92" xfId="180" applyNumberFormat="1" applyFont="1" applyBorder="1" applyAlignment="1" applyProtection="1">
      <alignment horizontal="center" vertical="center"/>
      <protection locked="0"/>
    </xf>
    <xf numFmtId="179" fontId="27" fillId="0" borderId="42" xfId="180" applyNumberFormat="1" applyFont="1" applyBorder="1" applyAlignment="1" applyProtection="1">
      <alignment horizontal="center" vertical="center"/>
      <protection locked="0"/>
    </xf>
    <xf numFmtId="179" fontId="27" fillId="0" borderId="87" xfId="180" applyNumberFormat="1" applyFont="1" applyBorder="1" applyAlignment="1" applyProtection="1">
      <alignment horizontal="center" vertical="center"/>
      <protection locked="0"/>
    </xf>
    <xf numFmtId="179" fontId="27" fillId="0" borderId="88" xfId="180" applyNumberFormat="1" applyFont="1" applyBorder="1" applyAlignment="1" applyProtection="1">
      <alignment horizontal="center" vertical="center"/>
      <protection locked="0"/>
    </xf>
    <xf numFmtId="182" fontId="27" fillId="0" borderId="89" xfId="151" applyNumberFormat="1" applyFont="1" applyBorder="1" applyAlignment="1" applyProtection="1">
      <alignment horizontal="center" vertical="center"/>
      <protection locked="0"/>
    </xf>
    <xf numFmtId="182" fontId="27" fillId="0" borderId="88" xfId="151" applyNumberFormat="1" applyFont="1" applyBorder="1" applyAlignment="1" applyProtection="1">
      <alignment horizontal="center" vertical="center"/>
      <protection locked="0"/>
    </xf>
    <xf numFmtId="182" fontId="27" fillId="0" borderId="93" xfId="151" applyNumberFormat="1" applyFont="1" applyBorder="1" applyAlignment="1" applyProtection="1">
      <alignment horizontal="center" vertical="center"/>
      <protection locked="0"/>
    </xf>
    <xf numFmtId="182" fontId="27" fillId="0" borderId="94" xfId="151" applyNumberFormat="1" applyFont="1" applyBorder="1" applyAlignment="1" applyProtection="1">
      <alignment horizontal="center" vertical="center"/>
      <protection locked="0"/>
    </xf>
    <xf numFmtId="182" fontId="27" fillId="0" borderId="81" xfId="151" applyNumberFormat="1" applyFont="1" applyBorder="1" applyAlignment="1" applyProtection="1">
      <alignment horizontal="center" vertical="center"/>
      <protection locked="0"/>
    </xf>
    <xf numFmtId="182" fontId="27" fillId="0" borderId="95" xfId="151" applyNumberFormat="1" applyFont="1" applyBorder="1" applyAlignment="1" applyProtection="1">
      <alignment horizontal="center" vertical="center"/>
      <protection locked="0"/>
    </xf>
    <xf numFmtId="182" fontId="27" fillId="28" borderId="89" xfId="151" applyNumberFormat="1" applyFont="1" applyFill="1" applyBorder="1" applyAlignment="1" applyProtection="1">
      <alignment horizontal="center" vertical="center"/>
      <protection locked="0"/>
    </xf>
    <xf numFmtId="182" fontId="27" fillId="0" borderId="43" xfId="151" applyNumberFormat="1" applyFont="1" applyBorder="1" applyAlignment="1" applyProtection="1">
      <alignment horizontal="center" vertical="center"/>
      <protection locked="0"/>
    </xf>
    <xf numFmtId="182" fontId="27" fillId="28" borderId="88" xfId="151" applyNumberFormat="1" applyFont="1" applyFill="1" applyBorder="1" applyAlignment="1" applyProtection="1">
      <alignment horizontal="center" vertical="center"/>
      <protection locked="0"/>
    </xf>
    <xf numFmtId="182" fontId="27" fillId="28" borderId="86" xfId="151" applyNumberFormat="1" applyFont="1" applyFill="1" applyBorder="1" applyAlignment="1" applyProtection="1">
      <alignment horizontal="center" vertical="center"/>
      <protection locked="0"/>
    </xf>
    <xf numFmtId="182" fontId="27" fillId="0" borderId="42" xfId="151" applyNumberFormat="1" applyFont="1" applyBorder="1" applyAlignment="1" applyProtection="1">
      <alignment horizontal="center" vertical="center"/>
      <protection locked="0"/>
    </xf>
    <xf numFmtId="182" fontId="27" fillId="0" borderId="91" xfId="151" applyNumberFormat="1" applyFont="1" applyBorder="1" applyAlignment="1" applyProtection="1">
      <alignment horizontal="center" vertical="center"/>
      <protection locked="0"/>
    </xf>
    <xf numFmtId="182" fontId="39" fillId="28" borderId="92" xfId="136" applyNumberFormat="1" applyFont="1" applyFill="1" applyBorder="1" applyAlignment="1" applyProtection="1">
      <alignment horizontal="center" vertical="center"/>
      <protection locked="0"/>
    </xf>
    <xf numFmtId="182" fontId="39" fillId="0" borderId="42" xfId="136" applyNumberFormat="1" applyFont="1" applyBorder="1" applyAlignment="1" applyProtection="1">
      <alignment horizontal="center" vertical="center"/>
      <protection locked="0"/>
    </xf>
    <xf numFmtId="182" fontId="27" fillId="0" borderId="32" xfId="151" applyNumberFormat="1" applyFont="1" applyBorder="1" applyAlignment="1" applyProtection="1">
      <alignment horizontal="center" vertical="center"/>
      <protection locked="0"/>
    </xf>
    <xf numFmtId="182" fontId="27" fillId="0" borderId="87" xfId="151" applyNumberFormat="1" applyFont="1" applyBorder="1" applyAlignment="1" applyProtection="1">
      <alignment horizontal="center" vertical="center"/>
      <protection locked="0"/>
    </xf>
    <xf numFmtId="182" fontId="39" fillId="28" borderId="88" xfId="136" applyNumberFormat="1" applyFont="1" applyFill="1" applyBorder="1" applyAlignment="1" applyProtection="1">
      <alignment horizontal="center" vertical="center"/>
      <protection locked="0"/>
    </xf>
    <xf numFmtId="179" fontId="27" fillId="0" borderId="81" xfId="180" applyNumberFormat="1" applyFont="1" applyBorder="1" applyAlignment="1" applyProtection="1">
      <alignment horizontal="center" vertical="center"/>
      <protection locked="0"/>
    </xf>
    <xf numFmtId="179" fontId="27" fillId="0" borderId="96" xfId="180" applyNumberFormat="1" applyFont="1" applyBorder="1" applyAlignment="1" applyProtection="1">
      <alignment horizontal="center" vertical="center"/>
      <protection locked="0"/>
    </xf>
    <xf numFmtId="182" fontId="39" fillId="0" borderId="31" xfId="136" applyNumberFormat="1" applyFont="1" applyBorder="1" applyAlignment="1" applyProtection="1">
      <alignment horizontal="center" vertical="center"/>
      <protection locked="0"/>
    </xf>
    <xf numFmtId="179" fontId="27" fillId="0" borderId="43" xfId="180" applyNumberFormat="1" applyFont="1" applyBorder="1" applyAlignment="1" applyProtection="1">
      <alignment horizontal="center" vertical="center"/>
      <protection locked="0"/>
    </xf>
    <xf numFmtId="182" fontId="39" fillId="0" borderId="32" xfId="136" applyNumberFormat="1" applyFont="1" applyBorder="1" applyAlignment="1" applyProtection="1">
      <alignment horizontal="center" vertical="center"/>
      <protection locked="0"/>
    </xf>
    <xf numFmtId="182" fontId="27" fillId="0" borderId="31" xfId="151" applyNumberFormat="1" applyFont="1" applyBorder="1" applyAlignment="1" applyProtection="1">
      <alignment horizontal="center" vertical="center"/>
      <protection locked="0"/>
    </xf>
    <xf numFmtId="182" fontId="27" fillId="0" borderId="90" xfId="151" applyNumberFormat="1" applyFont="1" applyBorder="1" applyAlignment="1" applyProtection="1">
      <alignment horizontal="center" vertical="center"/>
      <protection locked="0"/>
    </xf>
    <xf numFmtId="179" fontId="27" fillId="0" borderId="94" xfId="180" applyNumberFormat="1" applyFont="1" applyBorder="1" applyAlignment="1" applyProtection="1">
      <alignment horizontal="center" vertical="center"/>
      <protection locked="0"/>
    </xf>
    <xf numFmtId="179" fontId="27" fillId="0" borderId="93" xfId="180" applyNumberFormat="1" applyFont="1" applyBorder="1" applyAlignment="1" applyProtection="1">
      <alignment horizontal="center" vertical="center"/>
      <protection locked="0"/>
    </xf>
    <xf numFmtId="179" fontId="27" fillId="0" borderId="13" xfId="180" applyNumberFormat="1" applyFont="1" applyBorder="1" applyAlignment="1" applyProtection="1">
      <alignment horizontal="center" vertical="center"/>
      <protection locked="0"/>
    </xf>
    <xf numFmtId="179" fontId="27" fillId="0" borderId="24" xfId="180" applyNumberFormat="1" applyFont="1" applyBorder="1" applyAlignment="1" applyProtection="1">
      <alignment horizontal="center" vertical="center"/>
      <protection locked="0"/>
    </xf>
    <xf numFmtId="179" fontId="27" fillId="0" borderId="95" xfId="180" applyNumberFormat="1" applyFont="1" applyBorder="1" applyAlignment="1" applyProtection="1">
      <alignment horizontal="center" vertical="center"/>
      <protection locked="0"/>
    </xf>
    <xf numFmtId="179" fontId="5" fillId="0" borderId="29" xfId="0" applyNumberFormat="1" applyFont="1" applyFill="1" applyBorder="1" applyAlignment="1">
      <alignment vertical="center" shrinkToFit="1"/>
    </xf>
    <xf numFmtId="189" fontId="5" fillId="0" borderId="23" xfId="0" applyNumberFormat="1" applyFont="1" applyFill="1" applyBorder="1" applyAlignment="1">
      <alignment vertical="center" shrinkToFit="1"/>
    </xf>
    <xf numFmtId="189" fontId="5" fillId="0" borderId="29" xfId="0" applyNumberFormat="1" applyFont="1" applyFill="1" applyBorder="1" applyAlignment="1">
      <alignment vertical="center" shrinkToFit="1"/>
    </xf>
    <xf numFmtId="181" fontId="5" fillId="0" borderId="23" xfId="0" applyNumberFormat="1" applyFont="1" applyFill="1" applyBorder="1" applyAlignment="1">
      <alignment vertical="center" shrinkToFit="1"/>
    </xf>
    <xf numFmtId="181" fontId="5" fillId="0" borderId="29" xfId="0" applyNumberFormat="1" applyFont="1" applyFill="1" applyBorder="1" applyAlignment="1">
      <alignment vertical="center" shrinkToFit="1"/>
    </xf>
    <xf numFmtId="3" fontId="5" fillId="37" borderId="32" xfId="0" applyNumberFormat="1" applyFont="1" applyFill="1" applyBorder="1" applyAlignment="1">
      <alignment vertical="center" shrinkToFit="1"/>
    </xf>
    <xf numFmtId="3" fontId="5" fillId="37" borderId="31" xfId="0" applyNumberFormat="1" applyFont="1" applyFill="1" applyBorder="1" applyAlignment="1">
      <alignment vertical="center" shrinkToFit="1"/>
    </xf>
    <xf numFmtId="3" fontId="5" fillId="38" borderId="24" xfId="0" applyNumberFormat="1" applyFont="1" applyFill="1" applyBorder="1" applyAlignment="1">
      <alignment vertical="center" shrinkToFit="1"/>
    </xf>
    <xf numFmtId="3" fontId="5" fillId="38" borderId="13" xfId="0" applyNumberFormat="1" applyFont="1" applyFill="1" applyBorder="1" applyAlignment="1">
      <alignment vertical="center" shrinkToFit="1"/>
    </xf>
    <xf numFmtId="3" fontId="5" fillId="38" borderId="12" xfId="0" applyNumberFormat="1" applyFont="1" applyFill="1" applyBorder="1" applyAlignment="1">
      <alignment vertical="center" shrinkToFit="1"/>
    </xf>
    <xf numFmtId="3" fontId="5" fillId="37" borderId="43" xfId="0" applyNumberFormat="1" applyFont="1" applyFill="1" applyBorder="1" applyAlignment="1">
      <alignment vertical="center" shrinkToFit="1"/>
    </xf>
    <xf numFmtId="3" fontId="5" fillId="38" borderId="22" xfId="0" applyNumberFormat="1" applyFont="1" applyFill="1" applyBorder="1" applyAlignment="1">
      <alignment vertical="center" shrinkToFit="1"/>
    </xf>
    <xf numFmtId="3" fontId="5" fillId="38" borderId="14" xfId="0" applyNumberFormat="1" applyFont="1" applyFill="1" applyBorder="1" applyAlignment="1">
      <alignment vertical="center" shrinkToFit="1"/>
    </xf>
    <xf numFmtId="3" fontId="5" fillId="38" borderId="10" xfId="0" applyNumberFormat="1" applyFont="1" applyFill="1" applyBorder="1" applyAlignment="1">
      <alignment vertical="center" shrinkToFit="1"/>
    </xf>
    <xf numFmtId="182" fontId="5" fillId="39" borderId="62" xfId="0" applyNumberFormat="1" applyFont="1" applyFill="1" applyBorder="1" applyAlignment="1">
      <alignment vertical="center" shrinkToFit="1"/>
    </xf>
    <xf numFmtId="182" fontId="5" fillId="39" borderId="47" xfId="0" applyNumberFormat="1" applyFont="1" applyFill="1" applyBorder="1" applyAlignment="1">
      <alignment vertical="center" shrinkToFit="1"/>
    </xf>
    <xf numFmtId="182" fontId="5" fillId="39" borderId="63" xfId="0" applyNumberFormat="1" applyFont="1" applyFill="1" applyBorder="1" applyAlignment="1">
      <alignment vertical="center" shrinkToFit="1"/>
    </xf>
    <xf numFmtId="176" fontId="5" fillId="0" borderId="28" xfId="0" applyNumberFormat="1" applyFont="1" applyFill="1" applyBorder="1" applyAlignment="1">
      <alignment vertical="center" shrinkToFit="1"/>
    </xf>
    <xf numFmtId="176" fontId="5" fillId="0" borderId="22" xfId="0" applyNumberFormat="1" applyFont="1" applyFill="1" applyBorder="1" applyAlignment="1">
      <alignment vertical="center" shrinkToFit="1"/>
    </xf>
    <xf numFmtId="0" fontId="5" fillId="39" borderId="31" xfId="0" applyFont="1" applyFill="1" applyBorder="1" applyAlignment="1">
      <alignment horizontal="center" vertical="center" shrinkToFit="1"/>
    </xf>
    <xf numFmtId="176" fontId="5" fillId="0" borderId="29" xfId="0" applyNumberFormat="1" applyFont="1" applyFill="1" applyBorder="1" applyAlignment="1">
      <alignment vertical="center" shrinkToFit="1"/>
    </xf>
    <xf numFmtId="176" fontId="5" fillId="0" borderId="14" xfId="0" applyNumberFormat="1" applyFont="1" applyFill="1" applyBorder="1" applyAlignment="1">
      <alignment vertical="center" shrinkToFit="1"/>
    </xf>
    <xf numFmtId="0" fontId="5" fillId="39" borderId="32" xfId="0" applyFont="1" applyFill="1" applyBorder="1" applyAlignment="1">
      <alignment horizontal="center" vertical="center" shrinkToFit="1"/>
    </xf>
    <xf numFmtId="176" fontId="5" fillId="0" borderId="39" xfId="0" applyNumberFormat="1" applyFont="1" applyFill="1" applyBorder="1" applyAlignment="1">
      <alignment vertical="center" shrinkToFit="1"/>
    </xf>
    <xf numFmtId="176" fontId="5" fillId="0" borderId="10" xfId="0" applyNumberFormat="1" applyFont="1" applyFill="1" applyBorder="1" applyAlignment="1">
      <alignment vertical="center" shrinkToFit="1"/>
    </xf>
    <xf numFmtId="0" fontId="5" fillId="39" borderId="43" xfId="0" applyFont="1" applyFill="1" applyBorder="1" applyAlignment="1">
      <alignment horizontal="center" vertical="center" shrinkToFit="1"/>
    </xf>
    <xf numFmtId="3" fontId="5" fillId="38" borderId="25" xfId="0" applyNumberFormat="1" applyFont="1" applyFill="1" applyBorder="1" applyAlignment="1">
      <alignment vertical="center" shrinkToFit="1"/>
    </xf>
    <xf numFmtId="3" fontId="5" fillId="38" borderId="16" xfId="0" applyNumberFormat="1" applyFont="1" applyFill="1" applyBorder="1" applyAlignment="1">
      <alignment vertical="center" shrinkToFit="1"/>
    </xf>
    <xf numFmtId="3" fontId="5" fillId="38" borderId="15" xfId="0" applyNumberFormat="1" applyFont="1" applyFill="1" applyBorder="1" applyAlignment="1">
      <alignment vertical="center" shrinkToFit="1"/>
    </xf>
    <xf numFmtId="3" fontId="5" fillId="38" borderId="23" xfId="0" applyNumberFormat="1" applyFont="1" applyFill="1" applyBorder="1" applyAlignment="1">
      <alignment vertical="center" shrinkToFit="1"/>
    </xf>
    <xf numFmtId="3" fontId="5" fillId="38" borderId="27" xfId="0" applyNumberFormat="1" applyFont="1" applyFill="1" applyBorder="1" applyAlignment="1">
      <alignment vertical="center" shrinkToFit="1"/>
    </xf>
    <xf numFmtId="3" fontId="5" fillId="38" borderId="26" xfId="0" applyNumberFormat="1" applyFont="1" applyFill="1" applyBorder="1" applyAlignment="1">
      <alignment vertical="center" shrinkToFit="1"/>
    </xf>
    <xf numFmtId="3" fontId="5" fillId="41" borderId="14" xfId="0" applyNumberFormat="1" applyFont="1" applyFill="1" applyBorder="1" applyAlignment="1">
      <alignment vertical="center" shrinkToFit="1"/>
    </xf>
    <xf numFmtId="3" fontId="5" fillId="41" borderId="10" xfId="0" applyNumberFormat="1" applyFont="1" applyFill="1" applyBorder="1" applyAlignment="1">
      <alignment vertical="center" shrinkToFit="1"/>
    </xf>
    <xf numFmtId="0" fontId="27" fillId="27" borderId="32" xfId="101" applyFont="1" applyFill="1" applyBorder="1" applyAlignment="1">
      <alignment horizontal="center" vertical="center"/>
    </xf>
    <xf numFmtId="0" fontId="27" fillId="27" borderId="32" xfId="101" applyFont="1" applyFill="1" applyBorder="1" applyAlignment="1">
      <alignment horizontal="left" vertical="center" indent="1"/>
    </xf>
    <xf numFmtId="0" fontId="27" fillId="27" borderId="42" xfId="101" applyFont="1" applyFill="1" applyBorder="1" applyAlignment="1">
      <alignment horizontal="left" vertical="center" indent="1"/>
    </xf>
    <xf numFmtId="0" fontId="27" fillId="27" borderId="31" xfId="101" applyFont="1" applyFill="1" applyBorder="1" applyAlignment="1">
      <alignment horizontal="left" vertical="center" indent="1"/>
    </xf>
    <xf numFmtId="0" fontId="27" fillId="28" borderId="31" xfId="102" applyFont="1" applyFill="1" applyBorder="1" applyAlignment="1">
      <alignment horizontal="center" vertical="center"/>
    </xf>
    <xf numFmtId="0" fontId="27" fillId="28" borderId="31" xfId="101" applyFont="1" applyFill="1" applyBorder="1" applyAlignment="1">
      <alignment horizontal="center" vertical="center"/>
    </xf>
    <xf numFmtId="0" fontId="27" fillId="27" borderId="43" xfId="101" applyFont="1" applyFill="1" applyBorder="1" applyAlignment="1">
      <alignment horizontal="center" vertical="center"/>
    </xf>
    <xf numFmtId="0" fontId="27" fillId="27" borderId="43" xfId="101" applyFont="1" applyFill="1" applyBorder="1" applyAlignment="1">
      <alignment horizontal="left" vertical="center" indent="1"/>
    </xf>
    <xf numFmtId="179" fontId="27" fillId="28" borderId="43" xfId="102" applyNumberFormat="1" applyFont="1" applyFill="1" applyBorder="1" applyAlignment="1">
      <alignment horizontal="center" vertical="center"/>
    </xf>
    <xf numFmtId="179" fontId="27" fillId="28" borderId="43" xfId="101" applyNumberFormat="1" applyFont="1" applyFill="1" applyBorder="1" applyAlignment="1">
      <alignment horizontal="center" vertical="center"/>
    </xf>
    <xf numFmtId="0" fontId="27" fillId="0" borderId="32" xfId="102" applyFont="1" applyFill="1" applyBorder="1" applyAlignment="1">
      <alignment horizontal="center" vertical="center"/>
    </xf>
    <xf numFmtId="180" fontId="27" fillId="0" borderId="32" xfId="102" applyNumberFormat="1" applyFont="1" applyFill="1" applyBorder="1" applyAlignment="1">
      <alignment horizontal="center" vertical="center"/>
    </xf>
    <xf numFmtId="2" fontId="27" fillId="0" borderId="32" xfId="102" applyNumberFormat="1" applyFont="1" applyFill="1" applyBorder="1" applyAlignment="1">
      <alignment horizontal="center" vertical="center"/>
    </xf>
    <xf numFmtId="0" fontId="27" fillId="0" borderId="42" xfId="102" applyFont="1" applyFill="1" applyBorder="1" applyAlignment="1">
      <alignment horizontal="center" vertical="center"/>
    </xf>
    <xf numFmtId="186" fontId="27" fillId="26" borderId="34" xfId="102" applyNumberFormat="1" applyFont="1" applyFill="1" applyBorder="1" applyAlignment="1">
      <alignment horizontal="center" vertical="center" wrapText="1"/>
    </xf>
    <xf numFmtId="3" fontId="5" fillId="0" borderId="14" xfId="0" applyNumberFormat="1" applyFont="1" applyFill="1" applyBorder="1" applyAlignment="1">
      <alignment vertical="center" shrinkToFit="1"/>
    </xf>
    <xf numFmtId="0" fontId="5" fillId="0" borderId="32" xfId="0" applyFont="1" applyFill="1" applyBorder="1" applyAlignment="1">
      <alignment vertical="center" shrinkToFit="1"/>
    </xf>
    <xf numFmtId="3" fontId="5" fillId="0" borderId="16" xfId="0" applyNumberFormat="1" applyFont="1" applyFill="1" applyBorder="1" applyAlignment="1">
      <alignment vertical="center" shrinkToFit="1"/>
    </xf>
    <xf numFmtId="3" fontId="5" fillId="0" borderId="10" xfId="0" applyNumberFormat="1" applyFont="1" applyFill="1" applyBorder="1" applyAlignment="1">
      <alignment vertical="center" shrinkToFit="1"/>
    </xf>
    <xf numFmtId="0" fontId="5" fillId="0" borderId="43" xfId="0" applyFont="1" applyFill="1" applyBorder="1" applyAlignment="1">
      <alignment vertical="center" shrinkToFit="1"/>
    </xf>
    <xf numFmtId="3" fontId="5" fillId="0" borderId="27" xfId="0" applyNumberFormat="1" applyFont="1" applyFill="1" applyBorder="1" applyAlignment="1">
      <alignment vertical="center" shrinkToFit="1"/>
    </xf>
    <xf numFmtId="3" fontId="5" fillId="0" borderId="22" xfId="0" applyNumberFormat="1" applyFont="1" applyFill="1" applyBorder="1" applyAlignment="1">
      <alignment vertical="center" shrinkToFit="1"/>
    </xf>
    <xf numFmtId="0" fontId="5" fillId="0" borderId="31" xfId="0" applyFont="1" applyFill="1" applyBorder="1" applyAlignment="1">
      <alignment vertical="center" shrinkToFit="1"/>
    </xf>
    <xf numFmtId="0" fontId="5" fillId="38" borderId="25" xfId="0" applyFont="1" applyFill="1" applyBorder="1" applyAlignment="1">
      <alignment horizontal="center" vertical="center" shrinkToFit="1"/>
    </xf>
    <xf numFmtId="0" fontId="5" fillId="38" borderId="16" xfId="0" applyFont="1" applyFill="1" applyBorder="1" applyAlignment="1">
      <alignment horizontal="center" vertical="center" shrinkToFit="1"/>
    </xf>
    <xf numFmtId="176" fontId="5" fillId="0" borderId="97" xfId="0" applyNumberFormat="1" applyFont="1" applyBorder="1" applyAlignment="1">
      <alignment vertical="center" shrinkToFit="1"/>
    </xf>
    <xf numFmtId="0" fontId="5" fillId="25" borderId="81" xfId="0" applyFont="1" applyFill="1" applyBorder="1" applyAlignment="1">
      <alignment horizontal="center" vertical="center" shrinkToFit="1"/>
    </xf>
    <xf numFmtId="177" fontId="5" fillId="25" borderId="81" xfId="0" applyNumberFormat="1" applyFont="1" applyFill="1" applyBorder="1" applyAlignment="1">
      <alignment vertical="center" shrinkToFit="1"/>
    </xf>
    <xf numFmtId="179" fontId="5" fillId="25" borderId="81" xfId="0" applyNumberFormat="1" applyFont="1" applyFill="1" applyBorder="1" applyAlignment="1">
      <alignment vertical="center" shrinkToFit="1"/>
    </xf>
    <xf numFmtId="3" fontId="5" fillId="25" borderId="82" xfId="0" applyNumberFormat="1" applyFont="1" applyFill="1" applyBorder="1" applyAlignment="1">
      <alignment vertical="center" shrinkToFit="1"/>
    </xf>
    <xf numFmtId="3" fontId="5" fillId="25" borderId="44" xfId="0" applyNumberFormat="1" applyFont="1" applyFill="1" applyBorder="1" applyAlignment="1">
      <alignment vertical="center" shrinkToFit="1"/>
    </xf>
    <xf numFmtId="3" fontId="5" fillId="38" borderId="82" xfId="0" applyNumberFormat="1" applyFont="1" applyFill="1" applyBorder="1" applyAlignment="1">
      <alignment vertical="center" shrinkToFit="1"/>
    </xf>
    <xf numFmtId="3" fontId="5" fillId="38" borderId="98" xfId="0" applyNumberFormat="1" applyFont="1" applyFill="1" applyBorder="1" applyAlignment="1">
      <alignment vertical="center" shrinkToFit="1"/>
    </xf>
    <xf numFmtId="3" fontId="5" fillId="26" borderId="44" xfId="0" applyNumberFormat="1" applyFont="1" applyFill="1" applyBorder="1" applyAlignment="1">
      <alignment vertical="center" shrinkToFit="1"/>
    </xf>
    <xf numFmtId="0" fontId="5" fillId="28" borderId="81" xfId="0" applyFont="1" applyFill="1" applyBorder="1" applyAlignment="1">
      <alignment vertical="center"/>
    </xf>
    <xf numFmtId="0" fontId="5" fillId="38" borderId="12" xfId="0" applyFont="1" applyFill="1" applyBorder="1" applyAlignment="1">
      <alignment horizontal="center" vertical="center" shrinkToFit="1"/>
    </xf>
    <xf numFmtId="3" fontId="5" fillId="38" borderId="48" xfId="0" applyNumberFormat="1" applyFont="1" applyFill="1" applyBorder="1" applyAlignment="1">
      <alignment vertical="center" shrinkToFit="1"/>
    </xf>
    <xf numFmtId="179" fontId="5" fillId="0" borderId="13" xfId="0" applyNumberFormat="1" applyFont="1" applyFill="1" applyBorder="1" applyAlignment="1">
      <alignment vertical="center" shrinkToFit="1"/>
    </xf>
    <xf numFmtId="189" fontId="5" fillId="0" borderId="13" xfId="0" applyNumberFormat="1" applyFont="1" applyFill="1" applyBorder="1" applyAlignment="1">
      <alignment vertical="center" shrinkToFit="1"/>
    </xf>
    <xf numFmtId="189" fontId="5" fillId="0" borderId="15" xfId="0" applyNumberFormat="1" applyFont="1" applyFill="1" applyBorder="1" applyAlignment="1">
      <alignment vertical="center" shrinkToFit="1"/>
    </xf>
    <xf numFmtId="181" fontId="5" fillId="0" borderId="13" xfId="0" applyNumberFormat="1" applyFont="1" applyFill="1" applyBorder="1" applyAlignment="1">
      <alignment vertical="center" shrinkToFit="1"/>
    </xf>
    <xf numFmtId="181" fontId="5" fillId="0" borderId="15" xfId="0" applyNumberFormat="1" applyFont="1" applyFill="1" applyBorder="1" applyAlignment="1">
      <alignment vertical="center" shrinkToFit="1"/>
    </xf>
    <xf numFmtId="176" fontId="5" fillId="36" borderId="14" xfId="0" applyNumberFormat="1" applyFont="1" applyFill="1" applyBorder="1" applyAlignment="1">
      <alignment vertical="center" shrinkToFit="1"/>
    </xf>
    <xf numFmtId="3" fontId="5" fillId="41" borderId="22" xfId="0" applyNumberFormat="1" applyFont="1" applyFill="1" applyBorder="1" applyAlignment="1">
      <alignment vertical="center" shrinkToFit="1"/>
    </xf>
    <xf numFmtId="3" fontId="5" fillId="41" borderId="14" xfId="0" applyNumberFormat="1" applyFont="1" applyFill="1" applyBorder="1" applyAlignment="1">
      <alignment vertical="center" shrinkToFit="1"/>
    </xf>
    <xf numFmtId="3" fontId="5" fillId="41" borderId="10" xfId="0" applyNumberFormat="1" applyFont="1" applyFill="1" applyBorder="1" applyAlignment="1">
      <alignment vertical="center" shrinkToFit="1"/>
    </xf>
    <xf numFmtId="3" fontId="5" fillId="37" borderId="42" xfId="0" applyNumberFormat="1" applyFont="1" applyFill="1" applyBorder="1" applyAlignment="1">
      <alignment vertical="center" shrinkToFit="1"/>
    </xf>
    <xf numFmtId="0" fontId="5" fillId="37" borderId="42" xfId="0" applyFont="1" applyFill="1" applyBorder="1" applyAlignment="1">
      <alignment horizontal="center" vertical="center" shrinkToFit="1"/>
    </xf>
    <xf numFmtId="0" fontId="5" fillId="37" borderId="31" xfId="0" applyFont="1" applyFill="1" applyBorder="1" applyAlignment="1">
      <alignment horizontal="center" vertical="center" shrinkToFit="1"/>
    </xf>
    <xf numFmtId="3" fontId="5" fillId="38" borderId="85" xfId="0" applyNumberFormat="1" applyFont="1" applyFill="1" applyBorder="1" applyAlignment="1">
      <alignment vertical="center" shrinkToFit="1"/>
    </xf>
    <xf numFmtId="0" fontId="5" fillId="38" borderId="85" xfId="0" applyFont="1" applyFill="1" applyBorder="1" applyAlignment="1">
      <alignment horizontal="center" vertical="center" shrinkToFit="1"/>
    </xf>
    <xf numFmtId="176" fontId="5" fillId="36" borderId="29" xfId="0" applyNumberFormat="1" applyFont="1" applyFill="1" applyBorder="1" applyAlignment="1">
      <alignment vertical="center" shrinkToFit="1"/>
    </xf>
    <xf numFmtId="0" fontId="5" fillId="0" borderId="49" xfId="0" applyFont="1" applyFill="1" applyBorder="1" applyAlignment="1">
      <alignment vertical="center" shrinkToFit="1"/>
    </xf>
    <xf numFmtId="0" fontId="5" fillId="25" borderId="42" xfId="0" applyFont="1" applyFill="1" applyBorder="1" applyAlignment="1">
      <alignment horizontal="center" vertical="center" shrinkToFit="1"/>
    </xf>
    <xf numFmtId="0" fontId="5" fillId="38" borderId="10" xfId="0" applyFont="1" applyFill="1" applyBorder="1" applyAlignment="1">
      <alignment horizontal="center" vertical="center" shrinkToFit="1"/>
    </xf>
    <xf numFmtId="3" fontId="5" fillId="38" borderId="30" xfId="0" applyNumberFormat="1" applyFont="1" applyFill="1" applyBorder="1" applyAlignment="1">
      <alignment vertical="center" shrinkToFit="1"/>
    </xf>
    <xf numFmtId="0" fontId="5" fillId="38" borderId="99" xfId="0" applyFont="1" applyFill="1" applyBorder="1" applyAlignment="1">
      <alignment horizontal="center" vertical="center" shrinkToFit="1"/>
    </xf>
    <xf numFmtId="3" fontId="5" fillId="38" borderId="100" xfId="0" applyNumberFormat="1" applyFont="1" applyFill="1" applyBorder="1" applyAlignment="1">
      <alignment vertical="center" shrinkToFit="1"/>
    </xf>
    <xf numFmtId="3" fontId="5" fillId="38" borderId="101" xfId="0" applyNumberFormat="1" applyFont="1" applyFill="1" applyBorder="1" applyAlignment="1">
      <alignment vertical="center" shrinkToFit="1"/>
    </xf>
    <xf numFmtId="3" fontId="5" fillId="38" borderId="99" xfId="0" applyNumberFormat="1" applyFont="1" applyFill="1" applyBorder="1" applyAlignment="1">
      <alignment vertical="center" shrinkToFit="1"/>
    </xf>
    <xf numFmtId="0" fontId="27" fillId="0" borderId="17" xfId="179" applyFont="1" applyBorder="1" applyAlignment="1">
      <alignment vertical="center"/>
    </xf>
    <xf numFmtId="0" fontId="27" fillId="0" borderId="18" xfId="179" applyFont="1" applyBorder="1" applyAlignment="1">
      <alignment vertical="center"/>
    </xf>
    <xf numFmtId="0" fontId="27" fillId="0" borderId="46" xfId="179" applyFont="1" applyBorder="1" applyAlignment="1">
      <alignment horizontal="center" vertical="center"/>
    </xf>
    <xf numFmtId="0" fontId="27" fillId="0" borderId="46" xfId="179" applyFont="1" applyBorder="1" applyAlignment="1">
      <alignment horizontal="right" vertical="center"/>
    </xf>
    <xf numFmtId="0" fontId="27" fillId="0" borderId="34" xfId="179" applyNumberFormat="1" applyFont="1" applyBorder="1" applyAlignment="1" applyProtection="1">
      <alignment horizontal="center" vertical="center"/>
      <protection locked="0"/>
    </xf>
    <xf numFmtId="0" fontId="27" fillId="0" borderId="34" xfId="179" applyFont="1" applyBorder="1" applyAlignment="1" applyProtection="1">
      <alignment horizontal="center" vertical="center"/>
      <protection locked="0"/>
    </xf>
    <xf numFmtId="187" fontId="27" fillId="0" borderId="34" xfId="179" applyNumberFormat="1" applyFont="1" applyBorder="1" applyAlignment="1" applyProtection="1">
      <alignment horizontal="center" vertical="center"/>
      <protection locked="0"/>
    </xf>
    <xf numFmtId="193" fontId="27" fillId="0" borderId="34" xfId="179" applyNumberFormat="1" applyFont="1" applyBorder="1" applyAlignment="1" applyProtection="1">
      <alignment horizontal="center" vertical="center"/>
      <protection locked="0"/>
    </xf>
    <xf numFmtId="0" fontId="27" fillId="0" borderId="18" xfId="179" applyNumberFormat="1" applyFont="1" applyBorder="1" applyAlignment="1" applyProtection="1">
      <alignment horizontal="center" vertical="center"/>
      <protection locked="0"/>
    </xf>
    <xf numFmtId="190" fontId="27" fillId="0" borderId="18" xfId="179" applyNumberFormat="1" applyFont="1" applyBorder="1" applyAlignment="1" applyProtection="1">
      <alignment horizontal="center" vertical="center"/>
      <protection locked="0"/>
    </xf>
    <xf numFmtId="193" fontId="27" fillId="0" borderId="18" xfId="179" applyNumberFormat="1" applyFont="1" applyBorder="1" applyAlignment="1" applyProtection="1">
      <alignment horizontal="center" vertical="center"/>
      <protection locked="0"/>
    </xf>
    <xf numFmtId="181" fontId="27" fillId="0" borderId="18" xfId="179" applyNumberFormat="1" applyFont="1" applyBorder="1" applyAlignment="1" applyProtection="1">
      <alignment horizontal="center" vertical="center"/>
      <protection locked="0"/>
    </xf>
    <xf numFmtId="182" fontId="27" fillId="0" borderId="18" xfId="179" applyNumberFormat="1" applyFont="1" applyBorder="1" applyAlignment="1" applyProtection="1">
      <alignment horizontal="center" vertical="center"/>
      <protection locked="0"/>
    </xf>
    <xf numFmtId="182" fontId="54" fillId="0" borderId="34" xfId="179" applyNumberFormat="1" applyFont="1" applyBorder="1" applyAlignment="1" applyProtection="1">
      <alignment horizontal="center" vertical="center"/>
      <protection locked="0"/>
    </xf>
    <xf numFmtId="181" fontId="54" fillId="0" borderId="34" xfId="179" applyNumberFormat="1" applyFont="1" applyBorder="1" applyAlignment="1" applyProtection="1">
      <alignment horizontal="center" vertical="center"/>
      <protection locked="0"/>
    </xf>
    <xf numFmtId="190" fontId="27" fillId="0" borderId="34" xfId="179" applyNumberFormat="1" applyFont="1" applyBorder="1" applyAlignment="1" applyProtection="1">
      <alignment horizontal="center" vertical="center"/>
      <protection locked="0"/>
    </xf>
    <xf numFmtId="0" fontId="3" fillId="26" borderId="34" xfId="83" applyFont="1" applyFill="1" applyBorder="1" applyAlignment="1">
      <alignment horizontal="center" vertical="center"/>
    </xf>
    <xf numFmtId="186" fontId="0" fillId="0" borderId="11" xfId="0" applyNumberFormat="1" applyBorder="1" applyAlignment="1">
      <alignment horizontal="center" vertical="center"/>
    </xf>
    <xf numFmtId="3" fontId="5" fillId="41" borderId="27" xfId="0" applyNumberFormat="1" applyFont="1" applyFill="1" applyBorder="1" applyAlignment="1">
      <alignment vertical="center" shrinkToFit="1"/>
    </xf>
    <xf numFmtId="3" fontId="5" fillId="41" borderId="15" xfId="0" applyNumberFormat="1" applyFont="1" applyFill="1" applyBorder="1" applyAlignment="1">
      <alignment vertical="center" shrinkToFit="1"/>
    </xf>
    <xf numFmtId="3" fontId="5" fillId="41" borderId="103" xfId="0" applyNumberFormat="1" applyFont="1" applyFill="1" applyBorder="1" applyAlignment="1">
      <alignment vertical="center" shrinkToFit="1"/>
    </xf>
    <xf numFmtId="3" fontId="5" fillId="41" borderId="30" xfId="0" applyNumberFormat="1" applyFont="1" applyFill="1" applyBorder="1" applyAlignment="1">
      <alignment vertical="center" shrinkToFit="1"/>
    </xf>
    <xf numFmtId="0" fontId="5" fillId="24" borderId="42" xfId="0" applyFont="1" applyFill="1" applyBorder="1" applyAlignment="1">
      <alignment vertical="center"/>
    </xf>
    <xf numFmtId="3" fontId="5" fillId="41" borderId="16" xfId="0" applyNumberFormat="1" applyFont="1" applyFill="1" applyBorder="1" applyAlignment="1">
      <alignment vertical="center" shrinkToFit="1"/>
    </xf>
    <xf numFmtId="3" fontId="53" fillId="0" borderId="17" xfId="0" applyNumberFormat="1" applyFont="1" applyFill="1" applyBorder="1" applyAlignment="1">
      <alignment vertical="center" shrinkToFit="1"/>
    </xf>
    <xf numFmtId="3" fontId="5" fillId="24" borderId="27" xfId="0" applyNumberFormat="1" applyFont="1" applyFill="1" applyBorder="1" applyAlignment="1">
      <alignment vertical="center" shrinkToFit="1"/>
    </xf>
    <xf numFmtId="0" fontId="5" fillId="24" borderId="31" xfId="0" applyFont="1" applyFill="1" applyBorder="1" applyAlignment="1">
      <alignment vertical="center" shrinkToFit="1"/>
    </xf>
    <xf numFmtId="0" fontId="5" fillId="24" borderId="32" xfId="0" applyFont="1" applyFill="1" applyBorder="1" applyAlignment="1">
      <alignment vertical="center" shrinkToFit="1"/>
    </xf>
    <xf numFmtId="176" fontId="5" fillId="0" borderId="30" xfId="0" applyNumberFormat="1" applyFont="1" applyFill="1" applyBorder="1" applyAlignment="1">
      <alignment vertical="center" shrinkToFit="1"/>
    </xf>
    <xf numFmtId="0" fontId="5" fillId="39" borderId="42" xfId="0" applyFont="1" applyFill="1" applyBorder="1" applyAlignment="1">
      <alignment horizontal="center" vertical="center" shrinkToFit="1"/>
    </xf>
    <xf numFmtId="3" fontId="5" fillId="24" borderId="103" xfId="0" applyNumberFormat="1" applyFont="1" applyFill="1" applyBorder="1" applyAlignment="1">
      <alignment vertical="center" shrinkToFit="1"/>
    </xf>
    <xf numFmtId="3" fontId="5" fillId="24" borderId="30" xfId="0" applyNumberFormat="1" applyFont="1" applyFill="1" applyBorder="1" applyAlignment="1">
      <alignment vertical="center" shrinkToFit="1"/>
    </xf>
    <xf numFmtId="0" fontId="5" fillId="24" borderId="42" xfId="0" applyFont="1" applyFill="1" applyBorder="1" applyAlignment="1">
      <alignment vertical="center" shrinkToFit="1"/>
    </xf>
    <xf numFmtId="3" fontId="5" fillId="24" borderId="16" xfId="0" applyNumberFormat="1" applyFont="1" applyFill="1" applyBorder="1" applyAlignment="1">
      <alignment vertical="center" shrinkToFit="1"/>
    </xf>
    <xf numFmtId="0" fontId="5" fillId="24" borderId="43" xfId="0" applyFont="1" applyFill="1" applyBorder="1" applyAlignment="1">
      <alignment vertical="center" shrinkToFit="1"/>
    </xf>
    <xf numFmtId="182" fontId="5" fillId="39" borderId="104" xfId="0" applyNumberFormat="1" applyFont="1" applyFill="1" applyBorder="1" applyAlignment="1">
      <alignment vertical="center" shrinkToFit="1"/>
    </xf>
    <xf numFmtId="183" fontId="5" fillId="24" borderId="15" xfId="0" applyNumberFormat="1" applyFont="1" applyFill="1" applyBorder="1" applyAlignment="1">
      <alignment vertical="center" shrinkToFit="1"/>
    </xf>
    <xf numFmtId="181" fontId="5" fillId="24" borderId="15" xfId="0" applyNumberFormat="1" applyFont="1" applyFill="1" applyBorder="1" applyAlignment="1">
      <alignment vertical="center" shrinkToFit="1"/>
    </xf>
    <xf numFmtId="3" fontId="5" fillId="37" borderId="101" xfId="0" applyNumberFormat="1" applyFont="1" applyFill="1" applyBorder="1" applyAlignment="1">
      <alignment vertical="center" shrinkToFit="1"/>
    </xf>
    <xf numFmtId="3" fontId="5" fillId="37" borderId="99" xfId="0" applyNumberFormat="1" applyFont="1" applyFill="1" applyBorder="1" applyAlignment="1">
      <alignment vertical="center" shrinkToFit="1"/>
    </xf>
    <xf numFmtId="177" fontId="5" fillId="0" borderId="31" xfId="0" applyNumberFormat="1" applyFont="1" applyBorder="1" applyAlignment="1">
      <alignment vertical="center" shrinkToFit="1"/>
    </xf>
    <xf numFmtId="179" fontId="5" fillId="0" borderId="62" xfId="0" applyNumberFormat="1" applyFont="1" applyBorder="1" applyAlignment="1">
      <alignment vertical="center" shrinkToFit="1"/>
    </xf>
    <xf numFmtId="179" fontId="5" fillId="0" borderId="26" xfId="0" applyNumberFormat="1" applyFont="1" applyBorder="1" applyAlignment="1">
      <alignment vertical="center" shrinkToFit="1"/>
    </xf>
    <xf numFmtId="179" fontId="5" fillId="0" borderId="22" xfId="0" applyNumberFormat="1" applyFont="1" applyBorder="1" applyAlignment="1">
      <alignment vertical="center" shrinkToFit="1"/>
    </xf>
    <xf numFmtId="177" fontId="5" fillId="0" borderId="26" xfId="0" applyNumberFormat="1" applyFont="1" applyBorder="1" applyAlignment="1">
      <alignment vertical="center" shrinkToFit="1"/>
    </xf>
    <xf numFmtId="177" fontId="5" fillId="0" borderId="22" xfId="0" applyNumberFormat="1" applyFont="1" applyBorder="1" applyAlignment="1">
      <alignment vertical="center" shrinkToFit="1"/>
    </xf>
    <xf numFmtId="2" fontId="5" fillId="0" borderId="26" xfId="0" applyNumberFormat="1" applyFont="1" applyBorder="1" applyAlignment="1">
      <alignment vertical="center" shrinkToFit="1"/>
    </xf>
    <xf numFmtId="2" fontId="5" fillId="0" borderId="22" xfId="0" applyNumberFormat="1" applyFont="1" applyBorder="1" applyAlignment="1">
      <alignment vertical="center" shrinkToFit="1"/>
    </xf>
    <xf numFmtId="3" fontId="5" fillId="0" borderId="26" xfId="0" applyNumberFormat="1" applyFont="1" applyBorder="1" applyAlignment="1">
      <alignment vertical="center" shrinkToFit="1"/>
    </xf>
    <xf numFmtId="3" fontId="5" fillId="0" borderId="22" xfId="0" applyNumberFormat="1" applyFont="1" applyBorder="1" applyAlignment="1">
      <alignment vertical="center" shrinkToFit="1"/>
    </xf>
    <xf numFmtId="182" fontId="5" fillId="0" borderId="62" xfId="0" applyNumberFormat="1" applyFont="1" applyBorder="1" applyAlignment="1">
      <alignment vertical="center" shrinkToFit="1"/>
    </xf>
    <xf numFmtId="177" fontId="5" fillId="0" borderId="32" xfId="0" applyNumberFormat="1" applyFont="1" applyBorder="1" applyAlignment="1">
      <alignment vertical="center" shrinkToFit="1"/>
    </xf>
    <xf numFmtId="179" fontId="5" fillId="0" borderId="47" xfId="0" applyNumberFormat="1" applyFont="1" applyBorder="1" applyAlignment="1">
      <alignment vertical="center" shrinkToFit="1"/>
    </xf>
    <xf numFmtId="179" fontId="5" fillId="0" borderId="23" xfId="0" applyNumberFormat="1" applyFont="1" applyBorder="1" applyAlignment="1">
      <alignment vertical="center" shrinkToFit="1"/>
    </xf>
    <xf numFmtId="179" fontId="5" fillId="0" borderId="14" xfId="0" applyNumberFormat="1" applyFont="1" applyBorder="1" applyAlignment="1">
      <alignment vertical="center" shrinkToFit="1"/>
    </xf>
    <xf numFmtId="177" fontId="5" fillId="0" borderId="23" xfId="0" applyNumberFormat="1" applyFont="1" applyBorder="1" applyAlignment="1">
      <alignment vertical="center" shrinkToFit="1"/>
    </xf>
    <xf numFmtId="177" fontId="5" fillId="0" borderId="14" xfId="0" applyNumberFormat="1" applyFont="1" applyBorder="1" applyAlignment="1">
      <alignment vertical="center" shrinkToFit="1"/>
    </xf>
    <xf numFmtId="2" fontId="5" fillId="0" borderId="23" xfId="0" applyNumberFormat="1" applyFont="1" applyBorder="1" applyAlignment="1">
      <alignment vertical="center" shrinkToFit="1"/>
    </xf>
    <xf numFmtId="2" fontId="5" fillId="0" borderId="14" xfId="0" applyNumberFormat="1" applyFont="1" applyBorder="1" applyAlignment="1">
      <alignment vertical="center" shrinkToFit="1"/>
    </xf>
    <xf numFmtId="3" fontId="5" fillId="0" borderId="23" xfId="0" applyNumberFormat="1" applyFont="1" applyBorder="1" applyAlignment="1">
      <alignment vertical="center" shrinkToFit="1"/>
    </xf>
    <xf numFmtId="3" fontId="5" fillId="0" borderId="14" xfId="0" applyNumberFormat="1" applyFont="1" applyBorder="1" applyAlignment="1">
      <alignment vertical="center" shrinkToFit="1"/>
    </xf>
    <xf numFmtId="182" fontId="5" fillId="0" borderId="47" xfId="0" applyNumberFormat="1" applyFont="1" applyBorder="1" applyAlignment="1">
      <alignment vertical="center" shrinkToFit="1"/>
    </xf>
    <xf numFmtId="176" fontId="5" fillId="0" borderId="23" xfId="0" applyNumberFormat="1" applyFont="1" applyBorder="1" applyAlignment="1">
      <alignment vertical="center" shrinkToFit="1"/>
    </xf>
    <xf numFmtId="182" fontId="5" fillId="39" borderId="96" xfId="0" applyNumberFormat="1" applyFont="1" applyFill="1" applyBorder="1" applyAlignment="1">
      <alignment vertical="center" shrinkToFit="1"/>
    </xf>
    <xf numFmtId="0" fontId="5" fillId="24" borderId="81" xfId="0" applyFont="1" applyFill="1" applyBorder="1" applyAlignment="1">
      <alignment vertical="center"/>
    </xf>
    <xf numFmtId="0" fontId="5" fillId="0" borderId="62" xfId="0" applyFont="1" applyBorder="1" applyAlignment="1">
      <alignment vertical="center"/>
    </xf>
    <xf numFmtId="0" fontId="5" fillId="0" borderId="47" xfId="0" applyFont="1" applyBorder="1" applyAlignment="1">
      <alignment vertical="center"/>
    </xf>
    <xf numFmtId="0" fontId="5" fillId="0" borderId="63" xfId="0" applyFont="1" applyBorder="1" applyAlignment="1">
      <alignment vertical="center"/>
    </xf>
    <xf numFmtId="3" fontId="5" fillId="38" borderId="44" xfId="0" applyNumberFormat="1" applyFont="1" applyFill="1" applyBorder="1" applyAlignment="1">
      <alignment vertical="center" shrinkToFit="1"/>
    </xf>
    <xf numFmtId="3" fontId="5" fillId="0" borderId="26" xfId="0" applyNumberFormat="1" applyFont="1" applyFill="1" applyBorder="1" applyAlignment="1">
      <alignment vertical="center" shrinkToFit="1"/>
    </xf>
    <xf numFmtId="3" fontId="5" fillId="0" borderId="25" xfId="0" applyNumberFormat="1" applyFont="1" applyFill="1" applyBorder="1" applyAlignment="1">
      <alignment vertical="center" shrinkToFit="1"/>
    </xf>
    <xf numFmtId="0" fontId="29" fillId="0" borderId="0" xfId="0" applyFont="1" applyFill="1" applyBorder="1" applyAlignment="1">
      <alignment vertical="center" wrapText="1"/>
    </xf>
    <xf numFmtId="0" fontId="3" fillId="0" borderId="0" xfId="176">
      <alignment vertical="center"/>
    </xf>
    <xf numFmtId="0" fontId="5" fillId="0" borderId="0" xfId="176" applyFont="1" applyAlignment="1">
      <alignment vertical="center" shrinkToFit="1"/>
    </xf>
    <xf numFmtId="0" fontId="32" fillId="0" borderId="0" xfId="176" applyFont="1" applyAlignment="1">
      <alignment vertical="center" textRotation="255"/>
    </xf>
    <xf numFmtId="176" fontId="3" fillId="0" borderId="105" xfId="176" applyNumberFormat="1" applyBorder="1" applyAlignment="1">
      <alignment horizontal="center"/>
    </xf>
    <xf numFmtId="0" fontId="3" fillId="0" borderId="0" xfId="176" applyAlignment="1">
      <alignment vertical="center"/>
    </xf>
    <xf numFmtId="177" fontId="5" fillId="0" borderId="32" xfId="176" applyNumberFormat="1" applyFont="1" applyBorder="1" applyAlignment="1">
      <alignment vertical="center" shrinkToFit="1"/>
    </xf>
    <xf numFmtId="176" fontId="3" fillId="0" borderId="18" xfId="176" applyNumberFormat="1" applyBorder="1" applyAlignment="1">
      <alignment horizontal="center" vertical="center"/>
    </xf>
    <xf numFmtId="176" fontId="5" fillId="0" borderId="44" xfId="0" applyNumberFormat="1" applyFont="1" applyFill="1" applyBorder="1" applyAlignment="1">
      <alignment vertical="center" shrinkToFit="1"/>
    </xf>
    <xf numFmtId="178" fontId="5" fillId="0" borderId="41" xfId="0" applyNumberFormat="1" applyFont="1" applyBorder="1" applyAlignment="1">
      <alignment horizontal="center" vertical="center" shrinkToFit="1"/>
    </xf>
    <xf numFmtId="182" fontId="27" fillId="0" borderId="0" xfId="0" applyNumberFormat="1" applyFont="1" applyBorder="1" applyAlignment="1">
      <alignment vertical="center"/>
    </xf>
    <xf numFmtId="179" fontId="27" fillId="0" borderId="85" xfId="180" applyNumberFormat="1" applyFont="1" applyBorder="1" applyAlignment="1" applyProtection="1">
      <alignment horizontal="center" vertical="center"/>
      <protection locked="0"/>
    </xf>
    <xf numFmtId="186" fontId="25" fillId="33" borderId="34" xfId="0" applyNumberFormat="1" applyFont="1" applyFill="1" applyBorder="1" applyAlignment="1">
      <alignment horizontal="center" vertical="center" shrinkToFit="1"/>
    </xf>
    <xf numFmtId="0" fontId="50" fillId="0" borderId="0" xfId="0" applyFont="1" applyAlignment="1">
      <alignment horizontal="right" vertical="top"/>
    </xf>
    <xf numFmtId="0" fontId="27" fillId="0" borderId="0" xfId="0" applyFont="1" applyAlignment="1">
      <alignment vertical="top" wrapText="1"/>
    </xf>
    <xf numFmtId="0" fontId="28" fillId="0" borderId="0" xfId="0" applyFont="1" applyAlignment="1">
      <alignment horizontal="left" vertical="top" wrapText="1"/>
    </xf>
    <xf numFmtId="3" fontId="29" fillId="0" borderId="30" xfId="0" applyNumberFormat="1" applyFont="1" applyBorder="1" applyAlignment="1">
      <alignment vertical="center"/>
    </xf>
    <xf numFmtId="3" fontId="29" fillId="0" borderId="48" xfId="0" applyNumberFormat="1" applyFont="1" applyBorder="1" applyAlignment="1">
      <alignment vertical="center"/>
    </xf>
    <xf numFmtId="3" fontId="29" fillId="0" borderId="103" xfId="0" applyNumberFormat="1" applyFont="1" applyFill="1" applyBorder="1" applyAlignment="1">
      <alignment vertical="center"/>
    </xf>
    <xf numFmtId="3" fontId="37" fillId="0" borderId="30" xfId="0" applyNumberFormat="1" applyFont="1" applyBorder="1" applyAlignment="1">
      <alignment vertical="center"/>
    </xf>
    <xf numFmtId="3" fontId="29" fillId="0" borderId="42" xfId="0" applyNumberFormat="1" applyFont="1" applyBorder="1" applyAlignment="1">
      <alignment vertical="center"/>
    </xf>
    <xf numFmtId="179" fontId="0" fillId="0" borderId="0" xfId="0" applyNumberFormat="1">
      <alignment vertical="center"/>
    </xf>
    <xf numFmtId="2" fontId="0" fillId="0" borderId="0" xfId="0" applyNumberFormat="1">
      <alignment vertical="center"/>
    </xf>
    <xf numFmtId="176" fontId="5" fillId="0" borderId="23" xfId="0" applyNumberFormat="1" applyFont="1" applyFill="1" applyBorder="1" applyAlignment="1">
      <alignment vertical="center" shrinkToFit="1"/>
    </xf>
    <xf numFmtId="176" fontId="5" fillId="0" borderId="25" xfId="0" applyNumberFormat="1" applyFont="1" applyFill="1" applyBorder="1" applyAlignment="1">
      <alignment vertical="center" shrinkToFit="1"/>
    </xf>
    <xf numFmtId="176" fontId="5" fillId="0" borderId="82" xfId="0" applyNumberFormat="1" applyFont="1" applyFill="1" applyBorder="1" applyAlignment="1">
      <alignment vertical="center" shrinkToFit="1"/>
    </xf>
    <xf numFmtId="0" fontId="5" fillId="0" borderId="107" xfId="176" applyFont="1" applyBorder="1" applyAlignment="1">
      <alignment horizontal="center" vertical="center" shrinkToFit="1"/>
    </xf>
    <xf numFmtId="177" fontId="5" fillId="0" borderId="108" xfId="176" applyNumberFormat="1" applyFont="1" applyBorder="1" applyAlignment="1">
      <alignment vertical="center" shrinkToFit="1"/>
    </xf>
    <xf numFmtId="179" fontId="5" fillId="0" borderId="32" xfId="176" applyNumberFormat="1" applyFont="1" applyBorder="1" applyAlignment="1">
      <alignment vertical="center" shrinkToFit="1"/>
    </xf>
    <xf numFmtId="2" fontId="5" fillId="0" borderId="32" xfId="176" applyNumberFormat="1" applyFont="1" applyBorder="1" applyAlignment="1">
      <alignment vertical="center" shrinkToFit="1"/>
    </xf>
    <xf numFmtId="179" fontId="5" fillId="0" borderId="32" xfId="176" applyNumberFormat="1" applyFont="1" applyFill="1" applyBorder="1" applyAlignment="1">
      <alignment horizontal="right" vertical="center" shrinkToFit="1"/>
    </xf>
    <xf numFmtId="177" fontId="5" fillId="0" borderId="32" xfId="176" applyNumberFormat="1" applyFont="1" applyFill="1" applyBorder="1" applyAlignment="1">
      <alignment vertical="center" shrinkToFit="1"/>
    </xf>
    <xf numFmtId="189" fontId="5" fillId="0" borderId="32" xfId="176" applyNumberFormat="1" applyFont="1" applyBorder="1" applyAlignment="1">
      <alignment vertical="center" shrinkToFit="1"/>
    </xf>
    <xf numFmtId="3" fontId="5" fillId="0" borderId="32" xfId="176" applyNumberFormat="1" applyFont="1" applyBorder="1" applyAlignment="1">
      <alignment vertical="center" shrinkToFit="1"/>
    </xf>
    <xf numFmtId="194" fontId="0" fillId="0" borderId="34" xfId="176" applyNumberFormat="1" applyFont="1" applyBorder="1" applyAlignment="1">
      <alignment horizontal="center"/>
    </xf>
    <xf numFmtId="0" fontId="3" fillId="0" borderId="0" xfId="176" applyBorder="1" applyAlignment="1">
      <alignment horizontal="center"/>
    </xf>
    <xf numFmtId="0" fontId="3" fillId="0" borderId="0" xfId="176" applyBorder="1">
      <alignment vertical="center"/>
    </xf>
    <xf numFmtId="0" fontId="3" fillId="0" borderId="0" xfId="176" applyBorder="1" applyAlignment="1">
      <alignment horizontal="left"/>
    </xf>
    <xf numFmtId="0" fontId="3" fillId="0" borderId="0" xfId="176" applyNumberFormat="1" applyBorder="1" applyAlignment="1">
      <alignment horizontal="center"/>
    </xf>
    <xf numFmtId="0" fontId="5" fillId="40" borderId="109" xfId="176" applyFont="1" applyFill="1" applyBorder="1" applyAlignment="1">
      <alignment horizontal="center" vertical="center" shrinkToFit="1"/>
    </xf>
    <xf numFmtId="177" fontId="5" fillId="40" borderId="109" xfId="176" applyNumberFormat="1" applyFont="1" applyFill="1" applyBorder="1" applyAlignment="1">
      <alignment vertical="center" shrinkToFit="1"/>
    </xf>
    <xf numFmtId="0" fontId="5" fillId="40" borderId="111" xfId="176" applyFont="1" applyFill="1" applyBorder="1" applyAlignment="1">
      <alignment horizontal="center" vertical="center" shrinkToFit="1"/>
    </xf>
    <xf numFmtId="177" fontId="5" fillId="40" borderId="111" xfId="176" applyNumberFormat="1" applyFont="1" applyFill="1" applyBorder="1" applyAlignment="1">
      <alignment vertical="center" shrinkToFit="1"/>
    </xf>
    <xf numFmtId="0" fontId="3" fillId="40" borderId="111" xfId="176" applyFill="1" applyBorder="1">
      <alignment vertical="center"/>
    </xf>
    <xf numFmtId="3" fontId="5" fillId="0" borderId="19" xfId="0" applyNumberFormat="1" applyFont="1" applyFill="1" applyBorder="1" applyAlignment="1">
      <alignment vertical="center" shrinkToFit="1"/>
    </xf>
    <xf numFmtId="3" fontId="5" fillId="0" borderId="21" xfId="0" applyNumberFormat="1" applyFont="1" applyFill="1" applyBorder="1" applyAlignment="1">
      <alignment vertical="center" shrinkToFit="1"/>
    </xf>
    <xf numFmtId="0" fontId="5" fillId="0" borderId="34" xfId="0" applyFont="1" applyFill="1" applyBorder="1" applyAlignment="1">
      <alignment vertical="center" shrinkToFit="1"/>
    </xf>
    <xf numFmtId="0" fontId="5" fillId="0" borderId="113" xfId="0" applyFont="1" applyBorder="1" applyAlignment="1">
      <alignment horizontal="center" vertical="center" shrinkToFit="1"/>
    </xf>
    <xf numFmtId="182" fontId="5" fillId="0" borderId="62" xfId="0" applyNumberFormat="1" applyFont="1" applyFill="1" applyBorder="1" applyAlignment="1">
      <alignment vertical="center" shrinkToFit="1"/>
    </xf>
    <xf numFmtId="0" fontId="5" fillId="0" borderId="108" xfId="0" applyFont="1" applyBorder="1" applyAlignment="1">
      <alignment horizontal="center" vertical="center" shrinkToFit="1"/>
    </xf>
    <xf numFmtId="182" fontId="5" fillId="0" borderId="47" xfId="0" applyNumberFormat="1" applyFont="1" applyFill="1" applyBorder="1" applyAlignment="1">
      <alignment vertical="center" shrinkToFit="1"/>
    </xf>
    <xf numFmtId="0" fontId="5" fillId="0" borderId="114" xfId="0" applyFont="1" applyBorder="1" applyAlignment="1">
      <alignment horizontal="center" vertical="center" shrinkToFit="1"/>
    </xf>
    <xf numFmtId="177" fontId="5" fillId="0" borderId="42" xfId="0" applyNumberFormat="1" applyFont="1" applyBorder="1" applyAlignment="1">
      <alignment vertical="center" shrinkToFit="1"/>
    </xf>
    <xf numFmtId="3" fontId="5" fillId="0" borderId="48" xfId="0" applyNumberFormat="1" applyFont="1" applyFill="1" applyBorder="1" applyAlignment="1">
      <alignment vertical="center" shrinkToFit="1"/>
    </xf>
    <xf numFmtId="3" fontId="5" fillId="0" borderId="30" xfId="0" applyNumberFormat="1" applyFont="1" applyFill="1" applyBorder="1" applyAlignment="1">
      <alignment vertical="center" shrinkToFit="1"/>
    </xf>
    <xf numFmtId="182" fontId="5" fillId="0" borderId="104" xfId="0" applyNumberFormat="1" applyFont="1" applyFill="1" applyBorder="1" applyAlignment="1">
      <alignment vertical="center" shrinkToFit="1"/>
    </xf>
    <xf numFmtId="179" fontId="5" fillId="0" borderId="108" xfId="0" applyNumberFormat="1" applyFont="1" applyBorder="1" applyAlignment="1">
      <alignment vertical="center" shrinkToFit="1"/>
    </xf>
    <xf numFmtId="0" fontId="5" fillId="0" borderId="38" xfId="0" applyFont="1" applyBorder="1" applyAlignment="1">
      <alignment vertical="center"/>
    </xf>
    <xf numFmtId="194" fontId="5" fillId="0" borderId="24" xfId="0" applyNumberFormat="1" applyFont="1" applyBorder="1" applyAlignment="1">
      <alignment horizontal="center" vertical="center" shrinkToFit="1"/>
    </xf>
    <xf numFmtId="177" fontId="5" fillId="0" borderId="115" xfId="0" applyNumberFormat="1" applyFont="1" applyBorder="1" applyAlignment="1">
      <alignment vertical="center" shrinkToFit="1"/>
    </xf>
    <xf numFmtId="179" fontId="5" fillId="0" borderId="115" xfId="0" applyNumberFormat="1" applyFont="1" applyBorder="1" applyAlignment="1">
      <alignment vertical="center" shrinkToFit="1"/>
    </xf>
    <xf numFmtId="179" fontId="5" fillId="0" borderId="116" xfId="0" applyNumberFormat="1" applyFont="1" applyBorder="1" applyAlignment="1">
      <alignment vertical="center" shrinkToFit="1"/>
    </xf>
    <xf numFmtId="177" fontId="5" fillId="0" borderId="117" xfId="0" applyNumberFormat="1" applyFont="1" applyBorder="1" applyAlignment="1">
      <alignment vertical="center" shrinkToFit="1"/>
    </xf>
    <xf numFmtId="2" fontId="5" fillId="0" borderId="116" xfId="0" applyNumberFormat="1" applyFont="1" applyBorder="1" applyAlignment="1">
      <alignment vertical="center" shrinkToFit="1"/>
    </xf>
    <xf numFmtId="179" fontId="5" fillId="0" borderId="117" xfId="0" applyNumberFormat="1" applyFont="1" applyBorder="1" applyAlignment="1">
      <alignment vertical="center" shrinkToFit="1"/>
    </xf>
    <xf numFmtId="177" fontId="5" fillId="0" borderId="116" xfId="0" applyNumberFormat="1" applyFont="1" applyBorder="1" applyAlignment="1">
      <alignment vertical="center" shrinkToFit="1"/>
    </xf>
    <xf numFmtId="3" fontId="5" fillId="0" borderId="117" xfId="0" applyNumberFormat="1" applyFont="1" applyBorder="1" applyAlignment="1">
      <alignment vertical="center" shrinkToFit="1"/>
    </xf>
    <xf numFmtId="0" fontId="5" fillId="0" borderId="75" xfId="0" applyFont="1" applyFill="1" applyBorder="1" applyAlignment="1">
      <alignment vertical="center" shrinkToFit="1"/>
    </xf>
    <xf numFmtId="0" fontId="5" fillId="0" borderId="50" xfId="0" applyFont="1" applyFill="1" applyBorder="1" applyAlignment="1">
      <alignment vertical="center" shrinkToFit="1"/>
    </xf>
    <xf numFmtId="3" fontId="5" fillId="41" borderId="0" xfId="0" applyNumberFormat="1" applyFont="1" applyFill="1" applyBorder="1" applyAlignment="1">
      <alignment vertical="center" shrinkToFit="1"/>
    </xf>
    <xf numFmtId="3" fontId="5" fillId="41" borderId="38" xfId="0" applyNumberFormat="1" applyFont="1" applyFill="1" applyBorder="1" applyAlignment="1">
      <alignment vertical="center" shrinkToFit="1"/>
    </xf>
    <xf numFmtId="179" fontId="5" fillId="0" borderId="12" xfId="0" applyNumberFormat="1" applyFont="1" applyBorder="1" applyAlignment="1">
      <alignment vertical="center" shrinkToFit="1"/>
    </xf>
    <xf numFmtId="177" fontId="5" fillId="0" borderId="62" xfId="0" applyNumberFormat="1" applyFont="1" applyBorder="1" applyAlignment="1">
      <alignment vertical="center" shrinkToFit="1"/>
    </xf>
    <xf numFmtId="2" fontId="5" fillId="0" borderId="12" xfId="0" applyNumberFormat="1" applyFont="1" applyBorder="1" applyAlignment="1">
      <alignment vertical="center" shrinkToFit="1"/>
    </xf>
    <xf numFmtId="177" fontId="5" fillId="0" borderId="12" xfId="0" applyNumberFormat="1" applyFont="1" applyBorder="1" applyAlignment="1">
      <alignment vertical="center" shrinkToFit="1"/>
    </xf>
    <xf numFmtId="3" fontId="5" fillId="0" borderId="62" xfId="0" applyNumberFormat="1" applyFont="1" applyBorder="1" applyAlignment="1">
      <alignment vertical="center" shrinkToFit="1"/>
    </xf>
    <xf numFmtId="3" fontId="5" fillId="0" borderId="83" xfId="0" applyNumberFormat="1" applyFont="1" applyFill="1" applyBorder="1" applyAlignment="1">
      <alignment vertical="center" shrinkToFit="1"/>
    </xf>
    <xf numFmtId="179" fontId="5" fillId="0" borderId="13" xfId="0" applyNumberFormat="1" applyFont="1" applyBorder="1" applyAlignment="1">
      <alignment vertical="center" shrinkToFit="1"/>
    </xf>
    <xf numFmtId="177" fontId="5" fillId="0" borderId="47" xfId="0" applyNumberFormat="1" applyFont="1" applyBorder="1" applyAlignment="1">
      <alignment vertical="center" shrinkToFit="1"/>
    </xf>
    <xf numFmtId="2" fontId="5" fillId="0" borderId="13" xfId="0" applyNumberFormat="1" applyFont="1" applyBorder="1" applyAlignment="1">
      <alignment vertical="center" shrinkToFit="1"/>
    </xf>
    <xf numFmtId="177" fontId="5" fillId="0" borderId="13" xfId="0" applyNumberFormat="1" applyFont="1" applyBorder="1" applyAlignment="1">
      <alignment vertical="center" shrinkToFit="1"/>
    </xf>
    <xf numFmtId="3" fontId="5" fillId="0" borderId="47" xfId="0" applyNumberFormat="1" applyFont="1" applyBorder="1" applyAlignment="1">
      <alignment vertical="center" shrinkToFit="1"/>
    </xf>
    <xf numFmtId="3" fontId="5" fillId="0" borderId="118" xfId="0" applyNumberFormat="1" applyFont="1" applyFill="1" applyBorder="1" applyAlignment="1">
      <alignment vertical="center" shrinkToFit="1"/>
    </xf>
    <xf numFmtId="194" fontId="5" fillId="0" borderId="43" xfId="0" applyNumberFormat="1" applyFont="1" applyBorder="1" applyAlignment="1">
      <alignment horizontal="center" vertical="center" shrinkToFit="1"/>
    </xf>
    <xf numFmtId="3" fontId="5" fillId="0" borderId="116" xfId="0" applyNumberFormat="1" applyFont="1" applyBorder="1" applyAlignment="1">
      <alignment vertical="center" shrinkToFit="1"/>
    </xf>
    <xf numFmtId="177" fontId="5" fillId="0" borderId="113" xfId="0" applyNumberFormat="1" applyFont="1" applyBorder="1" applyAlignment="1">
      <alignment vertical="center" shrinkToFit="1"/>
    </xf>
    <xf numFmtId="177" fontId="5" fillId="0" borderId="108" xfId="0" applyNumberFormat="1" applyFont="1" applyBorder="1" applyAlignment="1">
      <alignment vertical="center" shrinkToFit="1"/>
    </xf>
    <xf numFmtId="0" fontId="5" fillId="0" borderId="17" xfId="0" applyFont="1" applyBorder="1" applyAlignment="1">
      <alignment vertical="center" shrinkToFit="1"/>
    </xf>
    <xf numFmtId="0" fontId="5" fillId="0" borderId="115" xfId="0" applyFont="1" applyBorder="1" applyAlignment="1">
      <alignment horizontal="center" vertical="center" shrinkToFit="1"/>
    </xf>
    <xf numFmtId="2" fontId="5" fillId="0" borderId="117" xfId="0" applyNumberFormat="1" applyFont="1" applyBorder="1" applyAlignment="1">
      <alignment vertical="center" shrinkToFit="1"/>
    </xf>
    <xf numFmtId="0" fontId="5" fillId="0" borderId="119" xfId="176" applyFont="1" applyBorder="1" applyAlignment="1">
      <alignment horizontal="center" vertical="center" shrinkToFit="1"/>
    </xf>
    <xf numFmtId="177" fontId="5" fillId="0" borderId="120" xfId="176" applyNumberFormat="1" applyFont="1" applyBorder="1" applyAlignment="1">
      <alignment vertical="center" shrinkToFit="1"/>
    </xf>
    <xf numFmtId="179" fontId="5" fillId="0" borderId="121" xfId="176" applyNumberFormat="1" applyFont="1" applyBorder="1" applyAlignment="1">
      <alignment vertical="center" shrinkToFit="1"/>
    </xf>
    <xf numFmtId="177" fontId="5" fillId="0" borderId="121" xfId="176" applyNumberFormat="1" applyFont="1" applyBorder="1" applyAlignment="1">
      <alignment vertical="center" shrinkToFit="1"/>
    </xf>
    <xf numFmtId="2" fontId="5" fillId="0" borderId="121" xfId="176" applyNumberFormat="1" applyFont="1" applyBorder="1" applyAlignment="1">
      <alignment vertical="center" shrinkToFit="1"/>
    </xf>
    <xf numFmtId="2" fontId="5" fillId="0" borderId="121" xfId="176" applyNumberFormat="1" applyFont="1" applyBorder="1" applyAlignment="1">
      <alignment horizontal="right" vertical="center" shrinkToFit="1"/>
    </xf>
    <xf numFmtId="189" fontId="5" fillId="0" borderId="121" xfId="176" applyNumberFormat="1" applyFont="1" applyBorder="1" applyAlignment="1">
      <alignment vertical="center" shrinkToFit="1"/>
    </xf>
    <xf numFmtId="3" fontId="5" fillId="0" borderId="121" xfId="176" applyNumberFormat="1" applyFont="1" applyBorder="1" applyAlignment="1">
      <alignment vertical="center" shrinkToFit="1"/>
    </xf>
    <xf numFmtId="177" fontId="5" fillId="0" borderId="108" xfId="176" applyNumberFormat="1" applyFont="1" applyFill="1" applyBorder="1" applyAlignment="1">
      <alignment vertical="center" shrinkToFit="1"/>
    </xf>
    <xf numFmtId="0" fontId="3" fillId="0" borderId="115" xfId="176" applyFill="1" applyBorder="1" applyAlignment="1">
      <alignment vertical="center"/>
    </xf>
    <xf numFmtId="179" fontId="3" fillId="0" borderId="43" xfId="176" applyNumberFormat="1" applyFill="1" applyBorder="1" applyAlignment="1">
      <alignment vertical="center"/>
    </xf>
    <xf numFmtId="179" fontId="3" fillId="0" borderId="122" xfId="176" applyNumberFormat="1" applyFill="1" applyBorder="1" applyAlignment="1">
      <alignment vertical="center"/>
    </xf>
    <xf numFmtId="20" fontId="3" fillId="0" borderId="122" xfId="176" applyNumberFormat="1" applyFill="1" applyBorder="1" applyAlignment="1">
      <alignment vertical="center"/>
    </xf>
    <xf numFmtId="0" fontId="3" fillId="0" borderId="122" xfId="176" applyFill="1" applyBorder="1" applyAlignment="1">
      <alignment vertical="center"/>
    </xf>
    <xf numFmtId="189" fontId="3" fillId="0" borderId="122" xfId="176" applyNumberFormat="1" applyFill="1" applyBorder="1" applyAlignment="1">
      <alignment vertical="center"/>
    </xf>
    <xf numFmtId="0" fontId="3" fillId="0" borderId="123" xfId="176" applyFill="1" applyBorder="1" applyAlignment="1">
      <alignment vertical="center"/>
    </xf>
    <xf numFmtId="194" fontId="0" fillId="0" borderId="43" xfId="176" applyNumberFormat="1" applyFont="1" applyBorder="1" applyAlignment="1">
      <alignment horizontal="center" vertical="center"/>
    </xf>
    <xf numFmtId="0" fontId="5" fillId="0" borderId="49" xfId="0" applyFont="1" applyBorder="1" applyAlignment="1">
      <alignment vertical="center" shrinkToFit="1"/>
    </xf>
    <xf numFmtId="179" fontId="5" fillId="0" borderId="114" xfId="0" applyNumberFormat="1" applyFont="1" applyBorder="1" applyAlignment="1">
      <alignment vertical="center" shrinkToFit="1"/>
    </xf>
    <xf numFmtId="179" fontId="5" fillId="0" borderId="123" xfId="0" applyNumberFormat="1" applyFont="1" applyBorder="1" applyAlignment="1">
      <alignment vertical="center" shrinkToFit="1"/>
    </xf>
    <xf numFmtId="179" fontId="5" fillId="0" borderId="124" xfId="0" applyNumberFormat="1" applyFont="1" applyBorder="1" applyAlignment="1">
      <alignment vertical="center" shrinkToFit="1"/>
    </xf>
    <xf numFmtId="177" fontId="5" fillId="0" borderId="125" xfId="0" applyNumberFormat="1" applyFont="1" applyBorder="1" applyAlignment="1">
      <alignment vertical="center" shrinkToFit="1"/>
    </xf>
    <xf numFmtId="177" fontId="5" fillId="0" borderId="126" xfId="0" applyNumberFormat="1" applyFont="1" applyBorder="1" applyAlignment="1">
      <alignment vertical="center" shrinkToFit="1"/>
    </xf>
    <xf numFmtId="2" fontId="5" fillId="0" borderId="123" xfId="0" applyNumberFormat="1" applyFont="1" applyBorder="1" applyAlignment="1">
      <alignment vertical="center" shrinkToFit="1"/>
    </xf>
    <xf numFmtId="2" fontId="5" fillId="0" borderId="124" xfId="0" applyNumberFormat="1" applyFont="1" applyBorder="1" applyAlignment="1">
      <alignment vertical="center" shrinkToFit="1"/>
    </xf>
    <xf numFmtId="179" fontId="5" fillId="0" borderId="125" xfId="0" applyNumberFormat="1" applyFont="1" applyBorder="1" applyAlignment="1">
      <alignment vertical="center" shrinkToFit="1"/>
    </xf>
    <xf numFmtId="179" fontId="5" fillId="0" borderId="126" xfId="0" applyNumberFormat="1" applyFont="1" applyBorder="1" applyAlignment="1">
      <alignment vertical="center" shrinkToFit="1"/>
    </xf>
    <xf numFmtId="177" fontId="5" fillId="0" borderId="123" xfId="0" applyNumberFormat="1" applyFont="1" applyBorder="1" applyAlignment="1">
      <alignment vertical="center" shrinkToFit="1"/>
    </xf>
    <xf numFmtId="177" fontId="5" fillId="0" borderId="124" xfId="0" applyNumberFormat="1" applyFont="1" applyBorder="1" applyAlignment="1">
      <alignment vertical="center" shrinkToFit="1"/>
    </xf>
    <xf numFmtId="3" fontId="5" fillId="0" borderId="125" xfId="0" applyNumberFormat="1" applyFont="1" applyBorder="1" applyAlignment="1">
      <alignment vertical="center" shrinkToFit="1"/>
    </xf>
    <xf numFmtId="3" fontId="5" fillId="0" borderId="126" xfId="0" applyNumberFormat="1" applyFont="1" applyBorder="1" applyAlignment="1">
      <alignment vertical="center" shrinkToFit="1"/>
    </xf>
    <xf numFmtId="3" fontId="5" fillId="0" borderId="127" xfId="0" applyNumberFormat="1" applyFont="1" applyFill="1" applyBorder="1" applyAlignment="1">
      <alignment vertical="center" shrinkToFit="1"/>
    </xf>
    <xf numFmtId="177" fontId="5" fillId="0" borderId="75" xfId="0" applyNumberFormat="1" applyFont="1" applyBorder="1" applyAlignment="1">
      <alignment vertical="center" shrinkToFit="1"/>
    </xf>
    <xf numFmtId="179" fontId="5" fillId="0" borderId="50" xfId="0" applyNumberFormat="1" applyFont="1" applyBorder="1" applyAlignment="1">
      <alignment vertical="center" shrinkToFit="1"/>
    </xf>
    <xf numFmtId="177" fontId="5" fillId="0" borderId="50" xfId="0" applyNumberFormat="1" applyFont="1" applyBorder="1" applyAlignment="1">
      <alignment vertical="center" shrinkToFit="1"/>
    </xf>
    <xf numFmtId="2" fontId="5" fillId="0" borderId="50" xfId="0" applyNumberFormat="1" applyFont="1" applyBorder="1" applyAlignment="1">
      <alignment vertical="center" shrinkToFit="1"/>
    </xf>
    <xf numFmtId="3" fontId="5" fillId="0" borderId="50" xfId="0" applyNumberFormat="1" applyFont="1" applyBorder="1" applyAlignment="1">
      <alignment vertical="center" shrinkToFit="1"/>
    </xf>
    <xf numFmtId="3" fontId="5" fillId="0" borderId="50" xfId="0" applyNumberFormat="1" applyFont="1" applyFill="1" applyBorder="1" applyAlignment="1">
      <alignment vertical="center" shrinkToFit="1"/>
    </xf>
    <xf numFmtId="3" fontId="5" fillId="0" borderId="0" xfId="0" applyNumberFormat="1" applyFont="1" applyBorder="1" applyAlignment="1">
      <alignment vertical="center" shrinkToFit="1"/>
    </xf>
    <xf numFmtId="0" fontId="5" fillId="0" borderId="0" xfId="0" applyFont="1" applyBorder="1" applyAlignment="1">
      <alignment vertical="center"/>
    </xf>
    <xf numFmtId="3" fontId="5" fillId="0" borderId="17" xfId="0" applyNumberFormat="1" applyFont="1" applyBorder="1" applyAlignment="1">
      <alignment vertical="center" shrinkToFit="1"/>
    </xf>
    <xf numFmtId="0" fontId="5" fillId="0" borderId="0" xfId="0" applyFont="1" applyFill="1" applyAlignment="1">
      <alignment vertical="center" shrinkToFit="1"/>
    </xf>
    <xf numFmtId="1" fontId="5" fillId="0" borderId="104" xfId="0" applyNumberFormat="1" applyFont="1" applyFill="1" applyBorder="1" applyAlignment="1">
      <alignment vertical="center" shrinkToFit="1"/>
    </xf>
    <xf numFmtId="182" fontId="5" fillId="0" borderId="114" xfId="0" applyNumberFormat="1" applyFont="1" applyFill="1" applyBorder="1" applyAlignment="1">
      <alignment vertical="center" shrinkToFit="1"/>
    </xf>
    <xf numFmtId="182" fontId="5" fillId="0" borderId="50" xfId="0" applyNumberFormat="1" applyFont="1" applyFill="1" applyBorder="1" applyAlignment="1">
      <alignment vertical="center" shrinkToFit="1"/>
    </xf>
    <xf numFmtId="177" fontId="5" fillId="0" borderId="75" xfId="0" applyNumberFormat="1" applyFont="1" applyFill="1" applyBorder="1" applyAlignment="1">
      <alignment vertical="center" shrinkToFit="1"/>
    </xf>
    <xf numFmtId="179" fontId="5" fillId="0" borderId="50" xfId="0" applyNumberFormat="1" applyFont="1" applyFill="1" applyBorder="1" applyAlignment="1">
      <alignment vertical="center" shrinkToFit="1"/>
    </xf>
    <xf numFmtId="177" fontId="5" fillId="0" borderId="50" xfId="0" applyNumberFormat="1" applyFont="1" applyFill="1" applyBorder="1" applyAlignment="1">
      <alignment vertical="center" shrinkToFit="1"/>
    </xf>
    <xf numFmtId="2" fontId="5" fillId="0" borderId="50" xfId="0" applyNumberFormat="1" applyFont="1" applyFill="1" applyBorder="1" applyAlignment="1">
      <alignment vertical="center" shrinkToFit="1"/>
    </xf>
    <xf numFmtId="0" fontId="5" fillId="0" borderId="50" xfId="0" applyFont="1" applyFill="1" applyBorder="1" applyAlignment="1">
      <alignment vertical="center"/>
    </xf>
    <xf numFmtId="3" fontId="5" fillId="0" borderId="49" xfId="0" applyNumberFormat="1" applyFont="1" applyFill="1" applyBorder="1" applyAlignment="1">
      <alignment vertical="center" shrinkToFit="1"/>
    </xf>
    <xf numFmtId="0" fontId="5" fillId="0" borderId="113" xfId="0" applyFont="1" applyFill="1" applyBorder="1" applyAlignment="1">
      <alignment horizontal="center" vertical="center" shrinkToFit="1"/>
    </xf>
    <xf numFmtId="0" fontId="5" fillId="0" borderId="108" xfId="0" applyFont="1" applyFill="1" applyBorder="1" applyAlignment="1">
      <alignment horizontal="center" vertical="center" shrinkToFit="1"/>
    </xf>
    <xf numFmtId="194" fontId="5" fillId="0" borderId="36" xfId="0" applyNumberFormat="1" applyFont="1" applyFill="1" applyBorder="1" applyAlignment="1">
      <alignment horizontal="center" vertical="center" shrinkToFit="1"/>
    </xf>
    <xf numFmtId="0" fontId="5" fillId="0" borderId="50" xfId="0" applyFont="1" applyBorder="1" applyAlignment="1">
      <alignment vertical="center" shrinkToFit="1"/>
    </xf>
    <xf numFmtId="2" fontId="5" fillId="0" borderId="125" xfId="0" applyNumberFormat="1" applyFont="1" applyBorder="1" applyAlignment="1">
      <alignment vertical="center" shrinkToFit="1"/>
    </xf>
    <xf numFmtId="3" fontId="5" fillId="0" borderId="124" xfId="0" applyNumberFormat="1" applyFont="1" applyBorder="1" applyAlignment="1">
      <alignment vertical="center" shrinkToFit="1"/>
    </xf>
    <xf numFmtId="182" fontId="5" fillId="0" borderId="104" xfId="0" applyNumberFormat="1" applyFont="1" applyBorder="1" applyAlignment="1">
      <alignment vertical="center" shrinkToFit="1"/>
    </xf>
    <xf numFmtId="2" fontId="5" fillId="0" borderId="126" xfId="0" applyNumberFormat="1" applyFont="1" applyBorder="1" applyAlignment="1">
      <alignment vertical="center" shrinkToFit="1"/>
    </xf>
    <xf numFmtId="3" fontId="5" fillId="0" borderId="123" xfId="0" applyNumberFormat="1" applyFont="1" applyBorder="1" applyAlignment="1">
      <alignment vertical="center" shrinkToFit="1"/>
    </xf>
    <xf numFmtId="3" fontId="5" fillId="0" borderId="85" xfId="0" applyNumberFormat="1" applyFont="1" applyFill="1" applyBorder="1" applyAlignment="1">
      <alignment vertical="center" shrinkToFit="1"/>
    </xf>
    <xf numFmtId="0" fontId="27" fillId="0" borderId="0" xfId="0" applyFont="1" applyAlignment="1">
      <alignment horizontal="left" vertical="center"/>
    </xf>
    <xf numFmtId="0" fontId="3" fillId="0" borderId="0" xfId="176" applyFill="1">
      <alignment vertical="center"/>
    </xf>
    <xf numFmtId="179" fontId="3" fillId="25" borderId="35" xfId="176" applyNumberFormat="1" applyFill="1" applyBorder="1" applyAlignment="1">
      <alignment horizontal="right"/>
    </xf>
    <xf numFmtId="176" fontId="3" fillId="0" borderId="143" xfId="176" applyNumberFormat="1" applyBorder="1" applyAlignment="1">
      <alignment horizontal="center"/>
    </xf>
    <xf numFmtId="0" fontId="3" fillId="0" borderId="77" xfId="176" applyBorder="1" applyAlignment="1">
      <alignment horizontal="center"/>
    </xf>
    <xf numFmtId="0" fontId="3" fillId="25" borderId="35" xfId="176" applyFill="1" applyBorder="1" applyAlignment="1">
      <alignment horizontal="left"/>
    </xf>
    <xf numFmtId="0" fontId="0" fillId="0" borderId="0" xfId="176" applyFont="1" applyAlignment="1">
      <alignment vertical="center" shrinkToFit="1"/>
    </xf>
    <xf numFmtId="0" fontId="0" fillId="0" borderId="107" xfId="176" applyFont="1" applyBorder="1" applyAlignment="1">
      <alignment horizontal="center" vertical="center" shrinkToFit="1"/>
    </xf>
    <xf numFmtId="177" fontId="0" fillId="0" borderId="108" xfId="176" applyNumberFormat="1" applyFont="1" applyBorder="1" applyAlignment="1">
      <alignment vertical="center" shrinkToFit="1"/>
    </xf>
    <xf numFmtId="179" fontId="0" fillId="0" borderId="32" xfId="176" applyNumberFormat="1" applyFont="1" applyBorder="1" applyAlignment="1">
      <alignment vertical="center" shrinkToFit="1"/>
    </xf>
    <xf numFmtId="177" fontId="0" fillId="0" borderId="32" xfId="176" applyNumberFormat="1" applyFont="1" applyBorder="1" applyAlignment="1">
      <alignment vertical="center" shrinkToFit="1"/>
    </xf>
    <xf numFmtId="2" fontId="0" fillId="0" borderId="32" xfId="176" applyNumberFormat="1" applyFont="1" applyBorder="1" applyAlignment="1">
      <alignment vertical="center" shrinkToFit="1"/>
    </xf>
    <xf numFmtId="1" fontId="0" fillId="0" borderId="32" xfId="176" applyNumberFormat="1" applyFont="1" applyBorder="1" applyAlignment="1">
      <alignment vertical="center" shrinkToFit="1"/>
    </xf>
    <xf numFmtId="195" fontId="0" fillId="0" borderId="32" xfId="176" applyNumberFormat="1" applyFont="1" applyFill="1" applyBorder="1" applyAlignment="1">
      <alignment horizontal="right" vertical="center" shrinkToFit="1"/>
    </xf>
    <xf numFmtId="189" fontId="0" fillId="0" borderId="32" xfId="176" applyNumberFormat="1" applyFont="1" applyBorder="1" applyAlignment="1">
      <alignment vertical="center" shrinkToFit="1"/>
    </xf>
    <xf numFmtId="0" fontId="0" fillId="0" borderId="0" xfId="176" applyFont="1" applyAlignment="1">
      <alignment vertical="center"/>
    </xf>
    <xf numFmtId="185" fontId="0" fillId="0" borderId="32" xfId="176" applyNumberFormat="1" applyFont="1" applyFill="1" applyBorder="1" applyAlignment="1">
      <alignment vertical="center" shrinkToFit="1"/>
    </xf>
    <xf numFmtId="192" fontId="0" fillId="0" borderId="32" xfId="176" applyNumberFormat="1" applyFont="1" applyFill="1" applyBorder="1" applyAlignment="1">
      <alignment vertical="center" shrinkToFit="1"/>
    </xf>
    <xf numFmtId="196" fontId="0" fillId="0" borderId="32" xfId="176" applyNumberFormat="1" applyFont="1" applyBorder="1" applyAlignment="1">
      <alignment horizontal="right" vertical="center" shrinkToFit="1"/>
    </xf>
    <xf numFmtId="2" fontId="3" fillId="25" borderId="36" xfId="176" applyNumberFormat="1" applyFill="1" applyBorder="1" applyAlignment="1">
      <alignment horizontal="right" vertical="center"/>
    </xf>
    <xf numFmtId="2" fontId="3" fillId="25" borderId="34" xfId="176" applyNumberFormat="1" applyFill="1" applyBorder="1" applyAlignment="1">
      <alignment horizontal="right" vertical="center"/>
    </xf>
    <xf numFmtId="176" fontId="5" fillId="0" borderId="14" xfId="0" applyNumberFormat="1" applyFont="1" applyFill="1" applyBorder="1" applyAlignment="1">
      <alignment horizontal="center" vertical="center" shrinkToFit="1"/>
    </xf>
    <xf numFmtId="176" fontId="5" fillId="36" borderId="14" xfId="0" applyNumberFormat="1" applyFont="1" applyFill="1" applyBorder="1" applyAlignment="1">
      <alignment horizontal="center" vertical="center" shrinkToFit="1"/>
    </xf>
    <xf numFmtId="1" fontId="5" fillId="0" borderId="25" xfId="0" applyNumberFormat="1" applyFont="1" applyFill="1" applyBorder="1" applyAlignment="1">
      <alignment vertical="center" shrinkToFit="1"/>
    </xf>
    <xf numFmtId="1" fontId="5" fillId="0" borderId="63" xfId="0" applyNumberFormat="1" applyFont="1" applyFill="1" applyBorder="1" applyAlignment="1">
      <alignment vertical="center" shrinkToFit="1"/>
    </xf>
    <xf numFmtId="182" fontId="5" fillId="0" borderId="115" xfId="0" applyNumberFormat="1" applyFont="1" applyFill="1" applyBorder="1" applyAlignment="1">
      <alignment vertical="center" shrinkToFit="1"/>
    </xf>
    <xf numFmtId="0" fontId="5" fillId="0" borderId="40" xfId="0" applyFont="1" applyBorder="1" applyAlignment="1">
      <alignment vertical="center"/>
    </xf>
    <xf numFmtId="3" fontId="5" fillId="28" borderId="98" xfId="0" applyNumberFormat="1" applyFont="1" applyFill="1" applyBorder="1" applyAlignment="1">
      <alignment vertical="center" shrinkToFit="1"/>
    </xf>
    <xf numFmtId="3" fontId="5" fillId="28" borderId="44" xfId="0" applyNumberFormat="1" applyFont="1" applyFill="1" applyBorder="1" applyAlignment="1">
      <alignment vertical="center" shrinkToFit="1"/>
    </xf>
    <xf numFmtId="0" fontId="5" fillId="29" borderId="81" xfId="0" applyFont="1" applyFill="1" applyBorder="1" applyAlignment="1">
      <alignment horizontal="center" vertical="center" shrinkToFit="1"/>
    </xf>
    <xf numFmtId="0" fontId="5" fillId="0" borderId="115" xfId="0" applyFont="1" applyFill="1" applyBorder="1" applyAlignment="1">
      <alignment horizontal="center" vertical="center" shrinkToFit="1"/>
    </xf>
    <xf numFmtId="3" fontId="5" fillId="0" borderId="45" xfId="0" applyNumberFormat="1" applyFont="1" applyFill="1" applyBorder="1" applyAlignment="1">
      <alignment vertical="center" shrinkToFit="1"/>
    </xf>
    <xf numFmtId="3" fontId="5" fillId="0" borderId="46" xfId="0" applyNumberFormat="1" applyFont="1" applyFill="1" applyBorder="1" applyAlignment="1">
      <alignment vertical="center" shrinkToFit="1"/>
    </xf>
    <xf numFmtId="0" fontId="5" fillId="0" borderId="46" xfId="0" applyFont="1" applyFill="1" applyBorder="1" applyAlignment="1">
      <alignment vertical="center" shrinkToFit="1"/>
    </xf>
    <xf numFmtId="176" fontId="5" fillId="0" borderId="54" xfId="0" applyNumberFormat="1" applyFont="1" applyFill="1" applyBorder="1" applyAlignment="1">
      <alignment vertical="center" shrinkToFit="1"/>
    </xf>
    <xf numFmtId="176" fontId="5" fillId="0" borderId="97" xfId="0" applyNumberFormat="1" applyFont="1" applyFill="1" applyBorder="1" applyAlignment="1">
      <alignment vertical="center" shrinkToFit="1"/>
    </xf>
    <xf numFmtId="2" fontId="3" fillId="25" borderId="35" xfId="176" applyNumberFormat="1" applyFill="1" applyBorder="1" applyAlignment="1">
      <alignment horizontal="right" vertical="center"/>
    </xf>
    <xf numFmtId="0" fontId="3" fillId="25" borderId="36" xfId="176" applyFill="1" applyBorder="1" applyAlignment="1">
      <alignment horizontal="right" vertical="center"/>
    </xf>
    <xf numFmtId="0" fontId="3" fillId="25" borderId="34" xfId="176" applyFill="1" applyBorder="1" applyAlignment="1">
      <alignment horizontal="right" vertical="center"/>
    </xf>
    <xf numFmtId="179" fontId="3" fillId="25" borderId="34" xfId="176" applyNumberFormat="1" applyFill="1" applyBorder="1" applyAlignment="1">
      <alignment horizontal="right" vertical="center"/>
    </xf>
    <xf numFmtId="0" fontId="3" fillId="25" borderId="35" xfId="176" applyFill="1" applyBorder="1" applyAlignment="1">
      <alignment horizontal="right" vertical="center"/>
    </xf>
    <xf numFmtId="179" fontId="5" fillId="40" borderId="34" xfId="176" applyNumberFormat="1" applyFont="1" applyFill="1" applyBorder="1" applyAlignment="1">
      <alignment horizontal="right" vertical="center" shrinkToFit="1"/>
    </xf>
    <xf numFmtId="177" fontId="5" fillId="40" borderId="34" xfId="176" applyNumberFormat="1" applyFont="1" applyFill="1" applyBorder="1" applyAlignment="1">
      <alignment horizontal="right" vertical="center" shrinkToFit="1"/>
    </xf>
    <xf numFmtId="177" fontId="5" fillId="40" borderId="111" xfId="176" applyNumberFormat="1" applyFont="1" applyFill="1" applyBorder="1" applyAlignment="1">
      <alignment horizontal="right" vertical="center" shrinkToFit="1"/>
    </xf>
    <xf numFmtId="4" fontId="5" fillId="40" borderId="34" xfId="176" applyNumberFormat="1" applyFont="1" applyFill="1" applyBorder="1" applyAlignment="1">
      <alignment horizontal="right" vertical="center" shrinkToFit="1"/>
    </xf>
    <xf numFmtId="1" fontId="5" fillId="40" borderId="34" xfId="176" applyNumberFormat="1" applyFont="1" applyFill="1" applyBorder="1" applyAlignment="1">
      <alignment horizontal="right" vertical="center" shrinkToFit="1"/>
    </xf>
    <xf numFmtId="2" fontId="5" fillId="40" borderId="34" xfId="176" applyNumberFormat="1" applyFont="1" applyFill="1" applyBorder="1" applyAlignment="1">
      <alignment horizontal="right" vertical="center" shrinkToFit="1"/>
    </xf>
    <xf numFmtId="185" fontId="5" fillId="40" borderId="34" xfId="176" applyNumberFormat="1" applyFont="1" applyFill="1" applyBorder="1" applyAlignment="1">
      <alignment horizontal="right" vertical="center" shrinkToFit="1"/>
    </xf>
    <xf numFmtId="3" fontId="5" fillId="40" borderId="34" xfId="176" applyNumberFormat="1" applyFont="1" applyFill="1" applyBorder="1" applyAlignment="1">
      <alignment horizontal="right" vertical="center" shrinkToFit="1"/>
    </xf>
    <xf numFmtId="179" fontId="0" fillId="40" borderId="34" xfId="0" applyNumberFormat="1" applyFill="1" applyBorder="1" applyAlignment="1">
      <alignment horizontal="right" vertical="center"/>
    </xf>
    <xf numFmtId="181" fontId="5" fillId="40" borderId="71" xfId="176" applyNumberFormat="1" applyFont="1" applyFill="1" applyBorder="1" applyAlignment="1">
      <alignment horizontal="right" vertical="center" shrinkToFit="1"/>
    </xf>
    <xf numFmtId="0" fontId="0" fillId="40" borderId="34" xfId="0" applyFill="1" applyBorder="1" applyAlignment="1">
      <alignment horizontal="right" vertical="center"/>
    </xf>
    <xf numFmtId="185" fontId="5" fillId="40" borderId="111" xfId="176" applyNumberFormat="1" applyFont="1" applyFill="1" applyBorder="1" applyAlignment="1">
      <alignment horizontal="right" vertical="center" shrinkToFit="1"/>
    </xf>
    <xf numFmtId="181" fontId="5" fillId="40" borderId="112" xfId="176" applyNumberFormat="1" applyFont="1" applyFill="1" applyBorder="1" applyAlignment="1">
      <alignment horizontal="right" vertical="center" shrinkToFit="1"/>
    </xf>
    <xf numFmtId="20" fontId="3" fillId="25" borderId="34" xfId="176" applyNumberFormat="1" applyFill="1" applyBorder="1" applyAlignment="1">
      <alignment horizontal="right" vertical="center"/>
    </xf>
    <xf numFmtId="185" fontId="3" fillId="25" borderId="34" xfId="176" applyNumberFormat="1" applyFill="1" applyBorder="1" applyAlignment="1">
      <alignment horizontal="right" vertical="center"/>
    </xf>
    <xf numFmtId="182" fontId="3" fillId="25" borderId="34" xfId="176" applyNumberFormat="1" applyFill="1" applyBorder="1" applyAlignment="1">
      <alignment horizontal="right" vertical="center"/>
    </xf>
    <xf numFmtId="181" fontId="3" fillId="25" borderId="34" xfId="176" applyNumberFormat="1" applyFill="1" applyBorder="1" applyAlignment="1">
      <alignment horizontal="right" vertical="center"/>
    </xf>
    <xf numFmtId="179" fontId="3" fillId="25" borderId="36" xfId="176" applyNumberFormat="1" applyFill="1" applyBorder="1" applyAlignment="1">
      <alignment horizontal="right" vertical="center"/>
    </xf>
    <xf numFmtId="179" fontId="3" fillId="25" borderId="37" xfId="176" applyNumberFormat="1" applyFill="1" applyBorder="1" applyAlignment="1">
      <alignment horizontal="right" vertical="center"/>
    </xf>
    <xf numFmtId="0" fontId="3" fillId="25" borderId="37" xfId="176" applyFill="1" applyBorder="1" applyAlignment="1">
      <alignment horizontal="right" vertical="center"/>
    </xf>
    <xf numFmtId="180" fontId="3" fillId="25" borderId="34" xfId="176" applyNumberFormat="1" applyFill="1" applyBorder="1" applyAlignment="1">
      <alignment horizontal="right" vertical="center"/>
    </xf>
    <xf numFmtId="179" fontId="3" fillId="25" borderId="35" xfId="176" applyNumberFormat="1" applyFill="1" applyBorder="1" applyAlignment="1">
      <alignment horizontal="right" vertical="center"/>
    </xf>
    <xf numFmtId="185" fontId="3" fillId="25" borderId="35" xfId="176" applyNumberFormat="1" applyFill="1" applyBorder="1" applyAlignment="1">
      <alignment horizontal="right" vertical="center"/>
    </xf>
    <xf numFmtId="182" fontId="3" fillId="25" borderId="35" xfId="176" applyNumberFormat="1" applyFill="1" applyBorder="1" applyAlignment="1">
      <alignment horizontal="right" vertical="center"/>
    </xf>
    <xf numFmtId="181" fontId="3" fillId="25" borderId="35" xfId="176" applyNumberFormat="1" applyFill="1" applyBorder="1" applyAlignment="1">
      <alignment horizontal="right" vertical="center"/>
    </xf>
    <xf numFmtId="189" fontId="3" fillId="25" borderId="34" xfId="176" applyNumberFormat="1" applyFill="1" applyBorder="1" applyAlignment="1">
      <alignment horizontal="right" vertical="center"/>
    </xf>
    <xf numFmtId="189" fontId="3" fillId="25" borderId="35" xfId="176" applyNumberFormat="1" applyFill="1" applyBorder="1" applyAlignment="1">
      <alignment horizontal="right" vertical="center"/>
    </xf>
    <xf numFmtId="179" fontId="3" fillId="25" borderId="0" xfId="176" applyNumberFormat="1" applyFill="1" applyBorder="1" applyAlignment="1">
      <alignment horizontal="right" vertical="center"/>
    </xf>
    <xf numFmtId="182" fontId="3" fillId="25" borderId="55" xfId="176" applyNumberFormat="1" applyFill="1" applyBorder="1" applyAlignment="1">
      <alignment horizontal="right" vertical="center"/>
    </xf>
    <xf numFmtId="181" fontId="3" fillId="25" borderId="55" xfId="176" applyNumberFormat="1" applyFill="1" applyBorder="1" applyAlignment="1">
      <alignment horizontal="right" vertical="center"/>
    </xf>
    <xf numFmtId="1" fontId="3" fillId="25" borderId="34" xfId="176" applyNumberFormat="1" applyFill="1" applyBorder="1" applyAlignment="1">
      <alignment horizontal="right" vertical="center"/>
    </xf>
    <xf numFmtId="38" fontId="3" fillId="25" borderId="37" xfId="51" applyNumberFormat="1" applyFont="1" applyFill="1" applyBorder="1" applyAlignment="1">
      <alignment horizontal="right" vertical="center"/>
    </xf>
    <xf numFmtId="188" fontId="3" fillId="25" borderId="37" xfId="51" applyNumberFormat="1" applyFont="1" applyFill="1" applyBorder="1" applyAlignment="1">
      <alignment horizontal="right" vertical="center"/>
    </xf>
    <xf numFmtId="1" fontId="3" fillId="25" borderId="37" xfId="51" applyNumberFormat="1" applyFont="1" applyFill="1" applyBorder="1" applyAlignment="1">
      <alignment horizontal="right" vertical="center"/>
    </xf>
    <xf numFmtId="185" fontId="3" fillId="25" borderId="36" xfId="176" applyNumberFormat="1" applyFill="1" applyBorder="1" applyAlignment="1">
      <alignment horizontal="right" vertical="center"/>
    </xf>
    <xf numFmtId="182" fontId="3" fillId="25" borderId="36" xfId="176" applyNumberFormat="1" applyFill="1" applyBorder="1" applyAlignment="1">
      <alignment horizontal="right" vertical="center"/>
    </xf>
    <xf numFmtId="181" fontId="3" fillId="25" borderId="36" xfId="176" applyNumberFormat="1" applyFill="1" applyBorder="1" applyAlignment="1">
      <alignment horizontal="right" vertical="center"/>
    </xf>
    <xf numFmtId="38" fontId="3" fillId="25" borderId="34" xfId="51" applyNumberFormat="1" applyFont="1" applyFill="1" applyBorder="1" applyAlignment="1">
      <alignment horizontal="right" vertical="center"/>
    </xf>
    <xf numFmtId="188" fontId="3" fillId="25" borderId="34" xfId="51" applyNumberFormat="1" applyFont="1" applyFill="1" applyBorder="1" applyAlignment="1">
      <alignment horizontal="right" vertical="center"/>
    </xf>
    <xf numFmtId="1" fontId="3" fillId="25" borderId="34" xfId="51" applyNumberFormat="1" applyFont="1" applyFill="1" applyBorder="1" applyAlignment="1">
      <alignment horizontal="right" vertical="center"/>
    </xf>
    <xf numFmtId="1" fontId="3" fillId="25" borderId="35" xfId="176" applyNumberFormat="1" applyFill="1" applyBorder="1" applyAlignment="1">
      <alignment horizontal="right" vertical="center"/>
    </xf>
    <xf numFmtId="191" fontId="3" fillId="25" borderId="34" xfId="176" applyNumberFormat="1" applyFill="1" applyBorder="1" applyAlignment="1">
      <alignment horizontal="right" vertical="center"/>
    </xf>
    <xf numFmtId="192" fontId="3" fillId="25" borderId="34" xfId="176" applyNumberFormat="1" applyFill="1" applyBorder="1" applyAlignment="1">
      <alignment horizontal="right" vertical="center"/>
    </xf>
    <xf numFmtId="179" fontId="5" fillId="40" borderId="65" xfId="176" applyNumberFormat="1" applyFont="1" applyFill="1" applyBorder="1" applyAlignment="1">
      <alignment horizontal="right" vertical="center" shrinkToFit="1"/>
    </xf>
    <xf numFmtId="177" fontId="5" fillId="40" borderId="65" xfId="176" applyNumberFormat="1" applyFont="1" applyFill="1" applyBorder="1" applyAlignment="1">
      <alignment horizontal="right" vertical="center" shrinkToFit="1"/>
    </xf>
    <xf numFmtId="177" fontId="5" fillId="40" borderId="109" xfId="176" applyNumberFormat="1" applyFont="1" applyFill="1" applyBorder="1" applyAlignment="1">
      <alignment horizontal="right" vertical="center" shrinkToFit="1"/>
    </xf>
    <xf numFmtId="4" fontId="5" fillId="40" borderId="65" xfId="176" applyNumberFormat="1" applyFont="1" applyFill="1" applyBorder="1" applyAlignment="1">
      <alignment horizontal="right" vertical="center" shrinkToFit="1"/>
    </xf>
    <xf numFmtId="2" fontId="5" fillId="40" borderId="65" xfId="176" applyNumberFormat="1" applyFont="1" applyFill="1" applyBorder="1" applyAlignment="1">
      <alignment horizontal="right" vertical="center" shrinkToFit="1"/>
    </xf>
    <xf numFmtId="3" fontId="5" fillId="40" borderId="65" xfId="176" applyNumberFormat="1" applyFont="1" applyFill="1" applyBorder="1" applyAlignment="1">
      <alignment horizontal="right" vertical="center" shrinkToFit="1"/>
    </xf>
    <xf numFmtId="181" fontId="5" fillId="40" borderId="110" xfId="176" applyNumberFormat="1" applyFont="1" applyFill="1" applyBorder="1" applyAlignment="1">
      <alignment horizontal="right" vertical="center" shrinkToFit="1"/>
    </xf>
    <xf numFmtId="0" fontId="3" fillId="40" borderId="111" xfId="176" applyFill="1" applyBorder="1" applyAlignment="1">
      <alignment horizontal="right" vertical="center"/>
    </xf>
    <xf numFmtId="179" fontId="5" fillId="40" borderId="111" xfId="176" applyNumberFormat="1" applyFont="1" applyFill="1" applyBorder="1" applyAlignment="1">
      <alignment horizontal="right" vertical="center" shrinkToFit="1"/>
    </xf>
    <xf numFmtId="0" fontId="0" fillId="40" borderId="111" xfId="0" applyFill="1" applyBorder="1" applyAlignment="1">
      <alignment horizontal="right" vertical="center"/>
    </xf>
    <xf numFmtId="0" fontId="3" fillId="25" borderId="36" xfId="176" applyNumberFormat="1" applyFill="1" applyBorder="1" applyAlignment="1">
      <alignment horizontal="right" vertical="center"/>
    </xf>
    <xf numFmtId="0" fontId="3" fillId="25" borderId="34" xfId="176" applyNumberFormat="1" applyFill="1" applyBorder="1" applyAlignment="1">
      <alignment horizontal="right" vertical="center"/>
    </xf>
    <xf numFmtId="0" fontId="3" fillId="25" borderId="35" xfId="176" applyNumberFormat="1" applyFill="1" applyBorder="1" applyAlignment="1">
      <alignment horizontal="right" vertical="center"/>
    </xf>
    <xf numFmtId="176" fontId="5" fillId="0" borderId="44" xfId="0" applyNumberFormat="1" applyFont="1" applyFill="1" applyBorder="1" applyAlignment="1">
      <alignment horizontal="center" vertical="center" shrinkToFit="1"/>
    </xf>
    <xf numFmtId="176" fontId="5" fillId="0" borderId="30" xfId="0" applyNumberFormat="1" applyFont="1" applyFill="1" applyBorder="1" applyAlignment="1">
      <alignment horizontal="center" vertical="center" shrinkToFit="1"/>
    </xf>
    <xf numFmtId="176" fontId="5" fillId="0" borderId="10" xfId="0" applyNumberFormat="1" applyFont="1" applyFill="1" applyBorder="1" applyAlignment="1">
      <alignment horizontal="center" vertical="center" shrinkToFit="1"/>
    </xf>
    <xf numFmtId="176" fontId="5" fillId="0" borderId="22" xfId="0" applyNumberFormat="1" applyFont="1" applyFill="1" applyBorder="1" applyAlignment="1">
      <alignment horizontal="center" vertical="center" shrinkToFit="1"/>
    </xf>
    <xf numFmtId="177" fontId="5" fillId="25" borderId="31" xfId="0" applyNumberFormat="1" applyFont="1" applyFill="1" applyBorder="1" applyAlignment="1">
      <alignment horizontal="right" vertical="center" shrinkToFit="1"/>
    </xf>
    <xf numFmtId="179" fontId="5" fillId="25" borderId="31" xfId="0" applyNumberFormat="1" applyFont="1" applyFill="1" applyBorder="1" applyAlignment="1">
      <alignment horizontal="right" vertical="center" shrinkToFit="1"/>
    </xf>
    <xf numFmtId="179" fontId="5" fillId="25" borderId="26" xfId="0" applyNumberFormat="1" applyFont="1" applyFill="1" applyBorder="1" applyAlignment="1">
      <alignment horizontal="right" vertical="center" shrinkToFit="1"/>
    </xf>
    <xf numFmtId="179" fontId="5" fillId="25" borderId="22" xfId="0" applyNumberFormat="1" applyFont="1" applyFill="1" applyBorder="1" applyAlignment="1">
      <alignment horizontal="right" vertical="center" shrinkToFit="1"/>
    </xf>
    <xf numFmtId="177" fontId="5" fillId="25" borderId="26" xfId="0" applyNumberFormat="1" applyFont="1" applyFill="1" applyBorder="1" applyAlignment="1">
      <alignment horizontal="right" vertical="center" shrinkToFit="1"/>
    </xf>
    <xf numFmtId="177" fontId="5" fillId="25" borderId="22" xfId="0" applyNumberFormat="1" applyFont="1" applyFill="1" applyBorder="1" applyAlignment="1">
      <alignment horizontal="right" vertical="center" shrinkToFit="1"/>
    </xf>
    <xf numFmtId="2" fontId="5" fillId="25" borderId="26" xfId="0" applyNumberFormat="1" applyFont="1" applyFill="1" applyBorder="1" applyAlignment="1">
      <alignment horizontal="right" vertical="center" shrinkToFit="1"/>
    </xf>
    <xf numFmtId="2" fontId="5" fillId="25" borderId="22" xfId="0" applyNumberFormat="1" applyFont="1" applyFill="1" applyBorder="1" applyAlignment="1">
      <alignment horizontal="right" vertical="center" shrinkToFit="1"/>
    </xf>
    <xf numFmtId="3" fontId="5" fillId="25" borderId="26" xfId="0" applyNumberFormat="1" applyFont="1" applyFill="1" applyBorder="1" applyAlignment="1">
      <alignment horizontal="right" vertical="center" shrinkToFit="1"/>
    </xf>
    <xf numFmtId="3" fontId="5" fillId="25" borderId="22" xfId="0" applyNumberFormat="1" applyFont="1" applyFill="1" applyBorder="1" applyAlignment="1">
      <alignment horizontal="right" vertical="center" shrinkToFit="1"/>
    </xf>
    <xf numFmtId="177" fontId="5" fillId="25" borderId="32" xfId="0" applyNumberFormat="1" applyFont="1" applyFill="1" applyBorder="1" applyAlignment="1">
      <alignment horizontal="right" vertical="center" shrinkToFit="1"/>
    </xf>
    <xf numFmtId="179" fontId="5" fillId="25" borderId="32" xfId="0" applyNumberFormat="1" applyFont="1" applyFill="1" applyBorder="1" applyAlignment="1">
      <alignment horizontal="right" vertical="center" shrinkToFit="1"/>
    </xf>
    <xf numFmtId="179" fontId="5" fillId="25" borderId="23" xfId="0" applyNumberFormat="1" applyFont="1" applyFill="1" applyBorder="1" applyAlignment="1">
      <alignment horizontal="right" vertical="center" shrinkToFit="1"/>
    </xf>
    <xf numFmtId="179" fontId="5" fillId="25" borderId="14" xfId="0" applyNumberFormat="1" applyFont="1" applyFill="1" applyBorder="1" applyAlignment="1">
      <alignment horizontal="right" vertical="center" shrinkToFit="1"/>
    </xf>
    <xf numFmtId="177" fontId="5" fillId="25" borderId="23" xfId="0" applyNumberFormat="1" applyFont="1" applyFill="1" applyBorder="1" applyAlignment="1">
      <alignment horizontal="right" vertical="center" shrinkToFit="1"/>
    </xf>
    <xf numFmtId="177" fontId="5" fillId="25" borderId="14" xfId="0" applyNumberFormat="1" applyFont="1" applyFill="1" applyBorder="1" applyAlignment="1">
      <alignment horizontal="right" vertical="center" shrinkToFit="1"/>
    </xf>
    <xf numFmtId="2" fontId="5" fillId="25" borderId="23" xfId="0" applyNumberFormat="1" applyFont="1" applyFill="1" applyBorder="1" applyAlignment="1">
      <alignment horizontal="right" vertical="center" shrinkToFit="1"/>
    </xf>
    <xf numFmtId="2" fontId="5" fillId="25" borderId="14" xfId="0" applyNumberFormat="1" applyFont="1" applyFill="1" applyBorder="1" applyAlignment="1">
      <alignment horizontal="right" vertical="center" shrinkToFit="1"/>
    </xf>
    <xf numFmtId="3" fontId="5" fillId="25" borderId="23" xfId="0" applyNumberFormat="1" applyFont="1" applyFill="1" applyBorder="1" applyAlignment="1">
      <alignment horizontal="right" vertical="center" shrinkToFit="1"/>
    </xf>
    <xf numFmtId="3" fontId="5" fillId="25" borderId="14" xfId="0" applyNumberFormat="1" applyFont="1" applyFill="1" applyBorder="1" applyAlignment="1">
      <alignment horizontal="right" vertical="center" shrinkToFit="1"/>
    </xf>
    <xf numFmtId="177" fontId="5" fillId="29" borderId="32" xfId="0" applyNumberFormat="1" applyFont="1" applyFill="1" applyBorder="1" applyAlignment="1">
      <alignment horizontal="right" vertical="center" shrinkToFit="1"/>
    </xf>
    <xf numFmtId="179" fontId="5" fillId="29" borderId="32" xfId="0" applyNumberFormat="1" applyFont="1" applyFill="1" applyBorder="1" applyAlignment="1">
      <alignment horizontal="right" vertical="center" shrinkToFit="1"/>
    </xf>
    <xf numFmtId="179" fontId="5" fillId="29" borderId="23" xfId="0" applyNumberFormat="1" applyFont="1" applyFill="1" applyBorder="1" applyAlignment="1">
      <alignment horizontal="right" vertical="center" shrinkToFit="1"/>
    </xf>
    <xf numFmtId="179" fontId="5" fillId="29" borderId="14" xfId="0" applyNumberFormat="1" applyFont="1" applyFill="1" applyBorder="1" applyAlignment="1">
      <alignment horizontal="right" vertical="center" shrinkToFit="1"/>
    </xf>
    <xf numFmtId="177" fontId="5" fillId="29" borderId="23" xfId="0" applyNumberFormat="1" applyFont="1" applyFill="1" applyBorder="1" applyAlignment="1">
      <alignment horizontal="right" vertical="center" shrinkToFit="1"/>
    </xf>
    <xf numFmtId="177" fontId="5" fillId="29" borderId="14" xfId="0" applyNumberFormat="1" applyFont="1" applyFill="1" applyBorder="1" applyAlignment="1">
      <alignment horizontal="right" vertical="center" shrinkToFit="1"/>
    </xf>
    <xf numFmtId="2" fontId="5" fillId="29" borderId="23" xfId="0" applyNumberFormat="1" applyFont="1" applyFill="1" applyBorder="1" applyAlignment="1">
      <alignment horizontal="right" vertical="center" shrinkToFit="1"/>
    </xf>
    <xf numFmtId="2" fontId="5" fillId="29" borderId="14" xfId="0" applyNumberFormat="1" applyFont="1" applyFill="1" applyBorder="1" applyAlignment="1">
      <alignment horizontal="right" vertical="center" shrinkToFit="1"/>
    </xf>
    <xf numFmtId="3" fontId="5" fillId="29" borderId="23" xfId="0" applyNumberFormat="1" applyFont="1" applyFill="1" applyBorder="1" applyAlignment="1">
      <alignment horizontal="right" vertical="center" shrinkToFit="1"/>
    </xf>
    <xf numFmtId="3" fontId="5" fillId="29" borderId="14" xfId="0" applyNumberFormat="1" applyFont="1" applyFill="1" applyBorder="1" applyAlignment="1">
      <alignment horizontal="right" vertical="center" shrinkToFit="1"/>
    </xf>
    <xf numFmtId="177" fontId="5" fillId="0" borderId="31" xfId="0" applyNumberFormat="1" applyFont="1" applyBorder="1" applyAlignment="1">
      <alignment horizontal="right" vertical="center" shrinkToFit="1"/>
    </xf>
    <xf numFmtId="179" fontId="5" fillId="0" borderId="62" xfId="0" applyNumberFormat="1" applyFont="1" applyBorder="1" applyAlignment="1">
      <alignment horizontal="right" vertical="center" shrinkToFit="1"/>
    </xf>
    <xf numFmtId="179" fontId="5" fillId="0" borderId="26" xfId="0" applyNumberFormat="1" applyFont="1" applyBorder="1" applyAlignment="1">
      <alignment horizontal="right" vertical="center" shrinkToFit="1"/>
    </xf>
    <xf numFmtId="179" fontId="5" fillId="0" borderId="22" xfId="0" applyNumberFormat="1" applyFont="1" applyBorder="1" applyAlignment="1">
      <alignment horizontal="right" vertical="center" shrinkToFit="1"/>
    </xf>
    <xf numFmtId="177" fontId="5" fillId="0" borderId="26" xfId="0" applyNumberFormat="1" applyFont="1" applyBorder="1" applyAlignment="1">
      <alignment horizontal="right" vertical="center" shrinkToFit="1"/>
    </xf>
    <xf numFmtId="177" fontId="5" fillId="0" borderId="22" xfId="0" applyNumberFormat="1" applyFont="1" applyBorder="1" applyAlignment="1">
      <alignment horizontal="right" vertical="center" shrinkToFit="1"/>
    </xf>
    <xf numFmtId="2" fontId="5" fillId="0" borderId="26" xfId="0" applyNumberFormat="1" applyFont="1" applyBorder="1" applyAlignment="1">
      <alignment horizontal="right" vertical="center" shrinkToFit="1"/>
    </xf>
    <xf numFmtId="2" fontId="5" fillId="0" borderId="22" xfId="0" applyNumberFormat="1" applyFont="1" applyBorder="1" applyAlignment="1">
      <alignment horizontal="right" vertical="center" shrinkToFit="1"/>
    </xf>
    <xf numFmtId="3" fontId="5" fillId="0" borderId="26" xfId="0" applyNumberFormat="1" applyFont="1" applyBorder="1" applyAlignment="1">
      <alignment horizontal="right" vertical="center" shrinkToFit="1"/>
    </xf>
    <xf numFmtId="3" fontId="5" fillId="0" borderId="22" xfId="0" applyNumberFormat="1" applyFont="1" applyBorder="1" applyAlignment="1">
      <alignment horizontal="right" vertical="center" shrinkToFit="1"/>
    </xf>
    <xf numFmtId="177" fontId="5" fillId="0" borderId="32" xfId="0" applyNumberFormat="1" applyFont="1" applyBorder="1" applyAlignment="1">
      <alignment horizontal="right" vertical="center" shrinkToFit="1"/>
    </xf>
    <xf numFmtId="179" fontId="5" fillId="0" borderId="47" xfId="0" applyNumberFormat="1" applyFont="1" applyBorder="1" applyAlignment="1">
      <alignment horizontal="right" vertical="center" shrinkToFit="1"/>
    </xf>
    <xf numFmtId="179" fontId="5" fillId="0" borderId="23" xfId="0" applyNumberFormat="1" applyFont="1" applyBorder="1" applyAlignment="1">
      <alignment horizontal="right" vertical="center" shrinkToFit="1"/>
    </xf>
    <xf numFmtId="179" fontId="5" fillId="0" borderId="14" xfId="0" applyNumberFormat="1" applyFont="1" applyBorder="1" applyAlignment="1">
      <alignment horizontal="right" vertical="center" shrinkToFit="1"/>
    </xf>
    <xf numFmtId="177" fontId="5" fillId="0" borderId="23" xfId="0" applyNumberFormat="1" applyFont="1" applyBorder="1" applyAlignment="1">
      <alignment horizontal="right" vertical="center" shrinkToFit="1"/>
    </xf>
    <xf numFmtId="177" fontId="5" fillId="0" borderId="14" xfId="0" applyNumberFormat="1" applyFont="1" applyBorder="1" applyAlignment="1">
      <alignment horizontal="right" vertical="center" shrinkToFit="1"/>
    </xf>
    <xf numFmtId="2" fontId="5" fillId="0" borderId="23" xfId="0" applyNumberFormat="1" applyFont="1" applyBorder="1" applyAlignment="1">
      <alignment horizontal="right" vertical="center" shrinkToFit="1"/>
    </xf>
    <xf numFmtId="2" fontId="5" fillId="0" borderId="14" xfId="0" applyNumberFormat="1" applyFont="1" applyBorder="1" applyAlignment="1">
      <alignment horizontal="right" vertical="center" shrinkToFit="1"/>
    </xf>
    <xf numFmtId="3" fontId="5" fillId="0" borderId="23" xfId="0" applyNumberFormat="1" applyFont="1" applyBorder="1" applyAlignment="1">
      <alignment horizontal="right" vertical="center" shrinkToFit="1"/>
    </xf>
    <xf numFmtId="3" fontId="5" fillId="0" borderId="14" xfId="0" applyNumberFormat="1" applyFont="1" applyBorder="1" applyAlignment="1">
      <alignment horizontal="right" vertical="center" shrinkToFit="1"/>
    </xf>
    <xf numFmtId="0" fontId="5" fillId="0" borderId="114" xfId="0" applyFont="1" applyBorder="1" applyAlignment="1">
      <alignment horizontal="right" vertical="center" shrinkToFit="1"/>
    </xf>
    <xf numFmtId="179" fontId="5" fillId="0" borderId="104" xfId="0" applyNumberFormat="1" applyFont="1" applyBorder="1" applyAlignment="1">
      <alignment horizontal="right" vertical="center" shrinkToFit="1"/>
    </xf>
    <xf numFmtId="179" fontId="5" fillId="0" borderId="48" xfId="0" applyNumberFormat="1" applyFont="1" applyBorder="1" applyAlignment="1">
      <alignment horizontal="right" vertical="center" shrinkToFit="1"/>
    </xf>
    <xf numFmtId="179" fontId="5" fillId="0" borderId="30" xfId="0" applyNumberFormat="1" applyFont="1" applyBorder="1" applyAlignment="1">
      <alignment horizontal="right" vertical="center" shrinkToFit="1"/>
    </xf>
    <xf numFmtId="177" fontId="5" fillId="0" borderId="48" xfId="0" applyNumberFormat="1" applyFont="1" applyBorder="1" applyAlignment="1">
      <alignment horizontal="right" vertical="center" shrinkToFit="1"/>
    </xf>
    <xf numFmtId="177" fontId="5" fillId="0" borderId="30" xfId="0" applyNumberFormat="1" applyFont="1" applyBorder="1" applyAlignment="1">
      <alignment horizontal="right" vertical="center" shrinkToFit="1"/>
    </xf>
    <xf numFmtId="2" fontId="5" fillId="0" borderId="48" xfId="0" applyNumberFormat="1" applyFont="1" applyBorder="1" applyAlignment="1">
      <alignment horizontal="right" vertical="center" shrinkToFit="1"/>
    </xf>
    <xf numFmtId="2" fontId="5" fillId="0" borderId="30" xfId="0" applyNumberFormat="1" applyFont="1" applyBorder="1" applyAlignment="1">
      <alignment horizontal="right" vertical="center" shrinkToFit="1"/>
    </xf>
    <xf numFmtId="3" fontId="5" fillId="0" borderId="48" xfId="0" applyNumberFormat="1" applyFont="1" applyBorder="1" applyAlignment="1">
      <alignment horizontal="right" vertical="center" shrinkToFit="1"/>
    </xf>
    <xf numFmtId="3" fontId="5" fillId="0" borderId="30" xfId="0" applyNumberFormat="1" applyFont="1" applyBorder="1" applyAlignment="1">
      <alignment horizontal="right" vertical="center" shrinkToFit="1"/>
    </xf>
    <xf numFmtId="177" fontId="5" fillId="0" borderId="43" xfId="0" applyNumberFormat="1" applyFont="1" applyBorder="1" applyAlignment="1">
      <alignment horizontal="right" vertical="center" shrinkToFit="1"/>
    </xf>
    <xf numFmtId="179" fontId="5" fillId="0" borderId="115" xfId="0" applyNumberFormat="1" applyFont="1" applyBorder="1" applyAlignment="1">
      <alignment horizontal="right" vertical="center" shrinkToFit="1"/>
    </xf>
    <xf numFmtId="179" fontId="5" fillId="0" borderId="144" xfId="0" applyNumberFormat="1" applyFont="1" applyBorder="1" applyAlignment="1">
      <alignment horizontal="right" vertical="center" shrinkToFit="1"/>
    </xf>
    <xf numFmtId="179" fontId="5" fillId="0" borderId="116" xfId="0" applyNumberFormat="1" applyFont="1" applyBorder="1" applyAlignment="1">
      <alignment horizontal="right" vertical="center" shrinkToFit="1"/>
    </xf>
    <xf numFmtId="177" fontId="5" fillId="0" borderId="117" xfId="0" applyNumberFormat="1" applyFont="1" applyBorder="1" applyAlignment="1">
      <alignment horizontal="right" vertical="center" shrinkToFit="1"/>
    </xf>
    <xf numFmtId="177" fontId="5" fillId="0" borderId="145" xfId="0" applyNumberFormat="1" applyFont="1" applyBorder="1" applyAlignment="1">
      <alignment horizontal="right" vertical="center" shrinkToFit="1"/>
    </xf>
    <xf numFmtId="2" fontId="5" fillId="0" borderId="144" xfId="0" applyNumberFormat="1" applyFont="1" applyBorder="1" applyAlignment="1">
      <alignment horizontal="right" vertical="center" shrinkToFit="1"/>
    </xf>
    <xf numFmtId="2" fontId="5" fillId="0" borderId="116" xfId="0" applyNumberFormat="1" applyFont="1" applyBorder="1" applyAlignment="1">
      <alignment horizontal="right" vertical="center" shrinkToFit="1"/>
    </xf>
    <xf numFmtId="179" fontId="5" fillId="0" borderId="117" xfId="0" applyNumberFormat="1" applyFont="1" applyBorder="1" applyAlignment="1">
      <alignment horizontal="right" vertical="center" shrinkToFit="1"/>
    </xf>
    <xf numFmtId="179" fontId="5" fillId="0" borderId="145" xfId="0" applyNumberFormat="1" applyFont="1" applyBorder="1" applyAlignment="1">
      <alignment horizontal="right" vertical="center" shrinkToFit="1"/>
    </xf>
    <xf numFmtId="177" fontId="5" fillId="0" borderId="144" xfId="0" applyNumberFormat="1" applyFont="1" applyBorder="1" applyAlignment="1">
      <alignment horizontal="right" vertical="center" shrinkToFit="1"/>
    </xf>
    <xf numFmtId="177" fontId="5" fillId="0" borderId="116" xfId="0" applyNumberFormat="1" applyFont="1" applyBorder="1" applyAlignment="1">
      <alignment horizontal="right" vertical="center" shrinkToFit="1"/>
    </xf>
    <xf numFmtId="3" fontId="5" fillId="0" borderId="117" xfId="0" applyNumberFormat="1" applyFont="1" applyBorder="1" applyAlignment="1">
      <alignment horizontal="right" vertical="center" shrinkToFit="1"/>
    </xf>
    <xf numFmtId="3" fontId="5" fillId="0" borderId="145" xfId="0" applyNumberFormat="1" applyFont="1" applyBorder="1" applyAlignment="1">
      <alignment horizontal="right" vertical="center" shrinkToFit="1"/>
    </xf>
    <xf numFmtId="177" fontId="5" fillId="25" borderId="81" xfId="0" applyNumberFormat="1" applyFont="1" applyFill="1" applyBorder="1" applyAlignment="1">
      <alignment horizontal="right" vertical="center" shrinkToFit="1"/>
    </xf>
    <xf numFmtId="179" fontId="5" fillId="25" borderId="81" xfId="0" applyNumberFormat="1" applyFont="1" applyFill="1" applyBorder="1" applyAlignment="1">
      <alignment horizontal="right" vertical="center" shrinkToFit="1"/>
    </xf>
    <xf numFmtId="179" fontId="5" fillId="25" borderId="82" xfId="0" applyNumberFormat="1" applyFont="1" applyFill="1" applyBorder="1" applyAlignment="1">
      <alignment horizontal="right" vertical="center" shrinkToFit="1"/>
    </xf>
    <xf numFmtId="179" fontId="5" fillId="25" borderId="44" xfId="0" applyNumberFormat="1" applyFont="1" applyFill="1" applyBorder="1" applyAlignment="1">
      <alignment horizontal="right" vertical="center" shrinkToFit="1"/>
    </xf>
    <xf numFmtId="177" fontId="5" fillId="25" borderId="82" xfId="0" applyNumberFormat="1" applyFont="1" applyFill="1" applyBorder="1" applyAlignment="1">
      <alignment horizontal="right" vertical="center" shrinkToFit="1"/>
    </xf>
    <xf numFmtId="177" fontId="5" fillId="25" borderId="44" xfId="0" applyNumberFormat="1" applyFont="1" applyFill="1" applyBorder="1" applyAlignment="1">
      <alignment horizontal="right" vertical="center" shrinkToFit="1"/>
    </xf>
    <xf numFmtId="2" fontId="5" fillId="25" borderId="82" xfId="0" applyNumberFormat="1" applyFont="1" applyFill="1" applyBorder="1" applyAlignment="1">
      <alignment horizontal="right" vertical="center" shrinkToFit="1"/>
    </xf>
    <xf numFmtId="2" fontId="5" fillId="25" borderId="44" xfId="0" applyNumberFormat="1" applyFont="1" applyFill="1" applyBorder="1" applyAlignment="1">
      <alignment horizontal="right" vertical="center" shrinkToFit="1"/>
    </xf>
    <xf numFmtId="3" fontId="5" fillId="25" borderId="82" xfId="0" applyNumberFormat="1" applyFont="1" applyFill="1" applyBorder="1" applyAlignment="1">
      <alignment horizontal="right" vertical="center" shrinkToFit="1"/>
    </xf>
    <xf numFmtId="3" fontId="5" fillId="25" borderId="44" xfId="0" applyNumberFormat="1" applyFont="1" applyFill="1" applyBorder="1" applyAlignment="1">
      <alignment horizontal="right" vertical="center" shrinkToFit="1"/>
    </xf>
    <xf numFmtId="179" fontId="5" fillId="25" borderId="23" xfId="0" applyNumberFormat="1" applyFont="1" applyFill="1" applyBorder="1" applyAlignment="1" applyProtection="1">
      <alignment horizontal="right" vertical="center" shrinkToFit="1"/>
    </xf>
    <xf numFmtId="179" fontId="5" fillId="25" borderId="47" xfId="0" applyNumberFormat="1" applyFont="1" applyFill="1" applyBorder="1" applyAlignment="1">
      <alignment horizontal="right" vertical="center" shrinkToFit="1"/>
    </xf>
    <xf numFmtId="179" fontId="5" fillId="25" borderId="14" xfId="0" applyNumberFormat="1" applyFont="1" applyFill="1" applyBorder="1" applyAlignment="1" applyProtection="1">
      <alignment horizontal="right" vertical="center" shrinkToFit="1"/>
    </xf>
    <xf numFmtId="179" fontId="5" fillId="29" borderId="14" xfId="0" applyNumberFormat="1" applyFont="1" applyFill="1" applyBorder="1" applyAlignment="1" applyProtection="1">
      <alignment horizontal="right" vertical="center" shrinkToFit="1"/>
    </xf>
    <xf numFmtId="177" fontId="5" fillId="25" borderId="43" xfId="0" applyNumberFormat="1" applyFont="1" applyFill="1" applyBorder="1" applyAlignment="1">
      <alignment horizontal="right" vertical="center" shrinkToFit="1"/>
    </xf>
    <xf numFmtId="179" fontId="5" fillId="25" borderId="43" xfId="0" applyNumberFormat="1" applyFont="1" applyFill="1" applyBorder="1" applyAlignment="1">
      <alignment horizontal="right" vertical="center" shrinkToFit="1"/>
    </xf>
    <xf numFmtId="179" fontId="5" fillId="25" borderId="25" xfId="0" applyNumberFormat="1" applyFont="1" applyFill="1" applyBorder="1" applyAlignment="1">
      <alignment horizontal="right" vertical="center" shrinkToFit="1"/>
    </xf>
    <xf numFmtId="179" fontId="5" fillId="25" borderId="10" xfId="0" applyNumberFormat="1" applyFont="1" applyFill="1" applyBorder="1" applyAlignment="1">
      <alignment horizontal="right" vertical="center" shrinkToFit="1"/>
    </xf>
    <xf numFmtId="177" fontId="5" fillId="25" borderId="25" xfId="0" applyNumberFormat="1" applyFont="1" applyFill="1" applyBorder="1" applyAlignment="1">
      <alignment horizontal="right" vertical="center" shrinkToFit="1"/>
    </xf>
    <xf numFmtId="177" fontId="5" fillId="25" borderId="10" xfId="0" applyNumberFormat="1" applyFont="1" applyFill="1" applyBorder="1" applyAlignment="1">
      <alignment horizontal="right" vertical="center" shrinkToFit="1"/>
    </xf>
    <xf numFmtId="2" fontId="5" fillId="25" borderId="25" xfId="0" applyNumberFormat="1" applyFont="1" applyFill="1" applyBorder="1" applyAlignment="1">
      <alignment horizontal="right" vertical="center" shrinkToFit="1"/>
    </xf>
    <xf numFmtId="2" fontId="5" fillId="25" borderId="10" xfId="0" applyNumberFormat="1" applyFont="1" applyFill="1" applyBorder="1" applyAlignment="1">
      <alignment horizontal="right" vertical="center" shrinkToFit="1"/>
    </xf>
    <xf numFmtId="3" fontId="5" fillId="25" borderId="25" xfId="0" applyNumberFormat="1" applyFont="1" applyFill="1" applyBorder="1" applyAlignment="1">
      <alignment horizontal="right" vertical="center" shrinkToFit="1"/>
    </xf>
    <xf numFmtId="3" fontId="5" fillId="25" borderId="10" xfId="0" applyNumberFormat="1" applyFont="1" applyFill="1" applyBorder="1" applyAlignment="1">
      <alignment horizontal="right" vertical="center" shrinkToFit="1"/>
    </xf>
    <xf numFmtId="179" fontId="5" fillId="25" borderId="62" xfId="0" applyNumberFormat="1" applyFont="1" applyFill="1" applyBorder="1" applyAlignment="1" applyProtection="1">
      <alignment horizontal="right" vertical="center" shrinkToFit="1"/>
    </xf>
    <xf numFmtId="179" fontId="5" fillId="25" borderId="47" xfId="0" applyNumberFormat="1" applyFont="1" applyFill="1" applyBorder="1" applyAlignment="1" applyProtection="1">
      <alignment horizontal="right" vertical="center" shrinkToFit="1"/>
    </xf>
    <xf numFmtId="179" fontId="5" fillId="29" borderId="23" xfId="0" applyNumberFormat="1" applyFont="1" applyFill="1" applyBorder="1" applyAlignment="1" applyProtection="1">
      <alignment horizontal="right" vertical="center" shrinkToFit="1"/>
    </xf>
    <xf numFmtId="179" fontId="5" fillId="29" borderId="47" xfId="0" applyNumberFormat="1" applyFont="1" applyFill="1" applyBorder="1" applyAlignment="1" applyProtection="1">
      <alignment horizontal="right" vertical="center" shrinkToFit="1"/>
    </xf>
    <xf numFmtId="179" fontId="5" fillId="25" borderId="63" xfId="0" applyNumberFormat="1" applyFont="1" applyFill="1" applyBorder="1" applyAlignment="1" applyProtection="1">
      <alignment horizontal="right" vertical="center" shrinkToFit="1"/>
    </xf>
    <xf numFmtId="179" fontId="5" fillId="25" borderId="12" xfId="0" applyNumberFormat="1" applyFont="1" applyFill="1" applyBorder="1" applyAlignment="1">
      <alignment horizontal="right" vertical="center" shrinkToFit="1"/>
    </xf>
    <xf numFmtId="177" fontId="5" fillId="25" borderId="42" xfId="0" applyNumberFormat="1" applyFont="1" applyFill="1" applyBorder="1" applyAlignment="1">
      <alignment horizontal="right" vertical="center" shrinkToFit="1"/>
    </xf>
    <xf numFmtId="179" fontId="5" fillId="25" borderId="42" xfId="0" applyNumberFormat="1" applyFont="1" applyFill="1" applyBorder="1" applyAlignment="1">
      <alignment horizontal="right" vertical="center" shrinkToFit="1"/>
    </xf>
    <xf numFmtId="179" fontId="5" fillId="25" borderId="48" xfId="0" applyNumberFormat="1" applyFont="1" applyFill="1" applyBorder="1" applyAlignment="1">
      <alignment horizontal="right" vertical="center" shrinkToFit="1"/>
    </xf>
    <xf numFmtId="179" fontId="5" fillId="25" borderId="30" xfId="0" applyNumberFormat="1" applyFont="1" applyFill="1" applyBorder="1" applyAlignment="1">
      <alignment horizontal="right" vertical="center" shrinkToFit="1"/>
    </xf>
    <xf numFmtId="177" fontId="5" fillId="25" borderId="48" xfId="0" applyNumberFormat="1" applyFont="1" applyFill="1" applyBorder="1" applyAlignment="1">
      <alignment horizontal="right" vertical="center" shrinkToFit="1"/>
    </xf>
    <xf numFmtId="177" fontId="5" fillId="25" borderId="30" xfId="0" applyNumberFormat="1" applyFont="1" applyFill="1" applyBorder="1" applyAlignment="1">
      <alignment horizontal="right" vertical="center" shrinkToFit="1"/>
    </xf>
    <xf numFmtId="2" fontId="5" fillId="25" borderId="48" xfId="0" applyNumberFormat="1" applyFont="1" applyFill="1" applyBorder="1" applyAlignment="1">
      <alignment horizontal="right" vertical="center" shrinkToFit="1"/>
    </xf>
    <xf numFmtId="2" fontId="5" fillId="25" borderId="30" xfId="0" applyNumberFormat="1" applyFont="1" applyFill="1" applyBorder="1" applyAlignment="1">
      <alignment horizontal="right" vertical="center" shrinkToFit="1"/>
    </xf>
    <xf numFmtId="3" fontId="5" fillId="25" borderId="48" xfId="0" applyNumberFormat="1" applyFont="1" applyFill="1" applyBorder="1" applyAlignment="1">
      <alignment horizontal="right" vertical="center" shrinkToFit="1"/>
    </xf>
    <xf numFmtId="3" fontId="5" fillId="25" borderId="30" xfId="0" applyNumberFormat="1" applyFont="1" applyFill="1" applyBorder="1" applyAlignment="1">
      <alignment horizontal="right" vertical="center" shrinkToFit="1"/>
    </xf>
    <xf numFmtId="179" fontId="5" fillId="0" borderId="26" xfId="0" applyNumberFormat="1" applyFont="1" applyFill="1" applyBorder="1" applyAlignment="1">
      <alignment horizontal="right" vertical="center" shrinkToFit="1"/>
    </xf>
    <xf numFmtId="179" fontId="5" fillId="0" borderId="27" xfId="0" applyNumberFormat="1" applyFont="1" applyFill="1" applyBorder="1" applyAlignment="1">
      <alignment horizontal="right" vertical="center" shrinkToFit="1"/>
    </xf>
    <xf numFmtId="179" fontId="5" fillId="24" borderId="27" xfId="0" applyNumberFormat="1" applyFont="1" applyFill="1" applyBorder="1" applyAlignment="1">
      <alignment horizontal="right" vertical="center" shrinkToFit="1"/>
    </xf>
    <xf numFmtId="177" fontId="5" fillId="0" borderId="23" xfId="0" applyNumberFormat="1" applyFont="1" applyFill="1" applyBorder="1" applyAlignment="1">
      <alignment horizontal="right" vertical="center" shrinkToFit="1"/>
    </xf>
    <xf numFmtId="177" fontId="5" fillId="0" borderId="15" xfId="0" applyNumberFormat="1" applyFont="1" applyFill="1" applyBorder="1" applyAlignment="1">
      <alignment horizontal="right" vertical="center" shrinkToFit="1"/>
    </xf>
    <xf numFmtId="177" fontId="5" fillId="24" borderId="15" xfId="0" applyNumberFormat="1" applyFont="1" applyFill="1" applyBorder="1" applyAlignment="1">
      <alignment horizontal="right" vertical="center" shrinkToFit="1"/>
    </xf>
    <xf numFmtId="2" fontId="5" fillId="0" borderId="23" xfId="0" applyNumberFormat="1" applyFont="1" applyFill="1" applyBorder="1" applyAlignment="1">
      <alignment horizontal="right" vertical="center" shrinkToFit="1"/>
    </xf>
    <xf numFmtId="2" fontId="5" fillId="0" borderId="15" xfId="0" applyNumberFormat="1" applyFont="1" applyFill="1" applyBorder="1" applyAlignment="1">
      <alignment horizontal="right" vertical="center" shrinkToFit="1"/>
    </xf>
    <xf numFmtId="2" fontId="5" fillId="24" borderId="15" xfId="0" applyNumberFormat="1" applyFont="1" applyFill="1" applyBorder="1" applyAlignment="1">
      <alignment horizontal="right" vertical="center" shrinkToFit="1"/>
    </xf>
    <xf numFmtId="179" fontId="5" fillId="0" borderId="23" xfId="0" applyNumberFormat="1" applyFont="1" applyFill="1" applyBorder="1" applyAlignment="1">
      <alignment horizontal="right" vertical="center" shrinkToFit="1"/>
    </xf>
    <xf numFmtId="179" fontId="5" fillId="0" borderId="15" xfId="0" applyNumberFormat="1" applyFont="1" applyFill="1" applyBorder="1" applyAlignment="1">
      <alignment horizontal="right" vertical="center" shrinkToFit="1"/>
    </xf>
    <xf numFmtId="179" fontId="5" fillId="24" borderId="15" xfId="0" applyNumberFormat="1" applyFont="1" applyFill="1" applyBorder="1" applyAlignment="1">
      <alignment horizontal="right" vertical="center" shrinkToFit="1"/>
    </xf>
    <xf numFmtId="3" fontId="5" fillId="0" borderId="23" xfId="0" applyNumberFormat="1" applyFont="1" applyFill="1" applyBorder="1" applyAlignment="1">
      <alignment horizontal="right" vertical="center" shrinkToFit="1"/>
    </xf>
    <xf numFmtId="3" fontId="5" fillId="0" borderId="15" xfId="0" applyNumberFormat="1" applyFont="1" applyFill="1" applyBorder="1" applyAlignment="1">
      <alignment horizontal="right" vertical="center" shrinkToFit="1"/>
    </xf>
    <xf numFmtId="3" fontId="5" fillId="24" borderId="15" xfId="0" applyNumberFormat="1" applyFont="1" applyFill="1" applyBorder="1" applyAlignment="1">
      <alignment horizontal="right" vertical="center" shrinkToFit="1"/>
    </xf>
    <xf numFmtId="179" fontId="5" fillId="25" borderId="15" xfId="0" applyNumberFormat="1" applyFont="1" applyFill="1" applyBorder="1" applyAlignment="1">
      <alignment horizontal="right" vertical="center" shrinkToFit="1"/>
    </xf>
    <xf numFmtId="180" fontId="5" fillId="24" borderId="15" xfId="0" applyNumberFormat="1" applyFont="1" applyFill="1" applyBorder="1" applyAlignment="1">
      <alignment horizontal="right" vertical="center" shrinkToFit="1"/>
    </xf>
    <xf numFmtId="1" fontId="5" fillId="25" borderId="23" xfId="0" applyNumberFormat="1" applyFont="1" applyFill="1" applyBorder="1" applyAlignment="1">
      <alignment horizontal="right" vertical="center" shrinkToFit="1"/>
    </xf>
    <xf numFmtId="1" fontId="5" fillId="25" borderId="15" xfId="0" applyNumberFormat="1" applyFont="1" applyFill="1" applyBorder="1" applyAlignment="1">
      <alignment horizontal="right" vertical="center" shrinkToFit="1"/>
    </xf>
    <xf numFmtId="1" fontId="5" fillId="24" borderId="15" xfId="0" applyNumberFormat="1" applyFont="1" applyFill="1" applyBorder="1" applyAlignment="1">
      <alignment horizontal="right" vertical="center" shrinkToFit="1"/>
    </xf>
    <xf numFmtId="0" fontId="5" fillId="24" borderId="23" xfId="0" applyFont="1" applyFill="1" applyBorder="1" applyAlignment="1">
      <alignment horizontal="right" vertical="center" shrinkToFit="1"/>
    </xf>
    <xf numFmtId="0" fontId="5" fillId="24" borderId="15" xfId="0" applyFont="1" applyFill="1" applyBorder="1" applyAlignment="1">
      <alignment horizontal="right" vertical="center" shrinkToFit="1"/>
    </xf>
    <xf numFmtId="0" fontId="5" fillId="24" borderId="25" xfId="0" applyFont="1" applyFill="1" applyBorder="1" applyAlignment="1">
      <alignment horizontal="right" vertical="center" shrinkToFit="1"/>
    </xf>
    <xf numFmtId="0" fontId="5" fillId="24" borderId="16" xfId="0" applyFont="1" applyFill="1" applyBorder="1" applyAlignment="1">
      <alignment horizontal="right" vertical="center" shrinkToFit="1"/>
    </xf>
    <xf numFmtId="0" fontId="5" fillId="24" borderId="0" xfId="0" applyFont="1" applyFill="1" applyBorder="1" applyAlignment="1">
      <alignment horizontal="right" vertical="center" shrinkToFit="1"/>
    </xf>
    <xf numFmtId="179" fontId="5" fillId="24" borderId="22" xfId="0" applyNumberFormat="1" applyFont="1" applyFill="1" applyBorder="1" applyAlignment="1">
      <alignment horizontal="right" vertical="center" shrinkToFit="1"/>
    </xf>
    <xf numFmtId="177" fontId="5" fillId="24" borderId="14" xfId="0" applyNumberFormat="1" applyFont="1" applyFill="1" applyBorder="1" applyAlignment="1">
      <alignment horizontal="right" vertical="center" shrinkToFit="1"/>
    </xf>
    <xf numFmtId="2" fontId="5" fillId="24" borderId="14" xfId="0" applyNumberFormat="1" applyFont="1" applyFill="1" applyBorder="1" applyAlignment="1">
      <alignment horizontal="right" vertical="center" shrinkToFit="1"/>
    </xf>
    <xf numFmtId="179" fontId="5" fillId="24" borderId="14" xfId="0" applyNumberFormat="1" applyFont="1" applyFill="1" applyBorder="1" applyAlignment="1">
      <alignment horizontal="right" vertical="center" shrinkToFit="1"/>
    </xf>
    <xf numFmtId="3" fontId="5" fillId="24" borderId="14" xfId="0" applyNumberFormat="1" applyFont="1" applyFill="1" applyBorder="1" applyAlignment="1">
      <alignment horizontal="right" vertical="center" shrinkToFit="1"/>
    </xf>
    <xf numFmtId="179" fontId="5" fillId="24" borderId="15" xfId="0" applyNumberFormat="1" applyFont="1" applyFill="1" applyBorder="1" applyAlignment="1" applyProtection="1">
      <alignment horizontal="right" vertical="center" shrinkToFit="1"/>
    </xf>
    <xf numFmtId="180" fontId="5" fillId="24" borderId="14" xfId="0" applyNumberFormat="1" applyFont="1" applyFill="1" applyBorder="1" applyAlignment="1">
      <alignment horizontal="right" vertical="center" shrinkToFit="1"/>
    </xf>
    <xf numFmtId="1" fontId="5" fillId="24" borderId="14" xfId="0" applyNumberFormat="1" applyFont="1" applyFill="1" applyBorder="1" applyAlignment="1">
      <alignment horizontal="right" vertical="center" shrinkToFit="1"/>
    </xf>
    <xf numFmtId="0" fontId="5" fillId="24" borderId="14" xfId="0" applyFont="1" applyFill="1" applyBorder="1" applyAlignment="1">
      <alignment horizontal="right" vertical="center" shrinkToFit="1"/>
    </xf>
    <xf numFmtId="0" fontId="5" fillId="24" borderId="10" xfId="0" applyFont="1" applyFill="1" applyBorder="1" applyAlignment="1">
      <alignment horizontal="right" vertical="center" shrinkToFit="1"/>
    </xf>
    <xf numFmtId="0" fontId="5" fillId="24" borderId="38" xfId="0" applyFont="1" applyFill="1" applyBorder="1" applyAlignment="1">
      <alignment horizontal="right" vertical="center" shrinkToFit="1"/>
    </xf>
    <xf numFmtId="177" fontId="5" fillId="29" borderId="31" xfId="0" applyNumberFormat="1" applyFont="1" applyFill="1" applyBorder="1" applyAlignment="1">
      <alignment horizontal="right" vertical="center" shrinkToFit="1"/>
    </xf>
    <xf numFmtId="179" fontId="5" fillId="29" borderId="31" xfId="0" applyNumberFormat="1" applyFont="1" applyFill="1" applyBorder="1" applyAlignment="1">
      <alignment horizontal="right" vertical="center" shrinkToFit="1"/>
    </xf>
    <xf numFmtId="179" fontId="5" fillId="29" borderId="26" xfId="0" applyNumberFormat="1" applyFont="1" applyFill="1" applyBorder="1" applyAlignment="1">
      <alignment horizontal="right" vertical="center" shrinkToFit="1"/>
    </xf>
    <xf numFmtId="179" fontId="5" fillId="29" borderId="22" xfId="0" applyNumberFormat="1" applyFont="1" applyFill="1" applyBorder="1" applyAlignment="1">
      <alignment horizontal="right" vertical="center" shrinkToFit="1"/>
    </xf>
    <xf numFmtId="177" fontId="5" fillId="29" borderId="26" xfId="0" applyNumberFormat="1" applyFont="1" applyFill="1" applyBorder="1" applyAlignment="1">
      <alignment horizontal="right" vertical="center" shrinkToFit="1"/>
    </xf>
    <xf numFmtId="177" fontId="5" fillId="29" borderId="22" xfId="0" applyNumberFormat="1" applyFont="1" applyFill="1" applyBorder="1" applyAlignment="1">
      <alignment horizontal="right" vertical="center" shrinkToFit="1"/>
    </xf>
    <xf numFmtId="2" fontId="5" fillId="29" borderId="26" xfId="0" applyNumberFormat="1" applyFont="1" applyFill="1" applyBorder="1" applyAlignment="1">
      <alignment horizontal="right" vertical="center" shrinkToFit="1"/>
    </xf>
    <xf numFmtId="2" fontId="5" fillId="29" borderId="22" xfId="0" applyNumberFormat="1" applyFont="1" applyFill="1" applyBorder="1" applyAlignment="1">
      <alignment horizontal="right" vertical="center" shrinkToFit="1"/>
    </xf>
    <xf numFmtId="3" fontId="5" fillId="29" borderId="26" xfId="0" applyNumberFormat="1" applyFont="1" applyFill="1" applyBorder="1" applyAlignment="1">
      <alignment horizontal="right" vertical="center" shrinkToFit="1"/>
    </xf>
    <xf numFmtId="3" fontId="5" fillId="29" borderId="22" xfId="0" applyNumberFormat="1" applyFont="1" applyFill="1" applyBorder="1" applyAlignment="1">
      <alignment horizontal="right" vertical="center" shrinkToFit="1"/>
    </xf>
    <xf numFmtId="3" fontId="5" fillId="34" borderId="26" xfId="0" applyNumberFormat="1" applyFont="1" applyFill="1" applyBorder="1" applyAlignment="1">
      <alignment horizontal="right" vertical="center" shrinkToFit="1"/>
    </xf>
    <xf numFmtId="3" fontId="5" fillId="34" borderId="23" xfId="0" applyNumberFormat="1" applyFont="1" applyFill="1" applyBorder="1" applyAlignment="1">
      <alignment horizontal="right" vertical="center" shrinkToFit="1"/>
    </xf>
    <xf numFmtId="177" fontId="5" fillId="0" borderId="31" xfId="0" applyNumberFormat="1" applyFont="1" applyFill="1" applyBorder="1" applyAlignment="1">
      <alignment horizontal="right" vertical="center" shrinkToFit="1"/>
    </xf>
    <xf numFmtId="179" fontId="5" fillId="0" borderId="62" xfId="0" applyNumberFormat="1" applyFont="1" applyFill="1" applyBorder="1" applyAlignment="1">
      <alignment horizontal="right" vertical="center" shrinkToFit="1"/>
    </xf>
    <xf numFmtId="179" fontId="5" fillId="0" borderId="22" xfId="0" applyNumberFormat="1" applyFont="1" applyFill="1" applyBorder="1" applyAlignment="1">
      <alignment horizontal="right" vertical="center" shrinkToFit="1"/>
    </xf>
    <xf numFmtId="177" fontId="5" fillId="0" borderId="26" xfId="0" applyNumberFormat="1" applyFont="1" applyFill="1" applyBorder="1" applyAlignment="1">
      <alignment horizontal="right" vertical="center" shrinkToFit="1"/>
    </xf>
    <xf numFmtId="177" fontId="5" fillId="0" borderId="22" xfId="0" applyNumberFormat="1" applyFont="1" applyFill="1" applyBorder="1" applyAlignment="1">
      <alignment horizontal="right" vertical="center" shrinkToFit="1"/>
    </xf>
    <xf numFmtId="2" fontId="5" fillId="0" borderId="26" xfId="0" applyNumberFormat="1" applyFont="1" applyFill="1" applyBorder="1" applyAlignment="1">
      <alignment horizontal="right" vertical="center" shrinkToFit="1"/>
    </xf>
    <xf numFmtId="2" fontId="5" fillId="0" borderId="22" xfId="0" applyNumberFormat="1" applyFont="1" applyFill="1" applyBorder="1" applyAlignment="1">
      <alignment horizontal="right" vertical="center" shrinkToFit="1"/>
    </xf>
    <xf numFmtId="3" fontId="5" fillId="0" borderId="26" xfId="0" applyNumberFormat="1" applyFont="1" applyFill="1" applyBorder="1" applyAlignment="1">
      <alignment horizontal="right" vertical="center" shrinkToFit="1"/>
    </xf>
    <xf numFmtId="3" fontId="5" fillId="0" borderId="22" xfId="0" applyNumberFormat="1" applyFont="1" applyFill="1" applyBorder="1" applyAlignment="1">
      <alignment horizontal="right" vertical="center" shrinkToFit="1"/>
    </xf>
    <xf numFmtId="177" fontId="5" fillId="0" borderId="32" xfId="0" applyNumberFormat="1" applyFont="1" applyFill="1" applyBorder="1" applyAlignment="1">
      <alignment horizontal="right" vertical="center" shrinkToFit="1"/>
    </xf>
    <xf numFmtId="179" fontId="5" fillId="0" borderId="47" xfId="0" applyNumberFormat="1" applyFont="1" applyFill="1" applyBorder="1" applyAlignment="1">
      <alignment horizontal="right" vertical="center" shrinkToFit="1"/>
    </xf>
    <xf numFmtId="179" fontId="5" fillId="0" borderId="14" xfId="0" applyNumberFormat="1" applyFont="1" applyFill="1" applyBorder="1" applyAlignment="1">
      <alignment horizontal="right" vertical="center" shrinkToFit="1"/>
    </xf>
    <xf numFmtId="177" fontId="5" fillId="0" borderId="14" xfId="0" applyNumberFormat="1" applyFont="1" applyFill="1" applyBorder="1" applyAlignment="1">
      <alignment horizontal="right" vertical="center" shrinkToFit="1"/>
    </xf>
    <xf numFmtId="2" fontId="5" fillId="0" borderId="14" xfId="0" applyNumberFormat="1" applyFont="1" applyFill="1" applyBorder="1" applyAlignment="1">
      <alignment horizontal="right" vertical="center" shrinkToFit="1"/>
    </xf>
    <xf numFmtId="3" fontId="5" fillId="0" borderId="14" xfId="0" applyNumberFormat="1" applyFont="1" applyFill="1" applyBorder="1" applyAlignment="1">
      <alignment horizontal="right" vertical="center" shrinkToFit="1"/>
    </xf>
    <xf numFmtId="0" fontId="5" fillId="0" borderId="108" xfId="0" applyFont="1" applyFill="1" applyBorder="1" applyAlignment="1">
      <alignment horizontal="right" vertical="center" shrinkToFit="1"/>
    </xf>
    <xf numFmtId="177" fontId="5" fillId="0" borderId="43" xfId="0" applyNumberFormat="1" applyFont="1" applyFill="1" applyBorder="1" applyAlignment="1">
      <alignment horizontal="right" vertical="center" shrinkToFit="1"/>
    </xf>
    <xf numFmtId="179" fontId="5" fillId="0" borderId="115" xfId="0" applyNumberFormat="1" applyFont="1" applyFill="1" applyBorder="1" applyAlignment="1">
      <alignment horizontal="right" vertical="center" shrinkToFit="1"/>
    </xf>
    <xf numFmtId="179" fontId="5" fillId="0" borderId="117" xfId="0" applyNumberFormat="1" applyFont="1" applyFill="1" applyBorder="1" applyAlignment="1">
      <alignment horizontal="right" vertical="center" shrinkToFit="1"/>
    </xf>
    <xf numFmtId="179" fontId="5" fillId="0" borderId="116" xfId="0" applyNumberFormat="1" applyFont="1" applyFill="1" applyBorder="1" applyAlignment="1">
      <alignment horizontal="right" vertical="center" shrinkToFit="1"/>
    </xf>
    <xf numFmtId="177" fontId="5" fillId="0" borderId="117" xfId="0" applyNumberFormat="1" applyFont="1" applyFill="1" applyBorder="1" applyAlignment="1">
      <alignment horizontal="right" vertical="center" shrinkToFit="1"/>
    </xf>
    <xf numFmtId="177" fontId="5" fillId="0" borderId="116" xfId="0" applyNumberFormat="1" applyFont="1" applyFill="1" applyBorder="1" applyAlignment="1">
      <alignment horizontal="right" vertical="center" shrinkToFit="1"/>
    </xf>
    <xf numFmtId="2" fontId="5" fillId="0" borderId="117" xfId="0" applyNumberFormat="1" applyFont="1" applyFill="1" applyBorder="1" applyAlignment="1">
      <alignment horizontal="right" vertical="center" shrinkToFit="1"/>
    </xf>
    <xf numFmtId="2" fontId="5" fillId="0" borderId="116" xfId="0" applyNumberFormat="1" applyFont="1" applyFill="1" applyBorder="1" applyAlignment="1">
      <alignment horizontal="right" vertical="center" shrinkToFit="1"/>
    </xf>
    <xf numFmtId="3" fontId="5" fillId="0" borderId="117" xfId="0" applyNumberFormat="1" applyFont="1" applyFill="1" applyBorder="1" applyAlignment="1">
      <alignment horizontal="right" vertical="center" shrinkToFit="1"/>
    </xf>
    <xf numFmtId="3" fontId="5" fillId="0" borderId="116" xfId="0" applyNumberFormat="1" applyFont="1" applyFill="1" applyBorder="1" applyAlignment="1">
      <alignment horizontal="right" vertical="center" shrinkToFit="1"/>
    </xf>
    <xf numFmtId="3" fontId="5" fillId="0" borderId="43" xfId="0" applyNumberFormat="1" applyFont="1" applyFill="1" applyBorder="1" applyAlignment="1">
      <alignment horizontal="right" vertical="center" shrinkToFit="1"/>
    </xf>
    <xf numFmtId="177" fontId="5" fillId="29" borderId="81" xfId="0" applyNumberFormat="1" applyFont="1" applyFill="1" applyBorder="1" applyAlignment="1">
      <alignment horizontal="right" vertical="center" shrinkToFit="1"/>
    </xf>
    <xf numFmtId="179" fontId="5" fillId="29" borderId="81" xfId="0" applyNumberFormat="1" applyFont="1" applyFill="1" applyBorder="1" applyAlignment="1">
      <alignment horizontal="right" vertical="center" shrinkToFit="1"/>
    </xf>
    <xf numFmtId="179" fontId="5" fillId="29" borderId="82" xfId="0" applyNumberFormat="1" applyFont="1" applyFill="1" applyBorder="1" applyAlignment="1">
      <alignment horizontal="right" vertical="center" shrinkToFit="1"/>
    </xf>
    <xf numFmtId="179" fontId="5" fillId="29" borderId="44" xfId="0" applyNumberFormat="1" applyFont="1" applyFill="1" applyBorder="1" applyAlignment="1">
      <alignment horizontal="right" vertical="center" shrinkToFit="1"/>
    </xf>
    <xf numFmtId="177" fontId="5" fillId="29" borderId="82" xfId="0" applyNumberFormat="1" applyFont="1" applyFill="1" applyBorder="1" applyAlignment="1">
      <alignment horizontal="right" vertical="center" shrinkToFit="1"/>
    </xf>
    <xf numFmtId="177" fontId="5" fillId="29" borderId="44" xfId="0" applyNumberFormat="1" applyFont="1" applyFill="1" applyBorder="1" applyAlignment="1">
      <alignment horizontal="right" vertical="center" shrinkToFit="1"/>
    </xf>
    <xf numFmtId="2" fontId="5" fillId="29" borderId="82" xfId="0" applyNumberFormat="1" applyFont="1" applyFill="1" applyBorder="1" applyAlignment="1">
      <alignment horizontal="right" vertical="center" shrinkToFit="1"/>
    </xf>
    <xf numFmtId="2" fontId="5" fillId="29" borderId="44" xfId="0" applyNumberFormat="1" applyFont="1" applyFill="1" applyBorder="1" applyAlignment="1">
      <alignment horizontal="right" vertical="center" shrinkToFit="1"/>
    </xf>
    <xf numFmtId="3" fontId="5" fillId="29" borderId="82" xfId="0" applyNumberFormat="1" applyFont="1" applyFill="1" applyBorder="1" applyAlignment="1">
      <alignment horizontal="right" vertical="center" shrinkToFit="1"/>
    </xf>
    <xf numFmtId="3" fontId="5" fillId="29" borderId="44" xfId="0" applyNumberFormat="1" applyFont="1" applyFill="1" applyBorder="1" applyAlignment="1">
      <alignment horizontal="right" vertical="center" shrinkToFit="1"/>
    </xf>
    <xf numFmtId="3" fontId="5" fillId="34" borderId="82" xfId="0" applyNumberFormat="1" applyFont="1" applyFill="1" applyBorder="1" applyAlignment="1">
      <alignment horizontal="right" vertical="center" shrinkToFit="1"/>
    </xf>
    <xf numFmtId="179" fontId="5" fillId="29" borderId="47" xfId="0" applyNumberFormat="1" applyFont="1" applyFill="1" applyBorder="1" applyAlignment="1">
      <alignment horizontal="right" vertical="center" shrinkToFit="1"/>
    </xf>
    <xf numFmtId="177" fontId="5" fillId="29" borderId="43" xfId="0" applyNumberFormat="1" applyFont="1" applyFill="1" applyBorder="1" applyAlignment="1">
      <alignment horizontal="right" vertical="center" shrinkToFit="1"/>
    </xf>
    <xf numFmtId="179" fontId="5" fillId="29" borderId="43" xfId="0" applyNumberFormat="1" applyFont="1" applyFill="1" applyBorder="1" applyAlignment="1">
      <alignment horizontal="right" vertical="center" shrinkToFit="1"/>
    </xf>
    <xf numFmtId="179" fontId="5" fillId="29" borderId="25" xfId="0" applyNumberFormat="1" applyFont="1" applyFill="1" applyBorder="1" applyAlignment="1">
      <alignment horizontal="right" vertical="center" shrinkToFit="1"/>
    </xf>
    <xf numFmtId="179" fontId="5" fillId="29" borderId="10" xfId="0" applyNumberFormat="1" applyFont="1" applyFill="1" applyBorder="1" applyAlignment="1">
      <alignment horizontal="right" vertical="center" shrinkToFit="1"/>
    </xf>
    <xf numFmtId="177" fontId="5" fillId="29" borderId="25" xfId="0" applyNumberFormat="1" applyFont="1" applyFill="1" applyBorder="1" applyAlignment="1">
      <alignment horizontal="right" vertical="center" shrinkToFit="1"/>
    </xf>
    <xf numFmtId="177" fontId="5" fillId="29" borderId="10" xfId="0" applyNumberFormat="1" applyFont="1" applyFill="1" applyBorder="1" applyAlignment="1">
      <alignment horizontal="right" vertical="center" shrinkToFit="1"/>
    </xf>
    <xf numFmtId="2" fontId="5" fillId="29" borderId="25" xfId="0" applyNumberFormat="1" applyFont="1" applyFill="1" applyBorder="1" applyAlignment="1">
      <alignment horizontal="right" vertical="center" shrinkToFit="1"/>
    </xf>
    <xf numFmtId="2" fontId="5" fillId="29" borderId="10" xfId="0" applyNumberFormat="1" applyFont="1" applyFill="1" applyBorder="1" applyAlignment="1">
      <alignment horizontal="right" vertical="center" shrinkToFit="1"/>
    </xf>
    <xf numFmtId="3" fontId="5" fillId="29" borderId="25" xfId="0" applyNumberFormat="1" applyFont="1" applyFill="1" applyBorder="1" applyAlignment="1">
      <alignment horizontal="right" vertical="center" shrinkToFit="1"/>
    </xf>
    <xf numFmtId="3" fontId="5" fillId="29" borderId="10" xfId="0" applyNumberFormat="1" applyFont="1" applyFill="1" applyBorder="1" applyAlignment="1">
      <alignment horizontal="right" vertical="center" shrinkToFit="1"/>
    </xf>
    <xf numFmtId="3" fontId="5" fillId="34" borderId="25" xfId="0" applyNumberFormat="1" applyFont="1" applyFill="1" applyBorder="1" applyAlignment="1">
      <alignment horizontal="right" vertical="center" shrinkToFit="1"/>
    </xf>
    <xf numFmtId="3" fontId="5" fillId="0" borderId="146" xfId="0" applyNumberFormat="1" applyFont="1" applyFill="1" applyBorder="1" applyAlignment="1">
      <alignment horizontal="right" vertical="center" shrinkToFit="1"/>
    </xf>
    <xf numFmtId="179" fontId="5" fillId="29" borderId="12" xfId="0" applyNumberFormat="1" applyFont="1" applyFill="1" applyBorder="1" applyAlignment="1">
      <alignment horizontal="right" vertical="center" shrinkToFit="1"/>
    </xf>
    <xf numFmtId="177" fontId="5" fillId="39" borderId="31" xfId="0" applyNumberFormat="1" applyFont="1" applyFill="1" applyBorder="1" applyAlignment="1">
      <alignment horizontal="right" vertical="center" shrinkToFit="1"/>
    </xf>
    <xf numFmtId="179" fontId="5" fillId="39" borderId="31" xfId="0" applyNumberFormat="1" applyFont="1" applyFill="1" applyBorder="1" applyAlignment="1">
      <alignment horizontal="right" vertical="center" shrinkToFit="1"/>
    </xf>
    <xf numFmtId="179" fontId="5" fillId="39" borderId="26" xfId="0" applyNumberFormat="1" applyFont="1" applyFill="1" applyBorder="1" applyAlignment="1">
      <alignment horizontal="right" vertical="center" shrinkToFit="1"/>
    </xf>
    <xf numFmtId="179" fontId="5" fillId="39" borderId="22" xfId="0" applyNumberFormat="1" applyFont="1" applyFill="1" applyBorder="1" applyAlignment="1">
      <alignment horizontal="right" vertical="center" shrinkToFit="1"/>
    </xf>
    <xf numFmtId="177" fontId="5" fillId="39" borderId="26" xfId="0" applyNumberFormat="1" applyFont="1" applyFill="1" applyBorder="1" applyAlignment="1">
      <alignment horizontal="right" vertical="center" shrinkToFit="1"/>
    </xf>
    <xf numFmtId="177" fontId="5" fillId="39" borderId="22" xfId="0" applyNumberFormat="1" applyFont="1" applyFill="1" applyBorder="1" applyAlignment="1">
      <alignment horizontal="right" vertical="center" shrinkToFit="1"/>
    </xf>
    <xf numFmtId="2" fontId="5" fillId="39" borderId="26" xfId="0" applyNumberFormat="1" applyFont="1" applyFill="1" applyBorder="1" applyAlignment="1">
      <alignment horizontal="right" vertical="center" shrinkToFit="1"/>
    </xf>
    <xf numFmtId="2" fontId="5" fillId="39" borderId="22" xfId="0" applyNumberFormat="1" applyFont="1" applyFill="1" applyBorder="1" applyAlignment="1">
      <alignment horizontal="right" vertical="center" shrinkToFit="1"/>
    </xf>
    <xf numFmtId="3" fontId="5" fillId="39" borderId="26" xfId="0" applyNumberFormat="1" applyFont="1" applyFill="1" applyBorder="1" applyAlignment="1">
      <alignment horizontal="right" vertical="center" shrinkToFit="1"/>
    </xf>
    <xf numFmtId="3" fontId="5" fillId="39" borderId="22" xfId="0" applyNumberFormat="1" applyFont="1" applyFill="1" applyBorder="1" applyAlignment="1">
      <alignment horizontal="right" vertical="center" shrinkToFit="1"/>
    </xf>
    <xf numFmtId="3" fontId="5" fillId="38" borderId="26" xfId="0" applyNumberFormat="1" applyFont="1" applyFill="1" applyBorder="1" applyAlignment="1">
      <alignment horizontal="right" vertical="center" shrinkToFit="1"/>
    </xf>
    <xf numFmtId="177" fontId="5" fillId="39" borderId="32" xfId="0" applyNumberFormat="1" applyFont="1" applyFill="1" applyBorder="1" applyAlignment="1">
      <alignment horizontal="right" vertical="center" shrinkToFit="1"/>
    </xf>
    <xf numFmtId="179" fontId="5" fillId="39" borderId="32" xfId="0" applyNumberFormat="1" applyFont="1" applyFill="1" applyBorder="1" applyAlignment="1">
      <alignment horizontal="right" vertical="center" shrinkToFit="1"/>
    </xf>
    <xf numFmtId="179" fontId="5" fillId="39" borderId="23" xfId="0" applyNumberFormat="1" applyFont="1" applyFill="1" applyBorder="1" applyAlignment="1">
      <alignment horizontal="right" vertical="center" shrinkToFit="1"/>
    </xf>
    <xf numFmtId="179" fontId="5" fillId="39" borderId="14" xfId="0" applyNumberFormat="1" applyFont="1" applyFill="1" applyBorder="1" applyAlignment="1">
      <alignment horizontal="right" vertical="center" shrinkToFit="1"/>
    </xf>
    <xf numFmtId="177" fontId="5" fillId="39" borderId="23" xfId="0" applyNumberFormat="1" applyFont="1" applyFill="1" applyBorder="1" applyAlignment="1">
      <alignment horizontal="right" vertical="center" shrinkToFit="1"/>
    </xf>
    <xf numFmtId="177" fontId="5" fillId="39" borderId="14" xfId="0" applyNumberFormat="1" applyFont="1" applyFill="1" applyBorder="1" applyAlignment="1">
      <alignment horizontal="right" vertical="center" shrinkToFit="1"/>
    </xf>
    <xf numFmtId="2" fontId="5" fillId="39" borderId="23" xfId="0" applyNumberFormat="1" applyFont="1" applyFill="1" applyBorder="1" applyAlignment="1">
      <alignment horizontal="right" vertical="center" shrinkToFit="1"/>
    </xf>
    <xf numFmtId="2" fontId="5" fillId="39" borderId="14" xfId="0" applyNumberFormat="1" applyFont="1" applyFill="1" applyBorder="1" applyAlignment="1">
      <alignment horizontal="right" vertical="center" shrinkToFit="1"/>
    </xf>
    <xf numFmtId="3" fontId="5" fillId="39" borderId="23" xfId="0" applyNumberFormat="1" applyFont="1" applyFill="1" applyBorder="1" applyAlignment="1">
      <alignment horizontal="right" vertical="center" shrinkToFit="1"/>
    </xf>
    <xf numFmtId="3" fontId="5" fillId="39" borderId="14" xfId="0" applyNumberFormat="1" applyFont="1" applyFill="1" applyBorder="1" applyAlignment="1">
      <alignment horizontal="right" vertical="center" shrinkToFit="1"/>
    </xf>
    <xf numFmtId="3" fontId="5" fillId="38" borderId="23" xfId="0" applyNumberFormat="1" applyFont="1" applyFill="1" applyBorder="1" applyAlignment="1">
      <alignment horizontal="right" vertical="center" shrinkToFit="1"/>
    </xf>
    <xf numFmtId="177" fontId="5" fillId="39" borderId="43" xfId="0" applyNumberFormat="1" applyFont="1" applyFill="1" applyBorder="1" applyAlignment="1">
      <alignment horizontal="right" vertical="center" shrinkToFit="1"/>
    </xf>
    <xf numFmtId="179" fontId="5" fillId="39" borderId="43" xfId="0" applyNumberFormat="1" applyFont="1" applyFill="1" applyBorder="1" applyAlignment="1">
      <alignment horizontal="right" vertical="center" shrinkToFit="1"/>
    </xf>
    <xf numFmtId="179" fontId="5" fillId="39" borderId="25" xfId="0" applyNumberFormat="1" applyFont="1" applyFill="1" applyBorder="1" applyAlignment="1">
      <alignment horizontal="right" vertical="center" shrinkToFit="1"/>
    </xf>
    <xf numFmtId="179" fontId="5" fillId="39" borderId="10" xfId="0" applyNumberFormat="1" applyFont="1" applyFill="1" applyBorder="1" applyAlignment="1">
      <alignment horizontal="right" vertical="center" shrinkToFit="1"/>
    </xf>
    <xf numFmtId="177" fontId="5" fillId="39" borderId="25" xfId="0" applyNumberFormat="1" applyFont="1" applyFill="1" applyBorder="1" applyAlignment="1">
      <alignment horizontal="right" vertical="center" shrinkToFit="1"/>
    </xf>
    <xf numFmtId="177" fontId="5" fillId="39" borderId="10" xfId="0" applyNumberFormat="1" applyFont="1" applyFill="1" applyBorder="1" applyAlignment="1">
      <alignment horizontal="right" vertical="center" shrinkToFit="1"/>
    </xf>
    <xf numFmtId="2" fontId="5" fillId="39" borderId="25" xfId="0" applyNumberFormat="1" applyFont="1" applyFill="1" applyBorder="1" applyAlignment="1">
      <alignment horizontal="right" vertical="center" shrinkToFit="1"/>
    </xf>
    <xf numFmtId="2" fontId="5" fillId="39" borderId="10" xfId="0" applyNumberFormat="1" applyFont="1" applyFill="1" applyBorder="1" applyAlignment="1">
      <alignment horizontal="right" vertical="center" shrinkToFit="1"/>
    </xf>
    <xf numFmtId="3" fontId="5" fillId="39" borderId="25" xfId="0" applyNumberFormat="1" applyFont="1" applyFill="1" applyBorder="1" applyAlignment="1">
      <alignment horizontal="right" vertical="center" shrinkToFit="1"/>
    </xf>
    <xf numFmtId="3" fontId="5" fillId="39" borderId="10" xfId="0" applyNumberFormat="1" applyFont="1" applyFill="1" applyBorder="1" applyAlignment="1">
      <alignment horizontal="right" vertical="center" shrinkToFit="1"/>
    </xf>
    <xf numFmtId="3" fontId="5" fillId="38" borderId="25" xfId="0" applyNumberFormat="1" applyFont="1" applyFill="1" applyBorder="1" applyAlignment="1">
      <alignment horizontal="right" vertical="center" shrinkToFit="1"/>
    </xf>
    <xf numFmtId="177" fontId="5" fillId="39" borderId="42" xfId="0" applyNumberFormat="1" applyFont="1" applyFill="1" applyBorder="1" applyAlignment="1">
      <alignment horizontal="right" vertical="center" shrinkToFit="1"/>
    </xf>
    <xf numFmtId="179" fontId="5" fillId="39" borderId="42" xfId="0" applyNumberFormat="1" applyFont="1" applyFill="1" applyBorder="1" applyAlignment="1">
      <alignment horizontal="right" vertical="center" shrinkToFit="1"/>
    </xf>
    <xf numFmtId="179" fontId="5" fillId="39" borderId="48" xfId="0" applyNumberFormat="1" applyFont="1" applyFill="1" applyBorder="1" applyAlignment="1">
      <alignment horizontal="right" vertical="center" shrinkToFit="1"/>
    </xf>
    <xf numFmtId="179" fontId="5" fillId="39" borderId="30" xfId="0" applyNumberFormat="1" applyFont="1" applyFill="1" applyBorder="1" applyAlignment="1">
      <alignment horizontal="right" vertical="center" shrinkToFit="1"/>
    </xf>
    <xf numFmtId="177" fontId="5" fillId="39" borderId="48" xfId="0" applyNumberFormat="1" applyFont="1" applyFill="1" applyBorder="1" applyAlignment="1">
      <alignment horizontal="right" vertical="center" shrinkToFit="1"/>
    </xf>
    <xf numFmtId="177" fontId="5" fillId="39" borderId="30" xfId="0" applyNumberFormat="1" applyFont="1" applyFill="1" applyBorder="1" applyAlignment="1">
      <alignment horizontal="right" vertical="center" shrinkToFit="1"/>
    </xf>
    <xf numFmtId="2" fontId="5" fillId="39" borderId="48" xfId="0" applyNumberFormat="1" applyFont="1" applyFill="1" applyBorder="1" applyAlignment="1">
      <alignment horizontal="right" vertical="center" shrinkToFit="1"/>
    </xf>
    <xf numFmtId="2" fontId="5" fillId="39" borderId="30" xfId="0" applyNumberFormat="1" applyFont="1" applyFill="1" applyBorder="1" applyAlignment="1">
      <alignment horizontal="right" vertical="center" shrinkToFit="1"/>
    </xf>
    <xf numFmtId="3" fontId="5" fillId="39" borderId="48" xfId="0" applyNumberFormat="1" applyFont="1" applyFill="1" applyBorder="1" applyAlignment="1">
      <alignment horizontal="right" vertical="center" shrinkToFit="1"/>
    </xf>
    <xf numFmtId="3" fontId="5" fillId="39" borderId="30" xfId="0" applyNumberFormat="1" applyFont="1" applyFill="1" applyBorder="1" applyAlignment="1">
      <alignment horizontal="right" vertical="center" shrinkToFit="1"/>
    </xf>
    <xf numFmtId="3" fontId="5" fillId="38" borderId="48" xfId="0" applyNumberFormat="1" applyFont="1" applyFill="1" applyBorder="1" applyAlignment="1">
      <alignment horizontal="right" vertical="center" shrinkToFit="1"/>
    </xf>
    <xf numFmtId="182" fontId="0" fillId="40" borderId="34" xfId="0" applyNumberFormat="1" applyFill="1" applyBorder="1" applyAlignment="1">
      <alignment horizontal="right" vertical="center"/>
    </xf>
    <xf numFmtId="186" fontId="25" fillId="33" borderId="35" xfId="0" applyNumberFormat="1" applyFont="1" applyFill="1" applyBorder="1" applyAlignment="1">
      <alignment horizontal="center" vertical="center" shrinkToFit="1"/>
    </xf>
    <xf numFmtId="179" fontId="27" fillId="0" borderId="35" xfId="180" applyNumberFormat="1" applyFont="1" applyBorder="1" applyAlignment="1" applyProtection="1">
      <alignment horizontal="center" vertical="center"/>
      <protection locked="0"/>
    </xf>
    <xf numFmtId="179" fontId="27" fillId="0" borderId="75" xfId="180" applyNumberFormat="1" applyFont="1" applyBorder="1" applyAlignment="1" applyProtection="1">
      <alignment horizontal="center" vertical="center"/>
      <protection locked="0"/>
    </xf>
    <xf numFmtId="179" fontId="27" fillId="0" borderId="60" xfId="180" applyNumberFormat="1" applyFont="1" applyBorder="1" applyAlignment="1" applyProtection="1">
      <alignment horizontal="center" vertical="center"/>
      <protection locked="0"/>
    </xf>
    <xf numFmtId="186" fontId="25" fillId="33" borderId="36" xfId="0" applyNumberFormat="1" applyFont="1" applyFill="1" applyBorder="1" applyAlignment="1">
      <alignment horizontal="center" vertical="center" shrinkToFit="1"/>
    </xf>
    <xf numFmtId="179" fontId="27" fillId="0" borderId="36" xfId="180" applyNumberFormat="1" applyFont="1" applyBorder="1" applyAlignment="1" applyProtection="1">
      <alignment horizontal="center" vertical="center"/>
      <protection locked="0"/>
    </xf>
    <xf numFmtId="179" fontId="27" fillId="0" borderId="41" xfId="180" applyNumberFormat="1" applyFont="1" applyBorder="1" applyAlignment="1" applyProtection="1">
      <alignment horizontal="center" vertical="center"/>
      <protection locked="0"/>
    </xf>
    <xf numFmtId="179" fontId="27" fillId="0" borderId="61" xfId="180" applyNumberFormat="1" applyFont="1" applyBorder="1" applyAlignment="1" applyProtection="1">
      <alignment horizontal="center" vertical="center"/>
      <protection locked="0"/>
    </xf>
    <xf numFmtId="0" fontId="27" fillId="0" borderId="43" xfId="102" applyFont="1" applyFill="1" applyBorder="1" applyAlignment="1">
      <alignment horizontal="center" vertical="center"/>
    </xf>
    <xf numFmtId="181" fontId="5" fillId="40" borderId="34" xfId="176" applyNumberFormat="1" applyFont="1" applyFill="1" applyBorder="1" applyAlignment="1">
      <alignment horizontal="right" vertical="center" shrinkToFit="1"/>
    </xf>
    <xf numFmtId="181" fontId="5" fillId="40" borderId="111" xfId="176" applyNumberFormat="1" applyFont="1" applyFill="1" applyBorder="1" applyAlignment="1">
      <alignment horizontal="right" vertical="center" shrinkToFit="1"/>
    </xf>
    <xf numFmtId="179" fontId="27" fillId="0" borderId="31" xfId="154" applyNumberFormat="1" applyFont="1" applyBorder="1" applyAlignment="1" applyProtection="1">
      <alignment horizontal="center" vertical="center"/>
      <protection locked="0"/>
    </xf>
    <xf numFmtId="179" fontId="27" fillId="28" borderId="86" xfId="154" applyNumberFormat="1" applyFont="1" applyFill="1" applyBorder="1" applyAlignment="1" applyProtection="1">
      <alignment horizontal="center" vertical="center"/>
      <protection locked="0"/>
    </xf>
    <xf numFmtId="179" fontId="27" fillId="0" borderId="90" xfId="154" applyNumberFormat="1" applyFont="1" applyBorder="1" applyAlignment="1" applyProtection="1">
      <alignment horizontal="center" vertical="center"/>
      <protection locked="0"/>
    </xf>
    <xf numFmtId="179" fontId="27" fillId="0" borderId="32" xfId="154" applyNumberFormat="1" applyFont="1" applyBorder="1" applyAlignment="1" applyProtection="1">
      <alignment horizontal="center" vertical="center"/>
      <protection locked="0"/>
    </xf>
    <xf numFmtId="179" fontId="27" fillId="28" borderId="88" xfId="154" applyNumberFormat="1" applyFont="1" applyFill="1" applyBorder="1" applyAlignment="1" applyProtection="1">
      <alignment horizontal="center" vertical="center"/>
      <protection locked="0"/>
    </xf>
    <xf numFmtId="179" fontId="27" fillId="0" borderId="87" xfId="154" applyNumberFormat="1" applyFont="1" applyBorder="1" applyAlignment="1" applyProtection="1">
      <alignment horizontal="center" vertical="center"/>
      <protection locked="0"/>
    </xf>
    <xf numFmtId="179" fontId="27" fillId="0" borderId="43" xfId="154" applyNumberFormat="1" applyFont="1" applyBorder="1" applyAlignment="1" applyProtection="1">
      <alignment horizontal="center" vertical="center"/>
      <protection locked="0"/>
    </xf>
    <xf numFmtId="179" fontId="27" fillId="28" borderId="89" xfId="154" applyNumberFormat="1" applyFont="1" applyFill="1" applyBorder="1" applyAlignment="1" applyProtection="1">
      <alignment horizontal="center" vertical="center"/>
      <protection locked="0"/>
    </xf>
    <xf numFmtId="179" fontId="27" fillId="0" borderId="95" xfId="154" applyNumberFormat="1" applyFont="1" applyBorder="1" applyAlignment="1" applyProtection="1">
      <alignment horizontal="center" vertical="center"/>
      <protection locked="0"/>
    </xf>
    <xf numFmtId="179" fontId="27" fillId="0" borderId="86" xfId="154" applyNumberFormat="1" applyFont="1" applyBorder="1" applyAlignment="1" applyProtection="1">
      <alignment horizontal="center" vertical="center"/>
      <protection locked="0"/>
    </xf>
    <xf numFmtId="179" fontId="27" fillId="0" borderId="88" xfId="154" applyNumberFormat="1" applyFont="1" applyBorder="1" applyAlignment="1" applyProtection="1">
      <alignment horizontal="center" vertical="center"/>
      <protection locked="0"/>
    </xf>
    <xf numFmtId="179" fontId="27" fillId="0" borderId="89" xfId="154" applyNumberFormat="1" applyFont="1" applyBorder="1" applyAlignment="1" applyProtection="1">
      <alignment horizontal="center" vertical="center"/>
      <protection locked="0"/>
    </xf>
    <xf numFmtId="0" fontId="0" fillId="27" borderId="11" xfId="177" applyFont="1" applyFill="1" applyBorder="1" applyAlignment="1">
      <alignment horizontal="center"/>
    </xf>
    <xf numFmtId="179" fontId="5" fillId="0" borderId="32" xfId="0" applyNumberFormat="1" applyFont="1" applyBorder="1" applyAlignment="1">
      <alignment vertical="center" shrinkToFit="1"/>
    </xf>
    <xf numFmtId="179" fontId="5" fillId="0" borderId="144" xfId="0" applyNumberFormat="1" applyFont="1" applyBorder="1" applyAlignment="1">
      <alignment vertical="center" shrinkToFit="1"/>
    </xf>
    <xf numFmtId="177" fontId="5" fillId="0" borderId="145" xfId="0" applyNumberFormat="1" applyFont="1" applyBorder="1" applyAlignment="1">
      <alignment vertical="center" shrinkToFit="1"/>
    </xf>
    <xf numFmtId="2" fontId="5" fillId="0" borderId="144" xfId="0" applyNumberFormat="1" applyFont="1" applyBorder="1" applyAlignment="1">
      <alignment vertical="center" shrinkToFit="1"/>
    </xf>
    <xf numFmtId="177" fontId="5" fillId="0" borderId="43" xfId="0" applyNumberFormat="1" applyFont="1" applyBorder="1" applyAlignment="1">
      <alignment vertical="center" shrinkToFit="1"/>
    </xf>
    <xf numFmtId="179" fontId="5" fillId="0" borderId="145" xfId="0" applyNumberFormat="1" applyFont="1" applyBorder="1" applyAlignment="1">
      <alignment vertical="center" shrinkToFit="1"/>
    </xf>
    <xf numFmtId="177" fontId="5" fillId="0" borderId="144" xfId="0" applyNumberFormat="1" applyFont="1" applyBorder="1" applyAlignment="1">
      <alignment vertical="center" shrinkToFit="1"/>
    </xf>
    <xf numFmtId="3" fontId="5" fillId="0" borderId="145" xfId="0" applyNumberFormat="1" applyFont="1" applyBorder="1" applyAlignment="1">
      <alignment vertical="center" shrinkToFit="1"/>
    </xf>
    <xf numFmtId="2" fontId="5" fillId="0" borderId="145" xfId="0" applyNumberFormat="1" applyFont="1" applyBorder="1" applyAlignment="1">
      <alignment vertical="center" shrinkToFit="1"/>
    </xf>
    <xf numFmtId="186" fontId="25" fillId="33" borderId="31" xfId="0" applyNumberFormat="1" applyFont="1" applyFill="1" applyBorder="1" applyAlignment="1">
      <alignment horizontal="center" vertical="center" shrinkToFit="1"/>
    </xf>
    <xf numFmtId="186" fontId="25" fillId="33" borderId="43" xfId="0" applyNumberFormat="1" applyFont="1" applyFill="1" applyBorder="1" applyAlignment="1">
      <alignment horizontal="center" vertical="center" shrinkToFit="1"/>
    </xf>
    <xf numFmtId="176" fontId="5" fillId="36" borderId="28" xfId="0" applyNumberFormat="1" applyFont="1" applyFill="1" applyBorder="1" applyAlignment="1">
      <alignment vertical="center" shrinkToFit="1"/>
    </xf>
    <xf numFmtId="176" fontId="5" fillId="36" borderId="44" xfId="0" applyNumberFormat="1" applyFont="1" applyFill="1" applyBorder="1" applyAlignment="1">
      <alignment vertical="center" shrinkToFit="1"/>
    </xf>
    <xf numFmtId="176" fontId="5" fillId="36" borderId="97" xfId="0" applyNumberFormat="1" applyFont="1" applyFill="1" applyBorder="1" applyAlignment="1">
      <alignment vertical="center" shrinkToFit="1"/>
    </xf>
    <xf numFmtId="182" fontId="27" fillId="0" borderId="81" xfId="180" applyNumberFormat="1" applyFont="1" applyBorder="1" applyAlignment="1" applyProtection="1">
      <alignment horizontal="center" vertical="center"/>
      <protection locked="0"/>
    </xf>
    <xf numFmtId="182" fontId="27" fillId="0" borderId="84" xfId="180" applyNumberFormat="1" applyFont="1" applyBorder="1" applyAlignment="1" applyProtection="1">
      <alignment horizontal="center" vertical="center"/>
      <protection locked="0"/>
    </xf>
    <xf numFmtId="182" fontId="27" fillId="0" borderId="32" xfId="180" applyNumberFormat="1" applyFont="1" applyBorder="1" applyAlignment="1" applyProtection="1">
      <alignment horizontal="center" vertical="center"/>
      <protection locked="0"/>
    </xf>
    <xf numFmtId="182" fontId="27" fillId="0" borderId="13" xfId="180" applyNumberFormat="1" applyFont="1" applyBorder="1" applyAlignment="1" applyProtection="1">
      <alignment horizontal="center" vertical="center"/>
      <protection locked="0"/>
    </xf>
    <xf numFmtId="182" fontId="27" fillId="0" borderId="13" xfId="180" applyNumberFormat="1" applyFont="1" applyBorder="1" applyAlignment="1" applyProtection="1">
      <alignment horizontal="center" vertical="center" shrinkToFit="1"/>
      <protection locked="0"/>
    </xf>
    <xf numFmtId="182" fontId="27" fillId="0" borderId="43" xfId="180" applyNumberFormat="1" applyFont="1" applyBorder="1" applyAlignment="1" applyProtection="1">
      <alignment horizontal="center" vertical="center"/>
      <protection locked="0"/>
    </xf>
    <xf numFmtId="182" fontId="27" fillId="0" borderId="24" xfId="180" applyNumberFormat="1" applyFont="1" applyBorder="1" applyAlignment="1" applyProtection="1">
      <alignment horizontal="center" vertical="center"/>
      <protection locked="0"/>
    </xf>
    <xf numFmtId="182" fontId="27" fillId="0" borderId="93" xfId="180" applyNumberFormat="1" applyFont="1" applyBorder="1" applyAlignment="1" applyProtection="1">
      <alignment horizontal="center" vertical="center"/>
      <protection locked="0"/>
    </xf>
    <xf numFmtId="182" fontId="27" fillId="0" borderId="87" xfId="180" applyNumberFormat="1" applyFont="1" applyBorder="1" applyAlignment="1" applyProtection="1">
      <alignment horizontal="center" vertical="center"/>
      <protection locked="0"/>
    </xf>
    <xf numFmtId="182" fontId="27" fillId="0" borderId="95" xfId="180" applyNumberFormat="1" applyFont="1" applyBorder="1" applyAlignment="1" applyProtection="1">
      <alignment horizontal="center" vertical="center"/>
      <protection locked="0"/>
    </xf>
    <xf numFmtId="182" fontId="5" fillId="24" borderId="22" xfId="0" applyNumberFormat="1" applyFont="1" applyFill="1" applyBorder="1" applyAlignment="1">
      <alignment vertical="center" shrinkToFit="1"/>
    </xf>
    <xf numFmtId="182" fontId="5" fillId="24" borderId="14" xfId="0" applyNumberFormat="1" applyFont="1" applyFill="1" applyBorder="1" applyAlignment="1">
      <alignment vertical="center" shrinkToFit="1"/>
    </xf>
    <xf numFmtId="176" fontId="5" fillId="0" borderId="82" xfId="0" applyNumberFormat="1" applyFont="1" applyBorder="1" applyAlignment="1">
      <alignment vertical="center" shrinkToFit="1"/>
    </xf>
    <xf numFmtId="3" fontId="5" fillId="0" borderId="27" xfId="0" applyNumberFormat="1" applyFont="1" applyBorder="1" applyAlignment="1">
      <alignment vertical="center" shrinkToFit="1"/>
    </xf>
    <xf numFmtId="1" fontId="5" fillId="0" borderId="23" xfId="0" applyNumberFormat="1" applyFont="1" applyBorder="1" applyAlignment="1">
      <alignment vertical="center" shrinkToFit="1"/>
    </xf>
    <xf numFmtId="1" fontId="5" fillId="0" borderId="15" xfId="0" applyNumberFormat="1" applyFont="1" applyBorder="1" applyAlignment="1">
      <alignment vertical="center" shrinkToFit="1"/>
    </xf>
    <xf numFmtId="1" fontId="5" fillId="0" borderId="14" xfId="0" applyNumberFormat="1" applyFont="1" applyBorder="1" applyAlignment="1">
      <alignment vertical="center" shrinkToFit="1"/>
    </xf>
    <xf numFmtId="177" fontId="5" fillId="0" borderId="10" xfId="0" applyNumberFormat="1" applyFont="1" applyBorder="1" applyAlignment="1">
      <alignment vertical="center" shrinkToFit="1"/>
    </xf>
    <xf numFmtId="3" fontId="5" fillId="0" borderId="25" xfId="0" applyNumberFormat="1" applyFont="1" applyBorder="1" applyAlignment="1">
      <alignment vertical="center" shrinkToFit="1"/>
    </xf>
    <xf numFmtId="3" fontId="5" fillId="0" borderId="10" xfId="0" applyNumberFormat="1" applyFont="1" applyBorder="1" applyAlignment="1">
      <alignment vertical="center" shrinkToFit="1"/>
    </xf>
    <xf numFmtId="176" fontId="5" fillId="0" borderId="23" xfId="0" applyNumberFormat="1" applyFont="1" applyBorder="1" applyAlignment="1">
      <alignment horizontal="right" vertical="center" shrinkToFit="1"/>
    </xf>
    <xf numFmtId="3" fontId="5" fillId="0" borderId="31" xfId="0" applyNumberFormat="1" applyFont="1" applyBorder="1" applyAlignment="1">
      <alignment vertical="center" shrinkToFit="1"/>
    </xf>
    <xf numFmtId="3" fontId="5" fillId="0" borderId="32" xfId="0" applyNumberFormat="1" applyFont="1" applyBorder="1" applyAlignment="1">
      <alignment vertical="center" shrinkToFit="1"/>
    </xf>
    <xf numFmtId="3" fontId="5" fillId="0" borderId="43" xfId="0" applyNumberFormat="1" applyFont="1" applyBorder="1" applyAlignment="1">
      <alignment vertical="center" shrinkToFit="1"/>
    </xf>
    <xf numFmtId="0" fontId="5" fillId="0" borderId="85" xfId="0" applyFont="1" applyFill="1" applyBorder="1" applyAlignment="1">
      <alignment vertical="center" shrinkToFit="1"/>
    </xf>
    <xf numFmtId="3" fontId="5" fillId="24" borderId="17" xfId="0" applyNumberFormat="1" applyFont="1" applyFill="1" applyBorder="1" applyAlignment="1">
      <alignment vertical="center" shrinkToFit="1"/>
    </xf>
    <xf numFmtId="1" fontId="5" fillId="0" borderId="17" xfId="0" applyNumberFormat="1" applyFont="1" applyBorder="1" applyAlignment="1">
      <alignment vertical="center" shrinkToFit="1"/>
    </xf>
    <xf numFmtId="177" fontId="5" fillId="0" borderId="100" xfId="0" applyNumberFormat="1" applyFont="1" applyBorder="1" applyAlignment="1">
      <alignment vertical="center" shrinkToFit="1"/>
    </xf>
    <xf numFmtId="179" fontId="5" fillId="0" borderId="104" xfId="0" applyNumberFormat="1" applyFont="1" applyBorder="1" applyAlignment="1">
      <alignment vertical="center" shrinkToFit="1"/>
    </xf>
    <xf numFmtId="179" fontId="5" fillId="0" borderId="48" xfId="0" applyNumberFormat="1" applyFont="1" applyBorder="1" applyAlignment="1">
      <alignment vertical="center" shrinkToFit="1"/>
    </xf>
    <xf numFmtId="179" fontId="5" fillId="0" borderId="30" xfId="0" applyNumberFormat="1" applyFont="1" applyBorder="1" applyAlignment="1">
      <alignment vertical="center" shrinkToFit="1"/>
    </xf>
    <xf numFmtId="177" fontId="5" fillId="0" borderId="48" xfId="0" applyNumberFormat="1" applyFont="1" applyBorder="1" applyAlignment="1">
      <alignment vertical="center" shrinkToFit="1"/>
    </xf>
    <xf numFmtId="177" fontId="5" fillId="0" borderId="30" xfId="0" applyNumberFormat="1" applyFont="1" applyBorder="1" applyAlignment="1">
      <alignment vertical="center" shrinkToFit="1"/>
    </xf>
    <xf numFmtId="2" fontId="5" fillId="0" borderId="48" xfId="0" applyNumberFormat="1" applyFont="1" applyBorder="1" applyAlignment="1">
      <alignment vertical="center" shrinkToFit="1"/>
    </xf>
    <xf numFmtId="2" fontId="5" fillId="0" borderId="30" xfId="0" applyNumberFormat="1" applyFont="1" applyBorder="1" applyAlignment="1">
      <alignment vertical="center" shrinkToFit="1"/>
    </xf>
    <xf numFmtId="3" fontId="5" fillId="0" borderId="42" xfId="0" applyNumberFormat="1" applyFont="1" applyBorder="1" applyAlignment="1">
      <alignment vertical="center" shrinkToFit="1"/>
    </xf>
    <xf numFmtId="0" fontId="32" fillId="43" borderId="37" xfId="0" applyFont="1" applyFill="1" applyBorder="1" applyAlignment="1">
      <alignment horizontal="center" vertical="center" textRotation="255" shrinkToFit="1"/>
    </xf>
    <xf numFmtId="0" fontId="32" fillId="43" borderId="36" xfId="0" applyFont="1" applyFill="1" applyBorder="1" applyAlignment="1">
      <alignment horizontal="center" vertical="center" textRotation="255" shrinkToFit="1"/>
    </xf>
    <xf numFmtId="177" fontId="5" fillId="25" borderId="23" xfId="0" applyNumberFormat="1" applyFont="1" applyFill="1" applyBorder="1" applyAlignment="1" applyProtection="1">
      <alignment vertical="center" shrinkToFit="1"/>
    </xf>
    <xf numFmtId="3" fontId="5" fillId="0" borderId="15" xfId="0" applyNumberFormat="1" applyFont="1" applyBorder="1" applyAlignment="1">
      <alignment vertical="center" shrinkToFit="1"/>
    </xf>
    <xf numFmtId="3" fontId="5" fillId="0" borderId="16" xfId="0" applyNumberFormat="1" applyFont="1" applyBorder="1" applyAlignment="1">
      <alignment vertical="center" shrinkToFit="1"/>
    </xf>
    <xf numFmtId="190" fontId="5" fillId="40" borderId="34" xfId="176" applyNumberFormat="1" applyFont="1" applyFill="1" applyBorder="1" applyAlignment="1">
      <alignment horizontal="right" vertical="center" shrinkToFit="1"/>
    </xf>
    <xf numFmtId="191" fontId="5" fillId="40" borderId="34" xfId="176" applyNumberFormat="1" applyFont="1" applyFill="1" applyBorder="1" applyAlignment="1">
      <alignment horizontal="right" vertical="center" shrinkToFit="1"/>
    </xf>
    <xf numFmtId="191" fontId="5" fillId="0" borderId="62" xfId="0" applyNumberFormat="1" applyFont="1" applyBorder="1" applyAlignment="1">
      <alignment vertical="center" shrinkToFit="1"/>
    </xf>
    <xf numFmtId="191" fontId="5" fillId="0" borderId="47" xfId="0" applyNumberFormat="1" applyFont="1" applyBorder="1" applyAlignment="1">
      <alignment vertical="center" shrinkToFit="1"/>
    </xf>
    <xf numFmtId="190" fontId="5" fillId="0" borderId="62" xfId="0" applyNumberFormat="1" applyFont="1" applyBorder="1" applyAlignment="1">
      <alignment vertical="center" shrinkToFit="1"/>
    </xf>
    <xf numFmtId="190" fontId="5" fillId="0" borderId="47" xfId="0" applyNumberFormat="1" applyFont="1" applyBorder="1" applyAlignment="1">
      <alignment vertical="center" shrinkToFit="1"/>
    </xf>
    <xf numFmtId="190" fontId="5" fillId="0" borderId="32" xfId="0" applyNumberFormat="1" applyFont="1" applyBorder="1" applyAlignment="1">
      <alignment vertical="center" shrinkToFit="1"/>
    </xf>
    <xf numFmtId="191" fontId="5" fillId="0" borderId="32" xfId="0" applyNumberFormat="1" applyFont="1" applyBorder="1" applyAlignment="1">
      <alignment vertical="center" shrinkToFit="1"/>
    </xf>
    <xf numFmtId="3" fontId="5" fillId="0" borderId="98" xfId="0" applyNumberFormat="1" applyFont="1" applyFill="1" applyBorder="1" applyAlignment="1">
      <alignment vertical="center" shrinkToFit="1"/>
    </xf>
    <xf numFmtId="3" fontId="5" fillId="0" borderId="44" xfId="0" applyNumberFormat="1" applyFont="1" applyFill="1" applyBorder="1" applyAlignment="1">
      <alignment vertical="center" shrinkToFit="1"/>
    </xf>
    <xf numFmtId="0" fontId="5" fillId="0" borderId="81" xfId="0" applyFont="1" applyFill="1" applyBorder="1" applyAlignment="1">
      <alignment vertical="center" shrinkToFit="1"/>
    </xf>
    <xf numFmtId="0" fontId="5" fillId="0" borderId="84" xfId="0" applyFont="1" applyBorder="1" applyAlignment="1">
      <alignment vertical="center" shrinkToFit="1"/>
    </xf>
    <xf numFmtId="0" fontId="5" fillId="0" borderId="44" xfId="0" applyFont="1" applyBorder="1" applyAlignment="1">
      <alignment horizontal="right" vertical="center" shrinkToFit="1"/>
    </xf>
    <xf numFmtId="2" fontId="5" fillId="0" borderId="98" xfId="0" applyNumberFormat="1" applyFont="1" applyFill="1" applyBorder="1" applyAlignment="1">
      <alignment vertical="center" shrinkToFit="1"/>
    </xf>
    <xf numFmtId="2" fontId="5" fillId="24" borderId="98" xfId="0" applyNumberFormat="1" applyFont="1" applyFill="1" applyBorder="1" applyAlignment="1">
      <alignment vertical="center" shrinkToFit="1"/>
    </xf>
    <xf numFmtId="2" fontId="5" fillId="24" borderId="44" xfId="0" applyNumberFormat="1" applyFont="1" applyFill="1" applyBorder="1" applyAlignment="1">
      <alignment vertical="center" shrinkToFit="1"/>
    </xf>
    <xf numFmtId="3" fontId="5" fillId="0" borderId="149" xfId="0" applyNumberFormat="1" applyFont="1" applyFill="1" applyBorder="1" applyAlignment="1">
      <alignment vertical="center" shrinkToFit="1"/>
    </xf>
    <xf numFmtId="3" fontId="5" fillId="0" borderId="41" xfId="0" applyNumberFormat="1" applyFont="1" applyBorder="1" applyAlignment="1">
      <alignment vertical="center" shrinkToFit="1"/>
    </xf>
    <xf numFmtId="3" fontId="5" fillId="24" borderId="44" xfId="0" applyNumberFormat="1" applyFont="1" applyFill="1" applyBorder="1" applyAlignment="1">
      <alignment vertical="center" shrinkToFit="1"/>
    </xf>
    <xf numFmtId="197" fontId="5" fillId="0" borderId="42" xfId="0" applyNumberFormat="1" applyFont="1" applyBorder="1" applyAlignment="1">
      <alignment vertical="center" shrinkToFit="1"/>
    </xf>
    <xf numFmtId="3" fontId="5" fillId="0" borderId="30" xfId="0" applyNumberFormat="1" applyFont="1" applyBorder="1" applyAlignment="1">
      <alignment vertical="center" shrinkToFit="1"/>
    </xf>
    <xf numFmtId="0" fontId="5" fillId="24" borderId="12" xfId="0" applyFont="1" applyFill="1" applyBorder="1" applyAlignment="1">
      <alignment vertical="center"/>
    </xf>
    <xf numFmtId="0" fontId="5" fillId="24" borderId="13" xfId="0" applyFont="1" applyFill="1" applyBorder="1" applyAlignment="1">
      <alignment vertical="center"/>
    </xf>
    <xf numFmtId="0" fontId="5" fillId="24" borderId="85" xfId="0" applyFont="1" applyFill="1" applyBorder="1" applyAlignment="1">
      <alignment vertical="center"/>
    </xf>
    <xf numFmtId="0" fontId="5" fillId="24" borderId="99" xfId="0" applyFont="1" applyFill="1" applyBorder="1" applyAlignment="1">
      <alignment vertical="center"/>
    </xf>
    <xf numFmtId="0" fontId="5" fillId="24" borderId="38" xfId="0" applyFont="1" applyFill="1" applyBorder="1" applyAlignment="1">
      <alignment horizontal="center" vertical="center" shrinkToFit="1"/>
    </xf>
    <xf numFmtId="179" fontId="5" fillId="24" borderId="0" xfId="0" applyNumberFormat="1" applyFont="1" applyFill="1" applyBorder="1" applyAlignment="1">
      <alignment vertical="center" shrinkToFit="1"/>
    </xf>
    <xf numFmtId="179" fontId="5" fillId="24" borderId="38" xfId="0" applyNumberFormat="1" applyFont="1" applyFill="1" applyBorder="1" applyAlignment="1">
      <alignment vertical="center" shrinkToFit="1"/>
    </xf>
    <xf numFmtId="56" fontId="5" fillId="0" borderId="17" xfId="0" applyNumberFormat="1" applyFont="1" applyBorder="1" applyAlignment="1">
      <alignment horizontal="center" vertical="center" shrinkToFit="1"/>
    </xf>
    <xf numFmtId="3" fontId="5" fillId="0" borderId="100" xfId="0" applyNumberFormat="1" applyFont="1" applyBorder="1" applyAlignment="1">
      <alignment vertical="center" shrinkToFit="1"/>
    </xf>
    <xf numFmtId="3" fontId="5" fillId="0" borderId="101" xfId="0" applyNumberFormat="1" applyFont="1" applyBorder="1" applyAlignment="1">
      <alignment vertical="center" shrinkToFit="1"/>
    </xf>
    <xf numFmtId="3" fontId="5" fillId="0" borderId="102" xfId="0" applyNumberFormat="1" applyFont="1" applyBorder="1" applyAlignment="1">
      <alignment vertical="center" shrinkToFit="1"/>
    </xf>
    <xf numFmtId="3" fontId="5" fillId="0" borderId="28" xfId="0" applyNumberFormat="1" applyFont="1" applyBorder="1" applyAlignment="1">
      <alignment vertical="center" shrinkToFit="1"/>
    </xf>
    <xf numFmtId="3" fontId="5" fillId="0" borderId="29" xfId="0" applyNumberFormat="1" applyFont="1" applyBorder="1" applyAlignment="1">
      <alignment vertical="center" shrinkToFit="1"/>
    </xf>
    <xf numFmtId="3" fontId="5" fillId="0" borderId="29" xfId="0" applyNumberFormat="1" applyFont="1" applyFill="1" applyBorder="1" applyAlignment="1">
      <alignment vertical="center" shrinkToFit="1"/>
    </xf>
    <xf numFmtId="3" fontId="5" fillId="0" borderId="39" xfId="0" applyNumberFormat="1" applyFont="1" applyBorder="1" applyAlignment="1">
      <alignment vertical="center" shrinkToFit="1"/>
    </xf>
    <xf numFmtId="179" fontId="5" fillId="0" borderId="100" xfId="0" applyNumberFormat="1" applyFont="1" applyBorder="1" applyAlignment="1">
      <alignment vertical="center" shrinkToFit="1"/>
    </xf>
    <xf numFmtId="179" fontId="5" fillId="0" borderId="101" xfId="0" applyNumberFormat="1" applyFont="1" applyBorder="1" applyAlignment="1">
      <alignment vertical="center" shrinkToFit="1"/>
    </xf>
    <xf numFmtId="179" fontId="5" fillId="0" borderId="102" xfId="0" applyNumberFormat="1" applyFont="1" applyBorder="1" applyAlignment="1">
      <alignment vertical="center" shrinkToFit="1"/>
    </xf>
    <xf numFmtId="3" fontId="5" fillId="0" borderId="54" xfId="0" applyNumberFormat="1" applyFont="1" applyBorder="1" applyAlignment="1">
      <alignment vertical="center" shrinkToFit="1"/>
    </xf>
    <xf numFmtId="179" fontId="5" fillId="0" borderId="28" xfId="0" applyNumberFormat="1" applyFont="1" applyBorder="1" applyAlignment="1">
      <alignment vertical="center" shrinkToFit="1"/>
    </xf>
    <xf numFmtId="179" fontId="5" fillId="0" borderId="29" xfId="0" applyNumberFormat="1" applyFont="1" applyBorder="1" applyAlignment="1">
      <alignment vertical="center" shrinkToFit="1"/>
    </xf>
    <xf numFmtId="179" fontId="5" fillId="0" borderId="54" xfId="0" applyNumberFormat="1" applyFont="1" applyBorder="1" applyAlignment="1">
      <alignment vertical="center" shrinkToFit="1"/>
    </xf>
    <xf numFmtId="177" fontId="5" fillId="0" borderId="101" xfId="0" applyNumberFormat="1" applyFont="1" applyBorder="1" applyAlignment="1">
      <alignment vertical="center" shrinkToFit="1"/>
    </xf>
    <xf numFmtId="177" fontId="5" fillId="0" borderId="102" xfId="0" applyNumberFormat="1" applyFont="1" applyBorder="1" applyAlignment="1">
      <alignment vertical="center" shrinkToFit="1"/>
    </xf>
    <xf numFmtId="177" fontId="5" fillId="0" borderId="28" xfId="0" applyNumberFormat="1" applyFont="1" applyBorder="1" applyAlignment="1">
      <alignment vertical="center" shrinkToFit="1"/>
    </xf>
    <xf numFmtId="177" fontId="5" fillId="0" borderId="29" xfId="0" applyNumberFormat="1" applyFont="1" applyBorder="1" applyAlignment="1">
      <alignment vertical="center" shrinkToFit="1"/>
    </xf>
    <xf numFmtId="177" fontId="5" fillId="0" borderId="54" xfId="0" applyNumberFormat="1" applyFont="1" applyBorder="1" applyAlignment="1">
      <alignment vertical="center" shrinkToFit="1"/>
    </xf>
    <xf numFmtId="179" fontId="5" fillId="0" borderId="83" xfId="0" applyNumberFormat="1" applyFont="1" applyBorder="1" applyAlignment="1">
      <alignment vertical="center" shrinkToFit="1"/>
    </xf>
    <xf numFmtId="179" fontId="5" fillId="0" borderId="118" xfId="0" applyNumberFormat="1" applyFont="1" applyBorder="1" applyAlignment="1">
      <alignment vertical="center" shrinkToFit="1"/>
    </xf>
    <xf numFmtId="179" fontId="5" fillId="0" borderId="136" xfId="0" applyNumberFormat="1" applyFont="1" applyBorder="1" applyAlignment="1">
      <alignment vertical="center" shrinkToFit="1"/>
    </xf>
    <xf numFmtId="187" fontId="5" fillId="0" borderId="15" xfId="0" applyNumberFormat="1" applyFont="1" applyFill="1" applyBorder="1" applyAlignment="1">
      <alignment vertical="center" shrinkToFit="1"/>
    </xf>
    <xf numFmtId="14" fontId="5" fillId="0" borderId="100" xfId="0" applyNumberFormat="1" applyFont="1" applyBorder="1" applyAlignment="1">
      <alignment horizontal="center" vertical="center" shrinkToFit="1"/>
    </xf>
    <xf numFmtId="3" fontId="5" fillId="0" borderId="48" xfId="0" applyNumberFormat="1" applyFont="1" applyBorder="1" applyAlignment="1">
      <alignment vertical="center" shrinkToFit="1"/>
    </xf>
    <xf numFmtId="1" fontId="5" fillId="0" borderId="48" xfId="0" applyNumberFormat="1" applyFont="1" applyBorder="1" applyAlignment="1">
      <alignment vertical="center" shrinkToFit="1"/>
    </xf>
    <xf numFmtId="1" fontId="5" fillId="0" borderId="103" xfId="0" applyNumberFormat="1" applyFont="1" applyBorder="1" applyAlignment="1">
      <alignment vertical="center" shrinkToFit="1"/>
    </xf>
    <xf numFmtId="1" fontId="5" fillId="0" borderId="30" xfId="0" applyNumberFormat="1" applyFont="1" applyBorder="1" applyAlignment="1">
      <alignment vertical="center" shrinkToFit="1"/>
    </xf>
    <xf numFmtId="0" fontId="5" fillId="0" borderId="104" xfId="0" applyFont="1" applyBorder="1" applyAlignment="1">
      <alignment vertical="center"/>
    </xf>
    <xf numFmtId="0" fontId="5" fillId="0" borderId="135" xfId="0" applyFont="1" applyBorder="1" applyAlignment="1">
      <alignment vertical="center"/>
    </xf>
    <xf numFmtId="0" fontId="5" fillId="0" borderId="115" xfId="0" applyFont="1" applyBorder="1" applyAlignment="1">
      <alignment vertical="center" shrinkToFit="1"/>
    </xf>
    <xf numFmtId="0" fontId="5" fillId="0" borderId="150" xfId="0" applyFont="1" applyBorder="1" applyAlignment="1">
      <alignment vertical="center" shrinkToFit="1"/>
    </xf>
    <xf numFmtId="0" fontId="5" fillId="0" borderId="117" xfId="0" applyFont="1" applyBorder="1" applyAlignment="1">
      <alignment vertical="center" shrinkToFit="1"/>
    </xf>
    <xf numFmtId="0" fontId="5" fillId="0" borderId="116" xfId="0" applyFont="1" applyBorder="1" applyAlignment="1">
      <alignment vertical="center" shrinkToFit="1"/>
    </xf>
    <xf numFmtId="0" fontId="5" fillId="0" borderId="145" xfId="0" applyFont="1" applyBorder="1" applyAlignment="1">
      <alignment vertical="center" shrinkToFit="1"/>
    </xf>
    <xf numFmtId="187" fontId="5" fillId="0" borderId="45" xfId="0" applyNumberFormat="1" applyFont="1" applyBorder="1" applyAlignment="1">
      <alignment horizontal="right" vertical="center" shrinkToFit="1"/>
    </xf>
    <xf numFmtId="189" fontId="5" fillId="0" borderId="62" xfId="0" applyNumberFormat="1" applyFont="1" applyBorder="1" applyAlignment="1">
      <alignment vertical="center" shrinkToFit="1"/>
    </xf>
    <xf numFmtId="189" fontId="5" fillId="0" borderId="47" xfId="0" applyNumberFormat="1" applyFont="1" applyBorder="1" applyAlignment="1">
      <alignment vertical="center" shrinkToFit="1"/>
    </xf>
    <xf numFmtId="189" fontId="5" fillId="0" borderId="25" xfId="0" applyNumberFormat="1" applyFont="1" applyFill="1" applyBorder="1" applyAlignment="1">
      <alignment vertical="center" shrinkToFit="1"/>
    </xf>
    <xf numFmtId="189" fontId="5" fillId="0" borderId="10" xfId="0" applyNumberFormat="1" applyFont="1" applyFill="1" applyBorder="1" applyAlignment="1">
      <alignment vertical="center" shrinkToFit="1"/>
    </xf>
    <xf numFmtId="0" fontId="5" fillId="0" borderId="151" xfId="0" applyFont="1" applyBorder="1" applyAlignment="1">
      <alignment horizontal="center" vertical="center" shrinkToFit="1"/>
    </xf>
    <xf numFmtId="0" fontId="5" fillId="0" borderId="107" xfId="0" applyFont="1" applyBorder="1" applyAlignment="1">
      <alignment horizontal="center" vertical="center" shrinkToFit="1"/>
    </xf>
    <xf numFmtId="0" fontId="5" fillId="0" borderId="123" xfId="0" applyFont="1" applyBorder="1" applyAlignment="1">
      <alignment horizontal="center" vertical="center" shrinkToFit="1"/>
    </xf>
    <xf numFmtId="0" fontId="5" fillId="0" borderId="144" xfId="0" applyFont="1" applyBorder="1" applyAlignment="1">
      <alignment vertical="center" shrinkToFit="1"/>
    </xf>
    <xf numFmtId="0" fontId="5" fillId="0" borderId="152" xfId="0" applyFont="1" applyBorder="1" applyAlignment="1">
      <alignment vertical="center" shrinkToFit="1"/>
    </xf>
    <xf numFmtId="0" fontId="5" fillId="0" borderId="153" xfId="0" applyFont="1" applyBorder="1" applyAlignment="1">
      <alignment vertical="center" shrinkToFit="1"/>
    </xf>
    <xf numFmtId="176" fontId="5" fillId="0" borderId="26" xfId="0" applyNumberFormat="1" applyFont="1" applyBorder="1" applyAlignment="1">
      <alignment horizontal="right" vertical="center" shrinkToFit="1"/>
    </xf>
    <xf numFmtId="0" fontId="57" fillId="0" borderId="144" xfId="0" applyFont="1" applyBorder="1" applyAlignment="1">
      <alignment vertical="center" wrapText="1" shrinkToFit="1"/>
    </xf>
    <xf numFmtId="0" fontId="57" fillId="0" borderId="145" xfId="0" applyFont="1" applyBorder="1" applyAlignment="1">
      <alignment vertical="center" wrapText="1" shrinkToFit="1"/>
    </xf>
    <xf numFmtId="0" fontId="57" fillId="0" borderId="150" xfId="0" applyFont="1" applyBorder="1" applyAlignment="1">
      <alignment vertical="center" wrapText="1" shrinkToFit="1"/>
    </xf>
    <xf numFmtId="0" fontId="58" fillId="0" borderId="17" xfId="0" applyFont="1" applyFill="1" applyBorder="1" applyAlignment="1">
      <alignment vertical="center" shrinkToFit="1"/>
    </xf>
    <xf numFmtId="0" fontId="32" fillId="43" borderId="37" xfId="0" applyFont="1" applyFill="1" applyBorder="1" applyAlignment="1">
      <alignment horizontal="center" vertical="center" wrapText="1" shrinkToFit="1"/>
    </xf>
    <xf numFmtId="0" fontId="32" fillId="43" borderId="36" xfId="0" applyFont="1" applyFill="1" applyBorder="1" applyAlignment="1">
      <alignment horizontal="center" vertical="center" wrapText="1" shrinkToFit="1"/>
    </xf>
    <xf numFmtId="3" fontId="5" fillId="38" borderId="84" xfId="0" applyNumberFormat="1" applyFont="1" applyFill="1" applyBorder="1" applyAlignment="1">
      <alignment vertical="center" shrinkToFit="1"/>
    </xf>
    <xf numFmtId="3" fontId="5" fillId="37" borderId="81" xfId="0" applyNumberFormat="1" applyFont="1" applyFill="1" applyBorder="1" applyAlignment="1">
      <alignment vertical="center" shrinkToFit="1"/>
    </xf>
    <xf numFmtId="56" fontId="5" fillId="0" borderId="84" xfId="0" applyNumberFormat="1" applyFont="1" applyBorder="1" applyAlignment="1">
      <alignment vertical="center" shrinkToFit="1"/>
    </xf>
    <xf numFmtId="179" fontId="5" fillId="0" borderId="84" xfId="0" applyNumberFormat="1" applyFont="1" applyFill="1" applyBorder="1" applyAlignment="1">
      <alignment vertical="center" shrinkToFit="1"/>
    </xf>
    <xf numFmtId="179" fontId="5" fillId="0" borderId="98" xfId="0" applyNumberFormat="1" applyFont="1" applyFill="1" applyBorder="1" applyAlignment="1">
      <alignment vertical="center" shrinkToFit="1"/>
    </xf>
    <xf numFmtId="179" fontId="5" fillId="24" borderId="98" xfId="0" applyNumberFormat="1" applyFont="1" applyFill="1" applyBorder="1" applyAlignment="1">
      <alignment vertical="center" shrinkToFit="1"/>
    </xf>
    <xf numFmtId="179" fontId="5" fillId="24" borderId="44" xfId="0" applyNumberFormat="1" applyFont="1" applyFill="1" applyBorder="1" applyAlignment="1">
      <alignment vertical="center" shrinkToFit="1"/>
    </xf>
    <xf numFmtId="0" fontId="5" fillId="24" borderId="50" xfId="0" applyFont="1" applyFill="1" applyBorder="1" applyAlignment="1">
      <alignment horizontal="center" vertical="center" shrinkToFit="1"/>
    </xf>
    <xf numFmtId="0" fontId="5" fillId="24" borderId="49" xfId="0" applyFont="1" applyFill="1" applyBorder="1" applyAlignment="1">
      <alignment horizontal="center" vertical="center" shrinkToFit="1"/>
    </xf>
    <xf numFmtId="177" fontId="5" fillId="24" borderId="0" xfId="0" applyNumberFormat="1" applyFont="1" applyFill="1" applyBorder="1" applyAlignment="1">
      <alignment vertical="center" shrinkToFit="1"/>
    </xf>
    <xf numFmtId="177" fontId="5" fillId="24" borderId="38" xfId="0" applyNumberFormat="1" applyFont="1" applyFill="1" applyBorder="1" applyAlignment="1">
      <alignment vertical="center" shrinkToFit="1"/>
    </xf>
    <xf numFmtId="2" fontId="5" fillId="24" borderId="0" xfId="0" applyNumberFormat="1" applyFont="1" applyFill="1" applyBorder="1" applyAlignment="1">
      <alignment vertical="center" shrinkToFit="1"/>
    </xf>
    <xf numFmtId="2" fontId="5" fillId="24" borderId="38" xfId="0" applyNumberFormat="1" applyFont="1" applyFill="1" applyBorder="1" applyAlignment="1">
      <alignment vertical="center" shrinkToFit="1"/>
    </xf>
    <xf numFmtId="179" fontId="5" fillId="24" borderId="11" xfId="0" applyNumberFormat="1" applyFont="1" applyFill="1" applyBorder="1" applyAlignment="1">
      <alignment vertical="center" shrinkToFit="1"/>
    </xf>
    <xf numFmtId="179" fontId="5" fillId="24" borderId="40" xfId="0" applyNumberFormat="1" applyFont="1" applyFill="1" applyBorder="1" applyAlignment="1">
      <alignment vertical="center" shrinkToFit="1"/>
    </xf>
    <xf numFmtId="0" fontId="5" fillId="24" borderId="47" xfId="0" applyFont="1" applyFill="1" applyBorder="1" applyAlignment="1">
      <alignment vertical="center" shrinkToFit="1"/>
    </xf>
    <xf numFmtId="0" fontId="5" fillId="24" borderId="85" xfId="0" applyFont="1" applyFill="1" applyBorder="1" applyAlignment="1">
      <alignment vertical="center" shrinkToFit="1"/>
    </xf>
    <xf numFmtId="0" fontId="5" fillId="24" borderId="30" xfId="0" applyFont="1" applyFill="1" applyBorder="1" applyAlignment="1">
      <alignment vertical="center" shrinkToFit="1"/>
    </xf>
    <xf numFmtId="0" fontId="5" fillId="24" borderId="103" xfId="0" applyFont="1" applyFill="1" applyBorder="1" applyAlignment="1">
      <alignment vertical="center" shrinkToFit="1"/>
    </xf>
    <xf numFmtId="0" fontId="5" fillId="0" borderId="23" xfId="0" applyFont="1" applyFill="1" applyBorder="1" applyAlignment="1">
      <alignment vertical="center" shrinkToFit="1"/>
    </xf>
    <xf numFmtId="0" fontId="5" fillId="0" borderId="24" xfId="0" applyFont="1" applyBorder="1" applyAlignment="1">
      <alignment vertical="center" shrinkToFit="1"/>
    </xf>
    <xf numFmtId="0" fontId="5" fillId="0" borderId="10" xfId="0" applyFont="1" applyBorder="1" applyAlignment="1">
      <alignment horizontal="right" vertical="center" shrinkToFit="1"/>
    </xf>
    <xf numFmtId="179" fontId="5" fillId="24" borderId="16" xfId="0" applyNumberFormat="1" applyFont="1" applyFill="1" applyBorder="1" applyAlignment="1">
      <alignment vertical="center" shrinkToFit="1"/>
    </xf>
    <xf numFmtId="179" fontId="5" fillId="24" borderId="10" xfId="0" applyNumberFormat="1" applyFont="1" applyFill="1" applyBorder="1" applyAlignment="1">
      <alignment vertical="center" shrinkToFit="1"/>
    </xf>
    <xf numFmtId="187" fontId="5" fillId="0" borderId="82" xfId="0" applyNumberFormat="1" applyFont="1" applyFill="1" applyBorder="1" applyAlignment="1">
      <alignment vertical="center" shrinkToFit="1"/>
    </xf>
    <xf numFmtId="187" fontId="5" fillId="0" borderId="98" xfId="0" applyNumberFormat="1" applyFont="1" applyFill="1" applyBorder="1" applyAlignment="1">
      <alignment vertical="center" shrinkToFit="1"/>
    </xf>
    <xf numFmtId="187" fontId="5" fillId="0" borderId="23" xfId="0" applyNumberFormat="1" applyFont="1" applyFill="1" applyBorder="1" applyAlignment="1">
      <alignment vertical="center" shrinkToFit="1"/>
    </xf>
    <xf numFmtId="190" fontId="5" fillId="0" borderId="23" xfId="0" applyNumberFormat="1" applyFont="1" applyFill="1" applyBorder="1" applyAlignment="1">
      <alignment vertical="center" shrinkToFit="1"/>
    </xf>
    <xf numFmtId="190" fontId="5" fillId="0" borderId="15" xfId="0" applyNumberFormat="1" applyFont="1" applyFill="1" applyBorder="1" applyAlignment="1">
      <alignment vertical="center" shrinkToFit="1"/>
    </xf>
    <xf numFmtId="182" fontId="5" fillId="0" borderId="23" xfId="0" applyNumberFormat="1" applyFont="1" applyFill="1" applyBorder="1" applyAlignment="1">
      <alignment vertical="center" shrinkToFit="1"/>
    </xf>
    <xf numFmtId="182" fontId="5" fillId="0" borderId="15" xfId="0" applyNumberFormat="1" applyFont="1" applyFill="1" applyBorder="1" applyAlignment="1">
      <alignment vertical="center" shrinkToFit="1"/>
    </xf>
    <xf numFmtId="182" fontId="5" fillId="25" borderId="23" xfId="0" applyNumberFormat="1" applyFont="1" applyFill="1" applyBorder="1" applyAlignment="1">
      <alignment vertical="center" shrinkToFit="1"/>
    </xf>
    <xf numFmtId="182" fontId="5" fillId="25" borderId="15" xfId="0" applyNumberFormat="1" applyFont="1" applyFill="1" applyBorder="1" applyAlignment="1">
      <alignment vertical="center" shrinkToFit="1"/>
    </xf>
    <xf numFmtId="190" fontId="5" fillId="25" borderId="15" xfId="0" applyNumberFormat="1" applyFont="1" applyFill="1" applyBorder="1" applyAlignment="1">
      <alignment vertical="center" shrinkToFit="1"/>
    </xf>
    <xf numFmtId="181" fontId="5" fillId="25" borderId="23" xfId="0" applyNumberFormat="1" applyFont="1" applyFill="1" applyBorder="1" applyAlignment="1">
      <alignment vertical="center" shrinkToFit="1"/>
    </xf>
    <xf numFmtId="198" fontId="5" fillId="25" borderId="23" xfId="0" applyNumberFormat="1" applyFont="1" applyFill="1" applyBorder="1" applyAlignment="1">
      <alignment vertical="center" shrinkToFit="1"/>
    </xf>
    <xf numFmtId="0" fontId="5" fillId="0" borderId="23" xfId="0" applyFont="1" applyBorder="1" applyAlignment="1">
      <alignment vertical="center" shrinkToFit="1"/>
    </xf>
    <xf numFmtId="0" fontId="5" fillId="0" borderId="14" xfId="0" applyFont="1" applyBorder="1" applyAlignment="1">
      <alignment horizontal="center" vertical="center" shrinkToFit="1"/>
    </xf>
    <xf numFmtId="0" fontId="5" fillId="24" borderId="15" xfId="0" applyFont="1" applyFill="1" applyBorder="1" applyAlignment="1">
      <alignment horizontal="center" vertical="center" shrinkToFit="1"/>
    </xf>
    <xf numFmtId="0" fontId="5" fillId="24" borderId="14" xfId="0" applyFont="1" applyFill="1" applyBorder="1" applyAlignment="1">
      <alignment horizontal="center" vertical="center" shrinkToFit="1"/>
    </xf>
    <xf numFmtId="179" fontId="5" fillId="0" borderId="82" xfId="0" applyNumberFormat="1" applyFont="1" applyFill="1" applyBorder="1" applyAlignment="1">
      <alignment vertical="center" shrinkToFit="1"/>
    </xf>
    <xf numFmtId="179" fontId="5" fillId="0" borderId="97" xfId="0" applyNumberFormat="1" applyFont="1" applyFill="1" applyBorder="1" applyAlignment="1">
      <alignment vertical="center" shrinkToFit="1"/>
    </xf>
    <xf numFmtId="0" fontId="5" fillId="0" borderId="19" xfId="0" applyFont="1" applyBorder="1" applyAlignment="1">
      <alignment horizontal="right" vertical="center" shrinkToFit="1"/>
    </xf>
    <xf numFmtId="179" fontId="5" fillId="0" borderId="20" xfId="0" applyNumberFormat="1" applyFont="1" applyFill="1" applyBorder="1" applyAlignment="1">
      <alignment vertical="center" shrinkToFit="1"/>
    </xf>
    <xf numFmtId="179" fontId="5" fillId="0" borderId="21" xfId="0" applyNumberFormat="1" applyFont="1" applyFill="1" applyBorder="1" applyAlignment="1">
      <alignment vertical="center" shrinkToFit="1"/>
    </xf>
    <xf numFmtId="179" fontId="5" fillId="24" borderId="21" xfId="0" applyNumberFormat="1" applyFont="1" applyFill="1" applyBorder="1" applyAlignment="1">
      <alignment vertical="center" shrinkToFit="1"/>
    </xf>
    <xf numFmtId="179" fontId="5" fillId="24" borderId="19" xfId="0" applyNumberFormat="1" applyFont="1" applyFill="1" applyBorder="1" applyAlignment="1">
      <alignment vertical="center" shrinkToFit="1"/>
    </xf>
    <xf numFmtId="182" fontId="5" fillId="0" borderId="29" xfId="0" applyNumberFormat="1" applyFont="1" applyFill="1" applyBorder="1" applyAlignment="1">
      <alignment vertical="center" shrinkToFit="1"/>
    </xf>
    <xf numFmtId="182" fontId="5" fillId="25" borderId="23" xfId="0" applyNumberFormat="1" applyFont="1" applyFill="1" applyBorder="1" applyAlignment="1">
      <alignment horizontal="right" vertical="center" shrinkToFit="1"/>
    </xf>
    <xf numFmtId="182" fontId="5" fillId="25" borderId="15" xfId="0" applyNumberFormat="1" applyFont="1" applyFill="1" applyBorder="1" applyAlignment="1">
      <alignment horizontal="right" vertical="center" shrinkToFit="1"/>
    </xf>
    <xf numFmtId="181" fontId="5" fillId="25" borderId="15" xfId="0" applyNumberFormat="1" applyFont="1" applyFill="1" applyBorder="1" applyAlignment="1">
      <alignment vertical="center" shrinkToFit="1"/>
    </xf>
    <xf numFmtId="198" fontId="5" fillId="25" borderId="15" xfId="0" applyNumberFormat="1" applyFont="1" applyFill="1" applyBorder="1" applyAlignment="1">
      <alignment vertical="center" shrinkToFit="1"/>
    </xf>
    <xf numFmtId="198" fontId="5" fillId="25" borderId="29" xfId="0" applyNumberFormat="1" applyFont="1" applyFill="1" applyBorder="1" applyAlignment="1">
      <alignment vertical="center" shrinkToFit="1"/>
    </xf>
    <xf numFmtId="0" fontId="5" fillId="24" borderId="48" xfId="0" applyFont="1" applyFill="1" applyBorder="1" applyAlignment="1">
      <alignment vertical="center" shrinkToFit="1"/>
    </xf>
    <xf numFmtId="178" fontId="5" fillId="0" borderId="75" xfId="0" applyNumberFormat="1" applyFont="1" applyBorder="1" applyAlignment="1">
      <alignment horizontal="center" vertical="center" shrinkToFit="1"/>
    </xf>
    <xf numFmtId="2" fontId="5" fillId="40" borderId="23" xfId="0" applyNumberFormat="1" applyFont="1" applyFill="1" applyBorder="1" applyAlignment="1">
      <alignment horizontal="right" vertical="center" shrinkToFit="1"/>
    </xf>
    <xf numFmtId="2" fontId="5" fillId="40" borderId="14" xfId="0" applyNumberFormat="1" applyFont="1" applyFill="1" applyBorder="1" applyAlignment="1">
      <alignment horizontal="right" vertical="center" shrinkToFit="1"/>
    </xf>
    <xf numFmtId="56" fontId="5" fillId="0" borderId="17" xfId="0" applyNumberFormat="1" applyFont="1" applyBorder="1" applyAlignment="1">
      <alignment vertical="center" shrinkToFit="1"/>
    </xf>
    <xf numFmtId="0" fontId="5" fillId="0" borderId="148" xfId="0" applyFont="1" applyBorder="1" applyAlignment="1">
      <alignment horizontal="right" vertical="center" shrinkToFit="1"/>
    </xf>
    <xf numFmtId="2" fontId="5" fillId="0" borderId="155" xfId="0" applyNumberFormat="1" applyFont="1" applyFill="1" applyBorder="1" applyAlignment="1">
      <alignment vertical="center" shrinkToFit="1"/>
    </xf>
    <xf numFmtId="2" fontId="5" fillId="24" borderId="69" xfId="0" applyNumberFormat="1" applyFont="1" applyFill="1" applyBorder="1" applyAlignment="1">
      <alignment vertical="center" shrinkToFit="1"/>
    </xf>
    <xf numFmtId="2" fontId="5" fillId="24" borderId="33" xfId="0" applyNumberFormat="1" applyFont="1" applyFill="1" applyBorder="1" applyAlignment="1">
      <alignment vertical="center" shrinkToFit="1"/>
    </xf>
    <xf numFmtId="0" fontId="5" fillId="0" borderId="18" xfId="0" applyFont="1" applyBorder="1" applyAlignment="1">
      <alignment vertical="center" shrinkToFit="1"/>
    </xf>
    <xf numFmtId="0" fontId="5" fillId="0" borderId="13" xfId="0" applyFont="1" applyFill="1" applyBorder="1" applyAlignment="1">
      <alignment vertical="center" shrinkToFit="1"/>
    </xf>
    <xf numFmtId="0" fontId="5" fillId="24" borderId="118" xfId="0" applyFont="1" applyFill="1" applyBorder="1" applyAlignment="1">
      <alignment vertical="center" shrinkToFit="1"/>
    </xf>
    <xf numFmtId="0" fontId="5" fillId="0" borderId="33" xfId="0" applyFont="1" applyBorder="1" applyAlignment="1">
      <alignment horizontal="right" vertical="center" shrinkToFit="1"/>
    </xf>
    <xf numFmtId="2" fontId="5" fillId="0" borderId="69" xfId="0" applyNumberFormat="1" applyFont="1" applyFill="1" applyBorder="1" applyAlignment="1">
      <alignment vertical="center" shrinkToFit="1"/>
    </xf>
    <xf numFmtId="190" fontId="5" fillId="0" borderId="29" xfId="0" applyNumberFormat="1" applyFont="1" applyFill="1" applyBorder="1" applyAlignment="1">
      <alignment vertical="center" shrinkToFit="1"/>
    </xf>
    <xf numFmtId="193" fontId="5" fillId="25" borderId="15" xfId="0" applyNumberFormat="1" applyFont="1" applyFill="1" applyBorder="1" applyAlignment="1">
      <alignment vertical="center" shrinkToFit="1"/>
    </xf>
    <xf numFmtId="189" fontId="5" fillId="0" borderId="83" xfId="0" applyNumberFormat="1" applyFont="1" applyBorder="1" applyAlignment="1">
      <alignment vertical="center" shrinkToFit="1"/>
    </xf>
    <xf numFmtId="189" fontId="5" fillId="0" borderId="118" xfId="0" applyNumberFormat="1" applyFont="1" applyBorder="1" applyAlignment="1">
      <alignment vertical="center" shrinkToFit="1"/>
    </xf>
    <xf numFmtId="189" fontId="5" fillId="0" borderId="22" xfId="0" applyNumberFormat="1" applyFont="1" applyBorder="1" applyAlignment="1">
      <alignment vertical="center" shrinkToFit="1"/>
    </xf>
    <xf numFmtId="189" fontId="5" fillId="0" borderId="14" xfId="0" applyNumberFormat="1" applyFont="1" applyBorder="1" applyAlignment="1">
      <alignment vertical="center" shrinkToFit="1"/>
    </xf>
    <xf numFmtId="3" fontId="5" fillId="38" borderId="103" xfId="0" applyNumberFormat="1" applyFont="1" applyFill="1" applyBorder="1" applyAlignment="1">
      <alignment vertical="center" shrinkToFit="1"/>
    </xf>
    <xf numFmtId="2" fontId="5" fillId="24" borderId="103" xfId="0" applyNumberFormat="1" applyFont="1" applyFill="1" applyBorder="1" applyAlignment="1">
      <alignment vertical="center" shrinkToFit="1"/>
    </xf>
    <xf numFmtId="2" fontId="5" fillId="24" borderId="30" xfId="0" applyNumberFormat="1" applyFont="1" applyFill="1" applyBorder="1" applyAlignment="1">
      <alignment vertical="center" shrinkToFit="1"/>
    </xf>
    <xf numFmtId="187" fontId="5" fillId="0" borderId="45" xfId="0" applyNumberFormat="1" applyFont="1" applyFill="1" applyBorder="1" applyAlignment="1">
      <alignment vertical="center" shrinkToFit="1"/>
    </xf>
    <xf numFmtId="2" fontId="5" fillId="0" borderId="154" xfId="0" applyNumberFormat="1" applyFont="1" applyFill="1" applyBorder="1" applyAlignment="1">
      <alignment vertical="center" shrinkToFit="1"/>
    </xf>
    <xf numFmtId="187" fontId="5" fillId="0" borderId="97" xfId="0" applyNumberFormat="1" applyFont="1" applyFill="1" applyBorder="1" applyAlignment="1">
      <alignment vertical="center" shrinkToFit="1"/>
    </xf>
    <xf numFmtId="187" fontId="5" fillId="0" borderId="29" xfId="0" applyNumberFormat="1" applyFont="1" applyFill="1" applyBorder="1" applyAlignment="1">
      <alignment vertical="center" shrinkToFit="1"/>
    </xf>
    <xf numFmtId="199" fontId="5" fillId="25" borderId="15" xfId="0" applyNumberFormat="1" applyFont="1" applyFill="1" applyBorder="1" applyAlignment="1">
      <alignment vertical="center" shrinkToFit="1"/>
    </xf>
    <xf numFmtId="0" fontId="5" fillId="0" borderId="30" xfId="0" applyFont="1" applyBorder="1" applyAlignment="1">
      <alignment horizontal="center" vertical="center" shrinkToFit="1"/>
    </xf>
    <xf numFmtId="179" fontId="5" fillId="0" borderId="17" xfId="0" applyNumberFormat="1" applyFont="1" applyFill="1" applyBorder="1" applyAlignment="1">
      <alignment vertical="center" shrinkToFit="1"/>
    </xf>
    <xf numFmtId="179" fontId="5" fillId="0" borderId="69" xfId="0" applyNumberFormat="1" applyFont="1" applyFill="1" applyBorder="1" applyAlignment="1">
      <alignment vertical="center" shrinkToFit="1"/>
    </xf>
    <xf numFmtId="179" fontId="5" fillId="24" borderId="69" xfId="0" applyNumberFormat="1" applyFont="1" applyFill="1" applyBorder="1" applyAlignment="1">
      <alignment vertical="center" shrinkToFit="1"/>
    </xf>
    <xf numFmtId="179" fontId="5" fillId="24" borderId="33" xfId="0" applyNumberFormat="1" applyFont="1" applyFill="1" applyBorder="1" applyAlignment="1">
      <alignment vertical="center" shrinkToFit="1"/>
    </xf>
    <xf numFmtId="3" fontId="5" fillId="24" borderId="98" xfId="0" applyNumberFormat="1" applyFont="1" applyFill="1" applyBorder="1" applyAlignment="1">
      <alignment vertical="center" shrinkToFit="1"/>
    </xf>
    <xf numFmtId="179" fontId="5" fillId="0" borderId="18" xfId="0" applyNumberFormat="1" applyFont="1" applyFill="1" applyBorder="1" applyAlignment="1">
      <alignment horizontal="center" vertical="center" shrinkToFit="1"/>
    </xf>
    <xf numFmtId="179" fontId="5" fillId="0" borderId="21" xfId="0" applyNumberFormat="1" applyFont="1" applyFill="1" applyBorder="1" applyAlignment="1">
      <alignment horizontal="center" vertical="center" shrinkToFit="1"/>
    </xf>
    <xf numFmtId="177" fontId="5" fillId="24" borderId="21" xfId="0" applyNumberFormat="1" applyFont="1" applyFill="1" applyBorder="1" applyAlignment="1">
      <alignment horizontal="center" vertical="center" shrinkToFit="1"/>
    </xf>
    <xf numFmtId="177" fontId="5" fillId="24" borderId="19" xfId="0" applyNumberFormat="1" applyFont="1" applyFill="1" applyBorder="1" applyAlignment="1">
      <alignment horizontal="center" vertical="center" shrinkToFit="1"/>
    </xf>
    <xf numFmtId="182" fontId="5" fillId="0" borderId="82" xfId="0" applyNumberFormat="1" applyFont="1" applyFill="1" applyBorder="1" applyAlignment="1">
      <alignment vertical="center" shrinkToFit="1"/>
    </xf>
    <xf numFmtId="182" fontId="5" fillId="0" borderId="97" xfId="0" applyNumberFormat="1" applyFont="1" applyFill="1" applyBorder="1" applyAlignment="1">
      <alignment vertical="center" shrinkToFit="1"/>
    </xf>
    <xf numFmtId="179" fontId="5" fillId="0" borderId="20" xfId="0" applyNumberFormat="1" applyFont="1" applyFill="1" applyBorder="1" applyAlignment="1">
      <alignment horizontal="center" vertical="center" shrinkToFit="1"/>
    </xf>
    <xf numFmtId="179" fontId="5" fillId="0" borderId="154" xfId="0" applyNumberFormat="1" applyFont="1" applyFill="1" applyBorder="1" applyAlignment="1">
      <alignment horizontal="center" vertical="center" shrinkToFit="1"/>
    </xf>
    <xf numFmtId="179" fontId="5" fillId="24" borderId="21" xfId="0" applyNumberFormat="1" applyFont="1" applyFill="1" applyBorder="1" applyAlignment="1">
      <alignment horizontal="center" vertical="center" shrinkToFit="1"/>
    </xf>
    <xf numFmtId="179" fontId="5" fillId="24" borderId="19" xfId="0" applyNumberFormat="1" applyFont="1" applyFill="1" applyBorder="1" applyAlignment="1">
      <alignment horizontal="center" vertical="center" shrinkToFit="1"/>
    </xf>
    <xf numFmtId="179" fontId="5" fillId="0" borderId="45" xfId="0" applyNumberFormat="1" applyFont="1" applyFill="1" applyBorder="1" applyAlignment="1">
      <alignment vertical="center" shrinkToFit="1"/>
    </xf>
    <xf numFmtId="179" fontId="5" fillId="24" borderId="45" xfId="0" applyNumberFormat="1" applyFont="1" applyFill="1" applyBorder="1" applyAlignment="1">
      <alignment vertical="center" shrinkToFit="1"/>
    </xf>
    <xf numFmtId="179" fontId="5" fillId="24" borderId="46" xfId="0" applyNumberFormat="1" applyFont="1" applyFill="1" applyBorder="1" applyAlignment="1">
      <alignment vertical="center" shrinkToFit="1"/>
    </xf>
    <xf numFmtId="3" fontId="5" fillId="41" borderId="98" xfId="0" applyNumberFormat="1" applyFont="1" applyFill="1" applyBorder="1" applyAlignment="1">
      <alignment vertical="center" shrinkToFit="1"/>
    </xf>
    <xf numFmtId="3" fontId="5" fillId="41" borderId="44" xfId="0" applyNumberFormat="1" applyFont="1" applyFill="1" applyBorder="1" applyAlignment="1">
      <alignment vertical="center" shrinkToFit="1"/>
    </xf>
    <xf numFmtId="0" fontId="5" fillId="24" borderId="29" xfId="0" applyFont="1" applyFill="1" applyBorder="1" applyAlignment="1">
      <alignment vertical="center" shrinkToFit="1"/>
    </xf>
    <xf numFmtId="0" fontId="5" fillId="0" borderId="13" xfId="0" applyFont="1" applyFill="1" applyBorder="1" applyAlignment="1">
      <alignment horizontal="left" vertical="center" shrinkToFit="1"/>
    </xf>
    <xf numFmtId="56" fontId="5" fillId="0" borderId="13" xfId="0" applyNumberFormat="1" applyFont="1" applyBorder="1" applyAlignment="1">
      <alignment horizontal="left" vertical="center" shrinkToFit="1"/>
    </xf>
    <xf numFmtId="0" fontId="5" fillId="0" borderId="13" xfId="0" applyFont="1" applyBorder="1" applyAlignment="1">
      <alignment horizontal="left" vertical="center" shrinkToFit="1"/>
    </xf>
    <xf numFmtId="179" fontId="5" fillId="0" borderId="97" xfId="0" applyNumberFormat="1" applyFont="1" applyFill="1" applyBorder="1" applyAlignment="1">
      <alignment horizontal="right" vertical="center" shrinkToFit="1"/>
    </xf>
    <xf numFmtId="181" fontId="5" fillId="24" borderId="98" xfId="0" applyNumberFormat="1" applyFont="1" applyFill="1" applyBorder="1" applyAlignment="1">
      <alignment vertical="center" shrinkToFit="1"/>
    </xf>
    <xf numFmtId="191" fontId="5" fillId="0" borderId="23" xfId="0" applyNumberFormat="1" applyFont="1" applyBorder="1" applyAlignment="1">
      <alignment vertical="center" shrinkToFit="1"/>
    </xf>
    <xf numFmtId="0" fontId="5" fillId="0" borderId="17" xfId="0" applyFont="1" applyBorder="1" applyAlignment="1">
      <alignment horizontal="left" vertical="center" shrinkToFit="1"/>
    </xf>
    <xf numFmtId="56" fontId="5" fillId="0" borderId="85" xfId="0" applyNumberFormat="1" applyFont="1" applyBorder="1" applyAlignment="1">
      <alignment horizontal="center" vertical="center" shrinkToFit="1"/>
    </xf>
    <xf numFmtId="177" fontId="5" fillId="24" borderId="98" xfId="0" applyNumberFormat="1" applyFont="1" applyFill="1" applyBorder="1" applyAlignment="1">
      <alignment vertical="center" shrinkToFit="1"/>
    </xf>
    <xf numFmtId="177" fontId="5" fillId="24" borderId="44" xfId="0" applyNumberFormat="1" applyFont="1" applyFill="1" applyBorder="1" applyAlignment="1">
      <alignment vertical="center" shrinkToFit="1"/>
    </xf>
    <xf numFmtId="0" fontId="5" fillId="0" borderId="156" xfId="0" applyFont="1" applyBorder="1" applyAlignment="1">
      <alignment horizontal="center" vertical="center" shrinkToFit="1"/>
    </xf>
    <xf numFmtId="0" fontId="5" fillId="0" borderId="33" xfId="0" applyFont="1" applyBorder="1" applyAlignment="1">
      <alignment horizontal="center" vertical="center" shrinkToFit="1"/>
    </xf>
    <xf numFmtId="0" fontId="5" fillId="24" borderId="30" xfId="0" applyFont="1" applyFill="1" applyBorder="1" applyAlignment="1">
      <alignment horizontal="center" vertical="center" shrinkToFit="1"/>
    </xf>
    <xf numFmtId="0" fontId="5" fillId="24" borderId="50" xfId="0" applyFont="1" applyFill="1" applyBorder="1" applyAlignment="1">
      <alignment vertical="center" shrinkToFit="1"/>
    </xf>
    <xf numFmtId="0" fontId="5" fillId="24" borderId="49" xfId="0" applyFont="1" applyFill="1" applyBorder="1" applyAlignment="1">
      <alignment vertical="center" shrinkToFit="1"/>
    </xf>
    <xf numFmtId="0" fontId="5" fillId="0" borderId="85" xfId="0" applyFont="1" applyBorder="1" applyAlignment="1">
      <alignment vertical="center" shrinkToFit="1"/>
    </xf>
    <xf numFmtId="0" fontId="5" fillId="0" borderId="30" xfId="0" applyFont="1" applyBorder="1" applyAlignment="1">
      <alignment horizontal="right" vertical="center" shrinkToFit="1"/>
    </xf>
    <xf numFmtId="2" fontId="5" fillId="0" borderId="103" xfId="0" applyNumberFormat="1" applyFont="1" applyFill="1" applyBorder="1" applyAlignment="1">
      <alignment vertical="center" shrinkToFit="1"/>
    </xf>
    <xf numFmtId="0" fontId="5" fillId="0" borderId="23" xfId="0" applyFont="1" applyFill="1" applyBorder="1" applyAlignment="1">
      <alignment horizontal="left" vertical="center" shrinkToFit="1"/>
    </xf>
    <xf numFmtId="0" fontId="5" fillId="0" borderId="23" xfId="0" applyFont="1" applyBorder="1" applyAlignment="1">
      <alignment horizontal="left" vertical="center" shrinkToFit="1"/>
    </xf>
    <xf numFmtId="0" fontId="5" fillId="0" borderId="85" xfId="0" applyFont="1" applyBorder="1" applyAlignment="1">
      <alignment horizontal="left" vertical="center" shrinkToFit="1"/>
    </xf>
    <xf numFmtId="177" fontId="5" fillId="24" borderId="103" xfId="0" applyNumberFormat="1" applyFont="1" applyFill="1" applyBorder="1" applyAlignment="1">
      <alignment vertical="center" shrinkToFit="1"/>
    </xf>
    <xf numFmtId="177" fontId="5" fillId="24" borderId="30" xfId="0" applyNumberFormat="1" applyFont="1" applyFill="1" applyBorder="1" applyAlignment="1">
      <alignment vertical="center" shrinkToFit="1"/>
    </xf>
    <xf numFmtId="0" fontId="5" fillId="0" borderId="75" xfId="0" applyFont="1" applyBorder="1" applyAlignment="1">
      <alignment horizontal="left" vertical="center" shrinkToFit="1"/>
    </xf>
    <xf numFmtId="190" fontId="5" fillId="0" borderId="26" xfId="0" applyNumberFormat="1" applyFont="1" applyBorder="1" applyAlignment="1">
      <alignment vertical="center" shrinkToFit="1"/>
    </xf>
    <xf numFmtId="190" fontId="5" fillId="0" borderId="22" xfId="0" applyNumberFormat="1" applyFont="1" applyBorder="1" applyAlignment="1">
      <alignment vertical="center" shrinkToFit="1"/>
    </xf>
    <xf numFmtId="190" fontId="5" fillId="0" borderId="23" xfId="0" applyNumberFormat="1" applyFont="1" applyBorder="1" applyAlignment="1">
      <alignment vertical="center" shrinkToFit="1"/>
    </xf>
    <xf numFmtId="190" fontId="5" fillId="0" borderId="14" xfId="0" applyNumberFormat="1" applyFont="1" applyBorder="1" applyAlignment="1">
      <alignment vertical="center" shrinkToFit="1"/>
    </xf>
    <xf numFmtId="191" fontId="5" fillId="0" borderId="26" xfId="0" applyNumberFormat="1" applyFont="1" applyBorder="1" applyAlignment="1">
      <alignment vertical="center" shrinkToFit="1"/>
    </xf>
    <xf numFmtId="191" fontId="5" fillId="0" borderId="22" xfId="0" applyNumberFormat="1" applyFont="1" applyBorder="1" applyAlignment="1">
      <alignment vertical="center" shrinkToFit="1"/>
    </xf>
    <xf numFmtId="191" fontId="5" fillId="0" borderId="14" xfId="0" applyNumberFormat="1" applyFont="1" applyBorder="1" applyAlignment="1">
      <alignment vertical="center" shrinkToFit="1"/>
    </xf>
    <xf numFmtId="191" fontId="5" fillId="25" borderId="15" xfId="0" applyNumberFormat="1" applyFont="1" applyFill="1" applyBorder="1" applyAlignment="1">
      <alignment horizontal="right" vertical="center" shrinkToFit="1"/>
    </xf>
    <xf numFmtId="193" fontId="5" fillId="25" borderId="15" xfId="0" applyNumberFormat="1" applyFont="1" applyFill="1" applyBorder="1" applyAlignment="1">
      <alignment horizontal="right" vertical="center" shrinkToFit="1"/>
    </xf>
    <xf numFmtId="190" fontId="5" fillId="25" borderId="15" xfId="0" applyNumberFormat="1" applyFont="1" applyFill="1" applyBorder="1" applyAlignment="1">
      <alignment horizontal="right" vertical="center" shrinkToFit="1"/>
    </xf>
    <xf numFmtId="179" fontId="5" fillId="0" borderId="29" xfId="0" applyNumberFormat="1" applyFont="1" applyFill="1" applyBorder="1" applyAlignment="1">
      <alignment horizontal="right" vertical="center" shrinkToFit="1"/>
    </xf>
    <xf numFmtId="190" fontId="5" fillId="0" borderId="29" xfId="0" applyNumberFormat="1" applyFont="1" applyFill="1" applyBorder="1" applyAlignment="1">
      <alignment horizontal="right" vertical="center" shrinkToFit="1"/>
    </xf>
    <xf numFmtId="182" fontId="5" fillId="0" borderId="29" xfId="0" applyNumberFormat="1" applyFont="1" applyFill="1" applyBorder="1" applyAlignment="1">
      <alignment horizontal="right" vertical="center" shrinkToFit="1"/>
    </xf>
    <xf numFmtId="179" fontId="5" fillId="0" borderId="13" xfId="0" applyNumberFormat="1" applyFont="1" applyFill="1" applyBorder="1" applyAlignment="1">
      <alignment horizontal="right" vertical="center" shrinkToFit="1"/>
    </xf>
    <xf numFmtId="189" fontId="5" fillId="0" borderId="13" xfId="0" applyNumberFormat="1" applyFont="1" applyFill="1" applyBorder="1" applyAlignment="1">
      <alignment horizontal="right" vertical="center" shrinkToFit="1"/>
    </xf>
    <xf numFmtId="189" fontId="5" fillId="0" borderId="15" xfId="0" applyNumberFormat="1" applyFont="1" applyFill="1" applyBorder="1" applyAlignment="1">
      <alignment horizontal="right" vertical="center" shrinkToFit="1"/>
    </xf>
    <xf numFmtId="181" fontId="5" fillId="0" borderId="13" xfId="0" applyNumberFormat="1" applyFont="1" applyFill="1" applyBorder="1" applyAlignment="1">
      <alignment horizontal="right" vertical="center" shrinkToFit="1"/>
    </xf>
    <xf numFmtId="181" fontId="5" fillId="0" borderId="15" xfId="0" applyNumberFormat="1" applyFont="1" applyFill="1" applyBorder="1" applyAlignment="1">
      <alignment horizontal="right" vertical="center" shrinkToFit="1"/>
    </xf>
    <xf numFmtId="0" fontId="5" fillId="0" borderId="84" xfId="0" applyFont="1" applyBorder="1" applyAlignment="1">
      <alignment horizontal="left" vertical="center" shrinkToFit="1"/>
    </xf>
    <xf numFmtId="0" fontId="5" fillId="24" borderId="47" xfId="178" applyFont="1" applyFill="1" applyBorder="1" applyAlignment="1">
      <alignment vertical="center" shrinkToFit="1"/>
    </xf>
    <xf numFmtId="0" fontId="5" fillId="0" borderId="23" xfId="178" applyFont="1" applyFill="1" applyBorder="1" applyAlignment="1">
      <alignment horizontal="left" vertical="center" shrinkToFit="1"/>
    </xf>
    <xf numFmtId="1" fontId="5" fillId="0" borderId="62" xfId="0" applyNumberFormat="1" applyFont="1" applyBorder="1" applyAlignment="1">
      <alignment vertical="center" shrinkToFit="1"/>
    </xf>
    <xf numFmtId="1" fontId="5" fillId="0" borderId="47" xfId="0" applyNumberFormat="1" applyFont="1" applyBorder="1" applyAlignment="1">
      <alignment vertical="center" shrinkToFit="1"/>
    </xf>
    <xf numFmtId="1" fontId="5" fillId="0" borderId="32" xfId="0" applyNumberFormat="1" applyFont="1" applyBorder="1" applyAlignment="1">
      <alignment vertical="center" shrinkToFit="1"/>
    </xf>
    <xf numFmtId="189" fontId="5" fillId="0" borderId="23" xfId="0" applyNumberFormat="1" applyFont="1" applyFill="1" applyBorder="1" applyAlignment="1">
      <alignment horizontal="right" vertical="center" shrinkToFit="1"/>
    </xf>
    <xf numFmtId="189" fontId="5" fillId="0" borderId="29" xfId="0" applyNumberFormat="1" applyFont="1" applyFill="1" applyBorder="1" applyAlignment="1">
      <alignment horizontal="right" vertical="center" shrinkToFit="1"/>
    </xf>
    <xf numFmtId="182" fontId="5" fillId="0" borderId="23" xfId="0" applyNumberFormat="1" applyFont="1" applyFill="1" applyBorder="1" applyAlignment="1">
      <alignment horizontal="right" vertical="center" shrinkToFit="1"/>
    </xf>
    <xf numFmtId="0" fontId="5" fillId="0" borderId="25" xfId="0" applyFont="1" applyBorder="1" applyAlignment="1">
      <alignment horizontal="left" vertical="center" shrinkToFit="1"/>
    </xf>
    <xf numFmtId="179" fontId="5" fillId="0" borderId="18" xfId="0" applyNumberFormat="1" applyFont="1" applyFill="1" applyBorder="1" applyAlignment="1">
      <alignment vertical="center" shrinkToFit="1"/>
    </xf>
    <xf numFmtId="0" fontId="5" fillId="0" borderId="0" xfId="0" applyFont="1">
      <alignment vertical="center"/>
    </xf>
    <xf numFmtId="0" fontId="5" fillId="0" borderId="31" xfId="0" applyFont="1" applyBorder="1">
      <alignment vertical="center"/>
    </xf>
    <xf numFmtId="0" fontId="5" fillId="0" borderId="150" xfId="0" applyFont="1" applyBorder="1" applyAlignment="1">
      <alignment vertical="center" wrapText="1" shrinkToFit="1"/>
    </xf>
    <xf numFmtId="0" fontId="5" fillId="0" borderId="144" xfId="0" applyFont="1" applyBorder="1" applyAlignment="1">
      <alignment vertical="center" wrapText="1" shrinkToFit="1"/>
    </xf>
    <xf numFmtId="0" fontId="5" fillId="0" borderId="145" xfId="0" applyFont="1" applyBorder="1" applyAlignment="1">
      <alignment vertical="center" wrapText="1" shrinkToFit="1"/>
    </xf>
    <xf numFmtId="3" fontId="5" fillId="0" borderId="135" xfId="0" applyNumberFormat="1" applyFont="1" applyBorder="1">
      <alignment vertical="center"/>
    </xf>
    <xf numFmtId="0" fontId="5" fillId="0" borderId="12" xfId="0" applyFont="1" applyBorder="1">
      <alignment vertical="center"/>
    </xf>
    <xf numFmtId="0" fontId="5" fillId="0" borderId="100" xfId="0" applyFont="1" applyBorder="1">
      <alignment vertical="center"/>
    </xf>
    <xf numFmtId="0" fontId="5" fillId="0" borderId="62" xfId="0" applyFont="1" applyBorder="1">
      <alignment vertical="center"/>
    </xf>
    <xf numFmtId="0" fontId="5" fillId="0" borderId="118" xfId="0" applyFont="1" applyBorder="1">
      <alignment vertical="center"/>
    </xf>
    <xf numFmtId="0" fontId="5" fillId="0" borderId="13" xfId="0" applyFont="1" applyBorder="1">
      <alignment vertical="center"/>
    </xf>
    <xf numFmtId="0" fontId="5" fillId="0" borderId="101" xfId="0" applyFont="1" applyBorder="1">
      <alignment vertical="center"/>
    </xf>
    <xf numFmtId="0" fontId="5" fillId="0" borderId="23" xfId="0" applyFont="1" applyBorder="1">
      <alignment vertical="center"/>
    </xf>
    <xf numFmtId="0" fontId="5" fillId="0" borderId="47" xfId="0" applyFont="1" applyBorder="1">
      <alignment vertical="center"/>
    </xf>
    <xf numFmtId="56" fontId="5" fillId="0" borderId="84" xfId="0" applyNumberFormat="1" applyFont="1" applyBorder="1" applyAlignment="1">
      <alignment horizontal="center" vertical="center" shrinkToFit="1"/>
    </xf>
    <xf numFmtId="0" fontId="5" fillId="0" borderId="44" xfId="0" applyFont="1" applyBorder="1" applyAlignment="1">
      <alignment horizontal="center" vertical="center" shrinkToFit="1"/>
    </xf>
    <xf numFmtId="0" fontId="5" fillId="0" borderId="13" xfId="0" applyFont="1" applyBorder="1" applyAlignment="1">
      <alignment horizontal="center" vertical="center" shrinkToFit="1"/>
    </xf>
    <xf numFmtId="179" fontId="5" fillId="0" borderId="13" xfId="0" applyNumberFormat="1" applyFont="1" applyFill="1" applyBorder="1" applyAlignment="1">
      <alignment horizontal="center" vertical="center" shrinkToFit="1"/>
    </xf>
    <xf numFmtId="179" fontId="5" fillId="0" borderId="15" xfId="0" applyNumberFormat="1" applyFont="1" applyFill="1" applyBorder="1" applyAlignment="1">
      <alignment horizontal="center" vertical="center" shrinkToFit="1"/>
    </xf>
    <xf numFmtId="176" fontId="5" fillId="0" borderId="103" xfId="0" applyNumberFormat="1" applyFont="1" applyFill="1" applyBorder="1" applyAlignment="1">
      <alignment vertical="center" shrinkToFit="1"/>
    </xf>
    <xf numFmtId="176" fontId="5" fillId="0" borderId="15" xfId="0" applyNumberFormat="1" applyFont="1" applyFill="1" applyBorder="1" applyAlignment="1">
      <alignment vertical="center" shrinkToFit="1"/>
    </xf>
    <xf numFmtId="3" fontId="5" fillId="37" borderId="47" xfId="0" applyNumberFormat="1" applyFont="1" applyFill="1" applyBorder="1" applyAlignment="1">
      <alignment vertical="center" shrinkToFit="1"/>
    </xf>
    <xf numFmtId="3" fontId="5" fillId="37" borderId="118" xfId="0" applyNumberFormat="1" applyFont="1" applyFill="1" applyBorder="1" applyAlignment="1">
      <alignment vertical="center" shrinkToFit="1"/>
    </xf>
    <xf numFmtId="3" fontId="5" fillId="38" borderId="32" xfId="0" applyNumberFormat="1" applyFont="1" applyFill="1" applyBorder="1" applyAlignment="1">
      <alignment vertical="center" shrinkToFit="1"/>
    </xf>
    <xf numFmtId="3" fontId="5" fillId="38" borderId="43" xfId="0" applyNumberFormat="1" applyFont="1" applyFill="1" applyBorder="1" applyAlignment="1">
      <alignment vertical="center" shrinkToFit="1"/>
    </xf>
    <xf numFmtId="0" fontId="3" fillId="25" borderId="34" xfId="176" applyFont="1" applyFill="1" applyBorder="1" applyAlignment="1">
      <alignment vertical="center"/>
    </xf>
    <xf numFmtId="179" fontId="3" fillId="25" borderId="34" xfId="176" applyNumberFormat="1" applyFont="1" applyFill="1" applyBorder="1" applyAlignment="1">
      <alignment horizontal="right" vertical="center"/>
    </xf>
    <xf numFmtId="20" fontId="3" fillId="25" borderId="34" xfId="176" applyNumberFormat="1" applyFont="1" applyFill="1" applyBorder="1" applyAlignment="1">
      <alignment horizontal="right" vertical="center"/>
    </xf>
    <xf numFmtId="2" fontId="3" fillId="25" borderId="34" xfId="176" applyNumberFormat="1" applyFont="1" applyFill="1" applyBorder="1" applyAlignment="1">
      <alignment horizontal="right" vertical="center"/>
    </xf>
    <xf numFmtId="38" fontId="3" fillId="25" borderId="34" xfId="176" applyNumberFormat="1" applyFont="1" applyFill="1" applyBorder="1" applyAlignment="1">
      <alignment horizontal="right" vertical="center"/>
    </xf>
    <xf numFmtId="0" fontId="3" fillId="25" borderId="34" xfId="176" applyFont="1" applyFill="1" applyBorder="1" applyAlignment="1">
      <alignment horizontal="right" vertical="center"/>
    </xf>
    <xf numFmtId="189" fontId="3" fillId="25" borderId="34" xfId="176" applyNumberFormat="1" applyFont="1" applyFill="1" applyBorder="1" applyAlignment="1">
      <alignment horizontal="right" vertical="center"/>
    </xf>
    <xf numFmtId="0" fontId="3" fillId="25" borderId="35" xfId="176" applyFont="1" applyFill="1" applyBorder="1" applyAlignment="1">
      <alignment vertical="center"/>
    </xf>
    <xf numFmtId="179" fontId="3" fillId="25" borderId="35" xfId="176" applyNumberFormat="1" applyFont="1" applyFill="1" applyBorder="1" applyAlignment="1">
      <alignment horizontal="right" vertical="center"/>
    </xf>
    <xf numFmtId="20" fontId="3" fillId="25" borderId="35" xfId="176" applyNumberFormat="1" applyFont="1" applyFill="1" applyBorder="1" applyAlignment="1">
      <alignment horizontal="right" vertical="center"/>
    </xf>
    <xf numFmtId="2" fontId="3" fillId="25" borderId="35" xfId="176" applyNumberFormat="1" applyFont="1" applyFill="1" applyBorder="1" applyAlignment="1">
      <alignment horizontal="right" vertical="center"/>
    </xf>
    <xf numFmtId="38" fontId="3" fillId="25" borderId="35" xfId="176" applyNumberFormat="1" applyFont="1" applyFill="1" applyBorder="1" applyAlignment="1">
      <alignment horizontal="right" vertical="center"/>
    </xf>
    <xf numFmtId="0" fontId="3" fillId="25" borderId="35" xfId="176" applyFont="1" applyFill="1" applyBorder="1" applyAlignment="1">
      <alignment horizontal="right" vertical="center"/>
    </xf>
    <xf numFmtId="189" fontId="3" fillId="25" borderId="35" xfId="176" applyNumberFormat="1" applyFont="1" applyFill="1" applyBorder="1" applyAlignment="1">
      <alignment horizontal="right" vertical="center"/>
    </xf>
    <xf numFmtId="0" fontId="0" fillId="0" borderId="151" xfId="176" applyFont="1" applyBorder="1" applyAlignment="1">
      <alignment horizontal="center" vertical="center" shrinkToFit="1"/>
    </xf>
    <xf numFmtId="177" fontId="0" fillId="0" borderId="113" xfId="176" applyNumberFormat="1" applyFont="1" applyBorder="1" applyAlignment="1">
      <alignment vertical="center" shrinkToFit="1"/>
    </xf>
    <xf numFmtId="179" fontId="0" fillId="0" borderId="31" xfId="176" applyNumberFormat="1" applyFont="1" applyBorder="1" applyAlignment="1">
      <alignment vertical="center" shrinkToFit="1"/>
    </xf>
    <xf numFmtId="177" fontId="0" fillId="0" borderId="31" xfId="176" applyNumberFormat="1" applyFont="1" applyBorder="1" applyAlignment="1">
      <alignment vertical="center" shrinkToFit="1"/>
    </xf>
    <xf numFmtId="2" fontId="0" fillId="0" borderId="31" xfId="176" applyNumberFormat="1" applyFont="1" applyBorder="1" applyAlignment="1">
      <alignment vertical="center" shrinkToFit="1"/>
    </xf>
    <xf numFmtId="1" fontId="0" fillId="0" borderId="31" xfId="176" applyNumberFormat="1" applyFont="1" applyBorder="1" applyAlignment="1">
      <alignment vertical="center" shrinkToFit="1"/>
    </xf>
    <xf numFmtId="195" fontId="0" fillId="0" borderId="31" xfId="176" applyNumberFormat="1" applyFont="1" applyBorder="1" applyAlignment="1">
      <alignment horizontal="right" vertical="center" shrinkToFit="1"/>
    </xf>
    <xf numFmtId="185" fontId="0" fillId="0" borderId="31" xfId="176" applyNumberFormat="1" applyFont="1" applyBorder="1" applyAlignment="1">
      <alignment vertical="center" shrinkToFit="1"/>
    </xf>
    <xf numFmtId="189" fontId="0" fillId="0" borderId="31" xfId="176" applyNumberFormat="1" applyFont="1" applyBorder="1" applyAlignment="1">
      <alignment vertical="center" shrinkToFit="1"/>
    </xf>
    <xf numFmtId="192" fontId="0" fillId="0" borderId="31" xfId="176" applyNumberFormat="1" applyFont="1" applyBorder="1" applyAlignment="1">
      <alignment vertical="center" shrinkToFit="1"/>
    </xf>
    <xf numFmtId="0" fontId="0" fillId="0" borderId="144" xfId="176" applyFont="1" applyFill="1" applyBorder="1" applyAlignment="1">
      <alignment vertical="center"/>
    </xf>
    <xf numFmtId="0" fontId="0" fillId="0" borderId="115" xfId="176" applyFont="1" applyFill="1" applyBorder="1" applyAlignment="1">
      <alignment vertical="center"/>
    </xf>
    <xf numFmtId="179" fontId="0" fillId="0" borderId="43" xfId="176" applyNumberFormat="1" applyFont="1" applyFill="1" applyBorder="1" applyAlignment="1">
      <alignment vertical="center"/>
    </xf>
    <xf numFmtId="179" fontId="0" fillId="0" borderId="122" xfId="176" applyNumberFormat="1" applyFont="1" applyFill="1" applyBorder="1" applyAlignment="1">
      <alignment vertical="center"/>
    </xf>
    <xf numFmtId="20" fontId="0" fillId="0" borderId="122" xfId="176" applyNumberFormat="1" applyFont="1" applyFill="1" applyBorder="1" applyAlignment="1">
      <alignment vertical="center"/>
    </xf>
    <xf numFmtId="0" fontId="0" fillId="0" borderId="122" xfId="176" applyFont="1" applyFill="1" applyBorder="1" applyAlignment="1">
      <alignment vertical="center"/>
    </xf>
    <xf numFmtId="189" fontId="0" fillId="0" borderId="122" xfId="176" applyNumberFormat="1" applyFont="1" applyFill="1" applyBorder="1" applyAlignment="1">
      <alignment vertical="center"/>
    </xf>
    <xf numFmtId="38" fontId="3" fillId="25" borderId="36" xfId="51" applyNumberFormat="1" applyFont="1" applyFill="1" applyBorder="1" applyAlignment="1">
      <alignment vertical="center"/>
    </xf>
    <xf numFmtId="188" fontId="3" fillId="25" borderId="36" xfId="51" applyNumberFormat="1" applyFont="1" applyFill="1" applyBorder="1" applyAlignment="1">
      <alignment vertical="center"/>
    </xf>
    <xf numFmtId="1" fontId="3" fillId="25" borderId="36" xfId="51" applyNumberFormat="1" applyFont="1" applyFill="1" applyBorder="1" applyAlignment="1">
      <alignment vertical="center"/>
    </xf>
    <xf numFmtId="38" fontId="3" fillId="25" borderId="35" xfId="51" applyNumberFormat="1" applyFont="1" applyFill="1" applyBorder="1" applyAlignment="1">
      <alignment vertical="center"/>
    </xf>
    <xf numFmtId="188" fontId="3" fillId="25" borderId="35" xfId="51" applyNumberFormat="1" applyFont="1" applyFill="1" applyBorder="1" applyAlignment="1">
      <alignment vertical="center"/>
    </xf>
    <xf numFmtId="1" fontId="3" fillId="25" borderId="35" xfId="51" applyNumberFormat="1" applyFont="1" applyFill="1" applyBorder="1" applyAlignment="1">
      <alignment vertical="center"/>
    </xf>
    <xf numFmtId="182" fontId="3" fillId="25" borderId="36" xfId="176" applyNumberFormat="1" applyFill="1" applyBorder="1" applyAlignment="1">
      <alignment vertical="center"/>
    </xf>
    <xf numFmtId="176" fontId="3" fillId="0" borderId="75" xfId="176" applyNumberFormat="1" applyBorder="1" applyAlignment="1">
      <alignment horizontal="center" vertical="center"/>
    </xf>
    <xf numFmtId="182" fontId="3" fillId="25" borderId="35" xfId="176" applyNumberFormat="1" applyFill="1" applyBorder="1" applyAlignment="1">
      <alignment vertical="center"/>
    </xf>
    <xf numFmtId="181" fontId="3" fillId="25" borderId="35" xfId="176" applyNumberFormat="1" applyFill="1" applyBorder="1" applyAlignment="1">
      <alignment vertical="center"/>
    </xf>
    <xf numFmtId="0" fontId="3" fillId="25" borderId="36" xfId="176" applyFont="1" applyFill="1" applyBorder="1" applyAlignment="1">
      <alignment vertical="center"/>
    </xf>
    <xf numFmtId="179" fontId="3" fillId="25" borderId="36" xfId="176" applyNumberFormat="1" applyFont="1" applyFill="1" applyBorder="1" applyAlignment="1">
      <alignment horizontal="right" vertical="center"/>
    </xf>
    <xf numFmtId="20" fontId="3" fillId="25" borderId="36" xfId="176" applyNumberFormat="1" applyFont="1" applyFill="1" applyBorder="1" applyAlignment="1">
      <alignment horizontal="right" vertical="center"/>
    </xf>
    <xf numFmtId="2" fontId="3" fillId="25" borderId="36" xfId="176" applyNumberFormat="1" applyFont="1" applyFill="1" applyBorder="1" applyAlignment="1">
      <alignment horizontal="right" vertical="center"/>
    </xf>
    <xf numFmtId="38" fontId="3" fillId="25" borderId="36" xfId="176" applyNumberFormat="1" applyFont="1" applyFill="1" applyBorder="1" applyAlignment="1">
      <alignment horizontal="right" vertical="center"/>
    </xf>
    <xf numFmtId="0" fontId="3" fillId="25" borderId="36" xfId="176" applyFont="1" applyFill="1" applyBorder="1" applyAlignment="1">
      <alignment horizontal="right" vertical="center"/>
    </xf>
    <xf numFmtId="189" fontId="3" fillId="25" borderId="36" xfId="176" applyNumberFormat="1" applyFont="1" applyFill="1" applyBorder="1" applyAlignment="1">
      <alignment horizontal="right" vertical="center"/>
    </xf>
    <xf numFmtId="176" fontId="3" fillId="0" borderId="59" xfId="176" applyNumberFormat="1" applyBorder="1" applyAlignment="1">
      <alignment horizontal="center"/>
    </xf>
    <xf numFmtId="1" fontId="3" fillId="25" borderId="36" xfId="176" applyNumberFormat="1" applyFill="1" applyBorder="1" applyAlignment="1">
      <alignment horizontal="right" vertical="center"/>
    </xf>
    <xf numFmtId="191" fontId="3" fillId="25" borderId="35" xfId="176" applyNumberFormat="1" applyFill="1" applyBorder="1" applyAlignment="1">
      <alignment horizontal="right" vertical="center"/>
    </xf>
    <xf numFmtId="191" fontId="3" fillId="25" borderId="36" xfId="176" applyNumberFormat="1" applyFill="1" applyBorder="1" applyAlignment="1">
      <alignment horizontal="right" vertical="center"/>
    </xf>
    <xf numFmtId="189" fontId="3" fillId="25" borderId="36" xfId="176" applyNumberFormat="1" applyFill="1" applyBorder="1" applyAlignment="1">
      <alignment horizontal="right" vertical="center"/>
    </xf>
    <xf numFmtId="176" fontId="3" fillId="0" borderId="157" xfId="176" applyNumberFormat="1" applyBorder="1" applyAlignment="1">
      <alignment horizontal="center"/>
    </xf>
    <xf numFmtId="0" fontId="3" fillId="0" borderId="158" xfId="176" applyBorder="1" applyAlignment="1">
      <alignment horizontal="center"/>
    </xf>
    <xf numFmtId="38" fontId="3" fillId="25" borderId="35" xfId="51" applyNumberFormat="1" applyFont="1" applyFill="1" applyBorder="1" applyAlignment="1">
      <alignment horizontal="right" vertical="center"/>
    </xf>
    <xf numFmtId="188" fontId="3" fillId="25" borderId="35" xfId="51" applyNumberFormat="1" applyFont="1" applyFill="1" applyBorder="1" applyAlignment="1">
      <alignment horizontal="right" vertical="center"/>
    </xf>
    <xf numFmtId="1" fontId="3" fillId="25" borderId="35" xfId="51" applyNumberFormat="1" applyFont="1" applyFill="1" applyBorder="1" applyAlignment="1">
      <alignment horizontal="right" vertical="center"/>
    </xf>
    <xf numFmtId="1" fontId="3" fillId="25" borderId="37" xfId="176" applyNumberFormat="1" applyFill="1" applyBorder="1" applyAlignment="1">
      <alignment horizontal="right" vertical="center"/>
    </xf>
    <xf numFmtId="0" fontId="3" fillId="25" borderId="36" xfId="176" applyFill="1" applyBorder="1" applyAlignment="1">
      <alignment horizontal="left"/>
    </xf>
    <xf numFmtId="0" fontId="27" fillId="0" borderId="0" xfId="0" applyFont="1" applyAlignment="1">
      <alignment vertical="center" wrapText="1"/>
    </xf>
    <xf numFmtId="0" fontId="29" fillId="0" borderId="77" xfId="0" applyFont="1" applyBorder="1" applyAlignment="1">
      <alignment horizontal="center" vertical="center" wrapText="1"/>
    </xf>
    <xf numFmtId="0" fontId="29" fillId="0" borderId="80" xfId="0" applyFont="1" applyBorder="1" applyAlignment="1">
      <alignment horizontal="center" vertical="center" wrapText="1"/>
    </xf>
    <xf numFmtId="0" fontId="29" fillId="0" borderId="49" xfId="0" applyFont="1" applyBorder="1" applyAlignment="1">
      <alignment horizontal="center" vertical="center" wrapText="1"/>
    </xf>
    <xf numFmtId="0" fontId="29" fillId="0" borderId="40" xfId="0" applyFont="1" applyBorder="1" applyAlignment="1">
      <alignment horizontal="center" vertical="center" wrapText="1"/>
    </xf>
    <xf numFmtId="0" fontId="29" fillId="0" borderId="75" xfId="0" applyFont="1" applyBorder="1" applyAlignment="1">
      <alignment horizontal="center" vertical="center" wrapText="1"/>
    </xf>
    <xf numFmtId="0" fontId="29" fillId="0" borderId="50" xfId="0" applyFont="1" applyBorder="1" applyAlignment="1">
      <alignment horizontal="center" vertical="center" wrapText="1"/>
    </xf>
    <xf numFmtId="0" fontId="29" fillId="0" borderId="11" xfId="0" applyFont="1" applyBorder="1" applyAlignment="1">
      <alignment horizontal="center" vertical="center" wrapText="1"/>
    </xf>
    <xf numFmtId="0" fontId="29" fillId="27" borderId="73" xfId="0" applyFont="1" applyFill="1" applyBorder="1" applyAlignment="1">
      <alignment horizontal="center" vertical="center" wrapText="1"/>
    </xf>
    <xf numFmtId="0" fontId="29" fillId="27" borderId="79" xfId="0" applyFont="1" applyFill="1" applyBorder="1" applyAlignment="1">
      <alignment horizontal="center" vertical="center" wrapText="1"/>
    </xf>
    <xf numFmtId="0" fontId="29" fillId="0" borderId="17" xfId="0" applyFont="1" applyBorder="1" applyAlignment="1">
      <alignment horizontal="center" vertical="center" wrapText="1"/>
    </xf>
    <xf numFmtId="0" fontId="29" fillId="0" borderId="0" xfId="0" applyFont="1" applyBorder="1" applyAlignment="1">
      <alignment horizontal="center" vertical="center" wrapText="1"/>
    </xf>
    <xf numFmtId="0" fontId="27" fillId="0" borderId="0" xfId="0" applyFont="1" applyBorder="1" applyAlignment="1">
      <alignment vertical="center" wrapText="1"/>
    </xf>
    <xf numFmtId="0" fontId="29" fillId="0" borderId="38" xfId="0" applyFont="1" applyBorder="1" applyAlignment="1">
      <alignment horizontal="center" vertical="center" wrapText="1"/>
    </xf>
    <xf numFmtId="0" fontId="29" fillId="27" borderId="74" xfId="0" applyFont="1" applyFill="1" applyBorder="1" applyAlignment="1">
      <alignment horizontal="center" vertical="center" wrapText="1"/>
    </xf>
    <xf numFmtId="0" fontId="29" fillId="0" borderId="33" xfId="0" applyFont="1" applyBorder="1" applyAlignment="1">
      <alignment horizontal="center" vertical="center" wrapText="1"/>
    </xf>
    <xf numFmtId="0" fontId="29" fillId="26" borderId="34" xfId="0" applyFont="1" applyFill="1" applyBorder="1" applyAlignment="1">
      <alignment horizontal="center" vertical="center" wrapText="1"/>
    </xf>
    <xf numFmtId="0" fontId="29" fillId="0" borderId="35"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37" xfId="0" applyFont="1" applyBorder="1" applyAlignment="1">
      <alignment horizontal="center" vertical="center" wrapText="1"/>
    </xf>
    <xf numFmtId="0" fontId="27" fillId="26" borderId="34" xfId="0" applyFont="1" applyFill="1" applyBorder="1" applyAlignment="1">
      <alignment horizontal="center" vertical="center"/>
    </xf>
    <xf numFmtId="0" fontId="27" fillId="0" borderId="34" xfId="100" applyFont="1" applyBorder="1" applyAlignment="1">
      <alignment horizontal="center" vertical="center" wrapText="1"/>
    </xf>
    <xf numFmtId="0" fontId="27" fillId="0" borderId="34" xfId="100" applyFont="1" applyBorder="1" applyAlignment="1">
      <alignment horizontal="center" vertical="center"/>
    </xf>
    <xf numFmtId="0" fontId="27" fillId="0" borderId="0" xfId="100" applyFont="1" applyAlignment="1">
      <alignment vertical="center" wrapText="1"/>
    </xf>
    <xf numFmtId="0" fontId="27" fillId="27" borderId="34" xfId="100" applyFont="1" applyFill="1" applyBorder="1" applyAlignment="1">
      <alignment horizontal="center" vertical="center"/>
    </xf>
    <xf numFmtId="0" fontId="27" fillId="0" borderId="48" xfId="176" applyFont="1" applyBorder="1">
      <alignment vertical="center"/>
    </xf>
    <xf numFmtId="0" fontId="27" fillId="0" borderId="103" xfId="176" applyFont="1" applyBorder="1">
      <alignment vertical="center"/>
    </xf>
    <xf numFmtId="3" fontId="27" fillId="0" borderId="30" xfId="176" applyNumberFormat="1" applyFont="1" applyBorder="1">
      <alignment vertical="center"/>
    </xf>
    <xf numFmtId="38" fontId="27" fillId="0" borderId="48" xfId="50" applyFont="1" applyBorder="1" applyAlignment="1">
      <alignment vertical="center" shrinkToFit="1"/>
    </xf>
    <xf numFmtId="38" fontId="27" fillId="0" borderId="30" xfId="50" applyFont="1" applyBorder="1" applyAlignment="1">
      <alignment vertical="center" shrinkToFit="1"/>
    </xf>
    <xf numFmtId="183" fontId="27" fillId="0" borderId="42" xfId="0" applyNumberFormat="1" applyFont="1" applyBorder="1" applyAlignment="1">
      <alignment horizontal="right" vertical="center"/>
    </xf>
    <xf numFmtId="0" fontId="44" fillId="26" borderId="45" xfId="102" applyFont="1" applyFill="1" applyBorder="1" applyAlignment="1">
      <alignment horizontal="center" vertical="center" shrinkToFit="1"/>
    </xf>
    <xf numFmtId="187" fontId="27" fillId="28" borderId="31" xfId="102" applyNumberFormat="1" applyFont="1" applyFill="1" applyBorder="1" applyAlignment="1">
      <alignment horizontal="center" vertical="center"/>
    </xf>
    <xf numFmtId="2" fontId="5" fillId="29" borderId="30" xfId="0" applyNumberFormat="1" applyFont="1" applyFill="1" applyBorder="1" applyAlignment="1">
      <alignment horizontal="right" vertical="center" shrinkToFit="1"/>
    </xf>
    <xf numFmtId="20" fontId="0" fillId="0" borderId="159" xfId="176" applyNumberFormat="1" applyFont="1" applyFill="1" applyBorder="1" applyAlignment="1">
      <alignment vertical="center"/>
    </xf>
    <xf numFmtId="177" fontId="0" fillId="0" borderId="32" xfId="176" applyNumberFormat="1" applyFont="1" applyBorder="1" applyAlignment="1">
      <alignment horizontal="right" vertical="center" shrinkToFit="1"/>
    </xf>
    <xf numFmtId="0" fontId="0" fillId="25" borderId="34" xfId="176" applyFont="1" applyFill="1" applyBorder="1" applyAlignment="1">
      <alignment horizontal="center" vertical="center"/>
    </xf>
    <xf numFmtId="179" fontId="0" fillId="0" borderId="32" xfId="176" applyNumberFormat="1" applyFont="1" applyFill="1" applyBorder="1" applyAlignment="1">
      <alignment horizontal="right" vertical="center" shrinkToFit="1"/>
    </xf>
    <xf numFmtId="177" fontId="0" fillId="0" borderId="32" xfId="176" applyNumberFormat="1" applyFont="1" applyFill="1" applyBorder="1" applyAlignment="1">
      <alignment horizontal="right" vertical="center" shrinkToFit="1"/>
    </xf>
    <xf numFmtId="179" fontId="0" fillId="25" borderId="34" xfId="176" applyNumberFormat="1" applyFont="1" applyFill="1" applyBorder="1" applyAlignment="1">
      <alignment vertical="center"/>
    </xf>
    <xf numFmtId="201" fontId="5" fillId="25" borderId="14" xfId="0" applyNumberFormat="1" applyFont="1" applyFill="1" applyBorder="1" applyAlignment="1">
      <alignment vertical="center" shrinkToFit="1"/>
    </xf>
    <xf numFmtId="201" fontId="5" fillId="0" borderId="14" xfId="0" applyNumberFormat="1" applyFont="1" applyFill="1" applyBorder="1" applyAlignment="1">
      <alignment vertical="center" shrinkToFit="1"/>
    </xf>
    <xf numFmtId="182" fontId="5" fillId="0" borderId="32" xfId="0" applyNumberFormat="1" applyFont="1" applyBorder="1" applyAlignment="1">
      <alignment horizontal="right" vertical="center" shrinkToFit="1"/>
    </xf>
    <xf numFmtId="0" fontId="5" fillId="0" borderId="32" xfId="0" applyFont="1" applyBorder="1" applyAlignment="1">
      <alignment horizontal="right" vertical="center" shrinkToFit="1"/>
    </xf>
    <xf numFmtId="187" fontId="5" fillId="0" borderId="32" xfId="0" applyNumberFormat="1" applyFont="1" applyBorder="1" applyAlignment="1">
      <alignment horizontal="right" vertical="center" shrinkToFit="1"/>
    </xf>
    <xf numFmtId="176" fontId="5" fillId="0" borderId="32" xfId="0" applyNumberFormat="1" applyFont="1" applyFill="1" applyBorder="1" applyAlignment="1">
      <alignment horizontal="right" vertical="center" shrinkToFit="1"/>
    </xf>
    <xf numFmtId="177" fontId="5" fillId="0" borderId="160" xfId="0" applyNumberFormat="1" applyFont="1" applyBorder="1" applyAlignment="1">
      <alignment vertical="center" shrinkToFit="1"/>
    </xf>
    <xf numFmtId="177" fontId="5" fillId="0" borderId="146" xfId="0" applyNumberFormat="1" applyFont="1" applyBorder="1" applyAlignment="1">
      <alignment vertical="center" shrinkToFit="1"/>
    </xf>
    <xf numFmtId="176" fontId="5" fillId="0" borderId="32" xfId="0" applyNumberFormat="1" applyFont="1" applyBorder="1" applyAlignment="1">
      <alignment horizontal="right" vertical="center" shrinkToFit="1"/>
    </xf>
    <xf numFmtId="181" fontId="5" fillId="0" borderId="23" xfId="0" applyNumberFormat="1" applyFont="1" applyFill="1" applyBorder="1" applyAlignment="1">
      <alignment horizontal="right" vertical="center" shrinkToFit="1"/>
    </xf>
    <xf numFmtId="181" fontId="5" fillId="0" borderId="14" xfId="0" applyNumberFormat="1" applyFont="1" applyFill="1" applyBorder="1" applyAlignment="1">
      <alignment horizontal="right" vertical="center" shrinkToFit="1"/>
    </xf>
    <xf numFmtId="182" fontId="5" fillId="0" borderId="32" xfId="0" applyNumberFormat="1" applyFont="1" applyFill="1" applyBorder="1" applyAlignment="1">
      <alignment horizontal="right" vertical="center" shrinkToFit="1"/>
    </xf>
    <xf numFmtId="185" fontId="0" fillId="25" borderId="34" xfId="176" applyNumberFormat="1" applyFont="1" applyFill="1" applyBorder="1" applyAlignment="1">
      <alignment horizontal="right" vertical="center"/>
    </xf>
    <xf numFmtId="177" fontId="5" fillId="0" borderId="37" xfId="0" applyNumberFormat="1" applyFont="1" applyBorder="1" applyAlignment="1">
      <alignment vertical="center" shrinkToFit="1"/>
    </xf>
    <xf numFmtId="4" fontId="5" fillId="0" borderId="23" xfId="0" applyNumberFormat="1" applyFont="1" applyFill="1" applyBorder="1" applyAlignment="1">
      <alignment vertical="center" shrinkToFit="1"/>
    </xf>
    <xf numFmtId="4" fontId="5" fillId="0" borderId="14" xfId="0" applyNumberFormat="1" applyFont="1" applyFill="1" applyBorder="1" applyAlignment="1">
      <alignment vertical="center" shrinkToFit="1"/>
    </xf>
    <xf numFmtId="179" fontId="5" fillId="0" borderId="32" xfId="0" applyNumberFormat="1" applyFont="1" applyFill="1" applyBorder="1" applyAlignment="1">
      <alignment horizontal="right" vertical="center" shrinkToFit="1"/>
    </xf>
    <xf numFmtId="179" fontId="5" fillId="0" borderId="32" xfId="0" applyNumberFormat="1" applyFont="1" applyBorder="1" applyAlignment="1">
      <alignment horizontal="right" vertical="center" shrinkToFit="1"/>
    </xf>
    <xf numFmtId="177" fontId="3" fillId="40" borderId="34" xfId="176" applyNumberFormat="1" applyFont="1" applyFill="1" applyBorder="1" applyAlignment="1">
      <alignment horizontal="right" vertical="center" shrinkToFit="1"/>
    </xf>
    <xf numFmtId="182" fontId="3" fillId="25" borderId="36" xfId="176" applyNumberFormat="1" applyFont="1" applyFill="1" applyBorder="1" applyAlignment="1">
      <alignment horizontal="right" vertical="center"/>
    </xf>
    <xf numFmtId="182" fontId="3" fillId="25" borderId="34" xfId="176" applyNumberFormat="1" applyFont="1" applyFill="1" applyBorder="1" applyAlignment="1">
      <alignment horizontal="right" vertical="center"/>
    </xf>
    <xf numFmtId="182" fontId="3" fillId="25" borderId="35" xfId="176" applyNumberFormat="1" applyFont="1" applyFill="1" applyBorder="1" applyAlignment="1">
      <alignment horizontal="right" vertical="center"/>
    </xf>
    <xf numFmtId="176" fontId="5" fillId="40" borderId="29" xfId="0" applyNumberFormat="1" applyFont="1" applyFill="1" applyBorder="1" applyAlignment="1">
      <alignment vertical="center" shrinkToFit="1"/>
    </xf>
    <xf numFmtId="176" fontId="5" fillId="40" borderId="14" xfId="0" applyNumberFormat="1" applyFont="1" applyFill="1" applyBorder="1" applyAlignment="1">
      <alignment vertical="center" shrinkToFit="1"/>
    </xf>
    <xf numFmtId="176" fontId="5" fillId="40" borderId="14" xfId="0" applyNumberFormat="1" applyFont="1" applyFill="1" applyBorder="1" applyAlignment="1">
      <alignment horizontal="center" vertical="center" shrinkToFit="1"/>
    </xf>
    <xf numFmtId="177" fontId="5" fillId="40" borderId="14" xfId="0" applyNumberFormat="1" applyFont="1" applyFill="1" applyBorder="1" applyAlignment="1">
      <alignment vertical="center" shrinkToFit="1"/>
    </xf>
    <xf numFmtId="176" fontId="5" fillId="40" borderId="30" xfId="0" applyNumberFormat="1" applyFont="1" applyFill="1" applyBorder="1" applyAlignment="1">
      <alignment vertical="center" shrinkToFit="1"/>
    </xf>
    <xf numFmtId="176" fontId="5" fillId="40" borderId="39" xfId="0" applyNumberFormat="1" applyFont="1" applyFill="1" applyBorder="1" applyAlignment="1">
      <alignment vertical="center" shrinkToFit="1"/>
    </xf>
    <xf numFmtId="176" fontId="5" fillId="40" borderId="10" xfId="0" applyNumberFormat="1" applyFont="1" applyFill="1" applyBorder="1" applyAlignment="1">
      <alignment vertical="center" shrinkToFit="1"/>
    </xf>
    <xf numFmtId="176" fontId="5" fillId="40" borderId="82" xfId="0" applyNumberFormat="1" applyFont="1" applyFill="1" applyBorder="1" applyAlignment="1">
      <alignment vertical="center" shrinkToFit="1"/>
    </xf>
    <xf numFmtId="176" fontId="5" fillId="40" borderId="44" xfId="0" applyNumberFormat="1" applyFont="1" applyFill="1" applyBorder="1" applyAlignment="1">
      <alignment vertical="center" shrinkToFit="1"/>
    </xf>
    <xf numFmtId="176" fontId="5" fillId="40" borderId="23" xfId="0" applyNumberFormat="1" applyFont="1" applyFill="1" applyBorder="1" applyAlignment="1">
      <alignment vertical="center" shrinkToFit="1"/>
    </xf>
    <xf numFmtId="176" fontId="5" fillId="40" borderId="28" xfId="0" applyNumberFormat="1" applyFont="1" applyFill="1" applyBorder="1" applyAlignment="1">
      <alignment vertical="center" shrinkToFit="1"/>
    </xf>
    <xf numFmtId="176" fontId="5" fillId="40" borderId="22" xfId="0" applyNumberFormat="1" applyFont="1" applyFill="1" applyBorder="1" applyAlignment="1">
      <alignment vertical="center" shrinkToFit="1"/>
    </xf>
    <xf numFmtId="176" fontId="5" fillId="40" borderId="54" xfId="0" applyNumberFormat="1" applyFont="1" applyFill="1" applyBorder="1" applyAlignment="1">
      <alignment vertical="center" shrinkToFit="1"/>
    </xf>
    <xf numFmtId="176" fontId="5" fillId="36" borderId="23" xfId="0" applyNumberFormat="1" applyFont="1" applyFill="1" applyBorder="1" applyAlignment="1">
      <alignment vertical="center" shrinkToFit="1"/>
    </xf>
    <xf numFmtId="0" fontId="0" fillId="25" borderId="34" xfId="176" applyFont="1" applyFill="1" applyBorder="1" applyAlignment="1">
      <alignment vertical="center"/>
    </xf>
    <xf numFmtId="182" fontId="5" fillId="0" borderId="32" xfId="0" applyNumberFormat="1" applyFont="1" applyBorder="1" applyAlignment="1">
      <alignment horizontal="center" vertical="center" shrinkToFit="1"/>
    </xf>
    <xf numFmtId="179" fontId="5" fillId="0" borderId="45" xfId="0" applyNumberFormat="1" applyFont="1" applyBorder="1" applyAlignment="1">
      <alignment horizontal="right" vertical="center" shrinkToFit="1"/>
    </xf>
    <xf numFmtId="182" fontId="5" fillId="0" borderId="45" xfId="0" applyNumberFormat="1" applyFont="1" applyBorder="1" applyAlignment="1">
      <alignment horizontal="right" vertical="center" shrinkToFit="1"/>
    </xf>
    <xf numFmtId="2" fontId="5" fillId="0" borderId="124" xfId="0" applyNumberFormat="1" applyFont="1" applyBorder="1" applyAlignment="1">
      <alignment horizontal="right" vertical="center" shrinkToFit="1"/>
    </xf>
    <xf numFmtId="0" fontId="27" fillId="32" borderId="34" xfId="102" applyFont="1" applyFill="1" applyBorder="1" applyAlignment="1">
      <alignment horizontal="center" vertical="center" wrapText="1"/>
    </xf>
    <xf numFmtId="177" fontId="5" fillId="0" borderId="36" xfId="0" applyNumberFormat="1" applyFont="1" applyBorder="1" applyAlignment="1">
      <alignment vertical="center" shrinkToFit="1"/>
    </xf>
    <xf numFmtId="179" fontId="5" fillId="0" borderId="43" xfId="0" applyNumberFormat="1" applyFont="1" applyBorder="1" applyAlignment="1">
      <alignment horizontal="center" vertical="center" shrinkToFit="1"/>
    </xf>
    <xf numFmtId="0" fontId="5" fillId="0" borderId="32" xfId="0" applyFont="1" applyBorder="1" applyAlignment="1">
      <alignment horizontal="center" vertical="center" shrinkToFit="1"/>
    </xf>
    <xf numFmtId="179" fontId="5" fillId="0" borderId="32" xfId="0" applyNumberFormat="1" applyFont="1" applyBorder="1" applyAlignment="1">
      <alignment horizontal="center" vertical="center" shrinkToFit="1"/>
    </xf>
    <xf numFmtId="179" fontId="27" fillId="0" borderId="31" xfId="180" applyNumberFormat="1" applyFont="1" applyBorder="1" applyAlignment="1" applyProtection="1">
      <alignment horizontal="center" vertical="center"/>
      <protection locked="0"/>
    </xf>
    <xf numFmtId="179" fontId="27" fillId="0" borderId="12" xfId="180" applyNumberFormat="1" applyFont="1" applyBorder="1" applyAlignment="1" applyProtection="1">
      <alignment horizontal="center" vertical="center"/>
      <protection locked="0"/>
    </xf>
    <xf numFmtId="179" fontId="27" fillId="0" borderId="90" xfId="180" applyNumberFormat="1" applyFont="1" applyBorder="1" applyAlignment="1" applyProtection="1">
      <alignment horizontal="center" vertical="center"/>
      <protection locked="0"/>
    </xf>
    <xf numFmtId="189" fontId="5" fillId="38" borderId="23" xfId="0" applyNumberFormat="1" applyFont="1" applyFill="1" applyBorder="1" applyAlignment="1">
      <alignment vertical="center" shrinkToFit="1"/>
    </xf>
    <xf numFmtId="0" fontId="5" fillId="0" borderId="17" xfId="0" applyFont="1" applyBorder="1">
      <alignment vertical="center"/>
    </xf>
    <xf numFmtId="0" fontId="5" fillId="0" borderId="148" xfId="0" applyFont="1" applyBorder="1">
      <alignment vertical="center"/>
    </xf>
    <xf numFmtId="0" fontId="5" fillId="0" borderId="68" xfId="0" applyFont="1" applyBorder="1">
      <alignment vertical="center"/>
    </xf>
    <xf numFmtId="0" fontId="5" fillId="0" borderId="38" xfId="0" applyFont="1" applyBorder="1">
      <alignment vertical="center"/>
    </xf>
    <xf numFmtId="0" fontId="5" fillId="0" borderId="75" xfId="0" applyFont="1" applyBorder="1">
      <alignment vertical="center"/>
    </xf>
    <xf numFmtId="0" fontId="5" fillId="0" borderId="147" xfId="0" applyFont="1" applyBorder="1">
      <alignment vertical="center"/>
    </xf>
    <xf numFmtId="0" fontId="5" fillId="0" borderId="129" xfId="0" applyFont="1" applyBorder="1">
      <alignment vertical="center"/>
    </xf>
    <xf numFmtId="0" fontId="5" fillId="0" borderId="49" xfId="0" applyFont="1" applyBorder="1">
      <alignment vertical="center"/>
    </xf>
    <xf numFmtId="191" fontId="5" fillId="0" borderId="0" xfId="0" applyNumberFormat="1" applyFont="1">
      <alignment vertical="center"/>
    </xf>
    <xf numFmtId="0" fontId="5" fillId="0" borderId="135" xfId="0" applyFont="1" applyBorder="1">
      <alignment vertical="center"/>
    </xf>
    <xf numFmtId="1" fontId="5" fillId="0" borderId="148" xfId="0" applyNumberFormat="1" applyFont="1" applyBorder="1">
      <alignment vertical="center"/>
    </xf>
    <xf numFmtId="179" fontId="5" fillId="0" borderId="0" xfId="0" applyNumberFormat="1" applyFont="1">
      <alignment vertical="center"/>
    </xf>
    <xf numFmtId="0" fontId="5" fillId="24" borderId="17" xfId="178" applyFont="1" applyFill="1" applyBorder="1" applyAlignment="1">
      <alignment horizontal="left" vertical="center"/>
    </xf>
    <xf numFmtId="179" fontId="5" fillId="0" borderId="118" xfId="0" applyNumberFormat="1" applyFont="1" applyBorder="1">
      <alignment vertical="center"/>
    </xf>
    <xf numFmtId="1" fontId="5" fillId="0" borderId="101" xfId="0" applyNumberFormat="1" applyFont="1" applyBorder="1">
      <alignment vertical="center"/>
    </xf>
    <xf numFmtId="2" fontId="5" fillId="0" borderId="47" xfId="0" applyNumberFormat="1" applyFont="1" applyBorder="1">
      <alignment vertical="center"/>
    </xf>
    <xf numFmtId="191" fontId="5" fillId="0" borderId="47" xfId="0" applyNumberFormat="1" applyFont="1" applyBorder="1">
      <alignment vertical="center"/>
    </xf>
    <xf numFmtId="2" fontId="5" fillId="0" borderId="26" xfId="0" applyNumberFormat="1" applyFont="1" applyBorder="1">
      <alignment vertical="center"/>
    </xf>
    <xf numFmtId="2" fontId="5" fillId="0" borderId="23" xfId="0" applyNumberFormat="1" applyFont="1" applyBorder="1">
      <alignment vertical="center"/>
    </xf>
    <xf numFmtId="179" fontId="5" fillId="0" borderId="25" xfId="0" applyNumberFormat="1" applyFont="1" applyFill="1" applyBorder="1" applyAlignment="1">
      <alignment horizontal="center" vertical="center" shrinkToFit="1"/>
    </xf>
    <xf numFmtId="179" fontId="5" fillId="0" borderId="16" xfId="0" applyNumberFormat="1" applyFont="1" applyFill="1" applyBorder="1" applyAlignment="1">
      <alignment horizontal="center" vertical="center" shrinkToFit="1"/>
    </xf>
    <xf numFmtId="179" fontId="5" fillId="0" borderId="48" xfId="0" applyNumberFormat="1" applyFont="1" applyFill="1" applyBorder="1" applyAlignment="1">
      <alignment vertical="center" shrinkToFit="1"/>
    </xf>
    <xf numFmtId="4" fontId="5" fillId="0" borderId="14" xfId="0" applyNumberFormat="1" applyFont="1" applyBorder="1" applyAlignment="1">
      <alignment vertical="center" shrinkToFit="1"/>
    </xf>
    <xf numFmtId="179" fontId="5" fillId="0" borderId="68" xfId="0" applyNumberFormat="1" applyFont="1" applyFill="1" applyBorder="1" applyAlignment="1">
      <alignment vertical="center" shrinkToFit="1"/>
    </xf>
    <xf numFmtId="179" fontId="27" fillId="28" borderId="31" xfId="102" applyNumberFormat="1" applyFont="1" applyFill="1" applyBorder="1" applyAlignment="1">
      <alignment horizontal="center" vertical="center"/>
    </xf>
    <xf numFmtId="202" fontId="5" fillId="0" borderId="26" xfId="0" applyNumberFormat="1" applyFont="1" applyBorder="1" applyAlignment="1">
      <alignment vertical="center" shrinkToFit="1"/>
    </xf>
    <xf numFmtId="202" fontId="5" fillId="0" borderId="23" xfId="0" applyNumberFormat="1" applyFont="1" applyBorder="1" applyAlignment="1">
      <alignment vertical="center" shrinkToFit="1"/>
    </xf>
    <xf numFmtId="179" fontId="5" fillId="0" borderId="63" xfId="0" applyNumberFormat="1" applyFont="1" applyBorder="1" applyAlignment="1">
      <alignment vertical="center" shrinkToFit="1"/>
    </xf>
    <xf numFmtId="179" fontId="5" fillId="0" borderId="25" xfId="0" applyNumberFormat="1" applyFont="1" applyBorder="1" applyAlignment="1">
      <alignment vertical="center" shrinkToFit="1"/>
    </xf>
    <xf numFmtId="179" fontId="5" fillId="0" borderId="10" xfId="0" applyNumberFormat="1" applyFont="1" applyBorder="1" applyAlignment="1">
      <alignment vertical="center" shrinkToFit="1"/>
    </xf>
    <xf numFmtId="177" fontId="5" fillId="0" borderId="25" xfId="0" applyNumberFormat="1" applyFont="1" applyBorder="1" applyAlignment="1">
      <alignment vertical="center" shrinkToFit="1"/>
    </xf>
    <xf numFmtId="2" fontId="5" fillId="0" borderId="25" xfId="0" applyNumberFormat="1" applyFont="1" applyBorder="1" applyAlignment="1">
      <alignment vertical="center" shrinkToFit="1"/>
    </xf>
    <xf numFmtId="2" fontId="5" fillId="0" borderId="10" xfId="0" applyNumberFormat="1" applyFont="1" applyBorder="1" applyAlignment="1">
      <alignment vertical="center" shrinkToFit="1"/>
    </xf>
    <xf numFmtId="202" fontId="5" fillId="0" borderId="25" xfId="0" applyNumberFormat="1" applyFont="1" applyBorder="1" applyAlignment="1">
      <alignment vertical="center" shrinkToFit="1"/>
    </xf>
    <xf numFmtId="3" fontId="5" fillId="0" borderId="99" xfId="0" applyNumberFormat="1" applyFont="1" applyBorder="1" applyAlignment="1">
      <alignment vertical="center" shrinkToFit="1"/>
    </xf>
    <xf numFmtId="1" fontId="5" fillId="37" borderId="31" xfId="0" applyNumberFormat="1" applyFont="1" applyFill="1" applyBorder="1" applyAlignment="1">
      <alignment vertical="center" shrinkToFit="1"/>
    </xf>
    <xf numFmtId="0" fontId="5" fillId="39" borderId="31" xfId="0" applyNumberFormat="1" applyFont="1" applyFill="1" applyBorder="1" applyAlignment="1">
      <alignment horizontal="center" vertical="center" shrinkToFit="1"/>
    </xf>
    <xf numFmtId="1" fontId="5" fillId="39" borderId="31" xfId="0" applyNumberFormat="1" applyFont="1" applyFill="1" applyBorder="1" applyAlignment="1">
      <alignment vertical="center" shrinkToFit="1"/>
    </xf>
    <xf numFmtId="0" fontId="5" fillId="39" borderId="83" xfId="0" applyFont="1" applyFill="1" applyBorder="1" applyAlignment="1">
      <alignment vertical="center" shrinkToFit="1"/>
    </xf>
    <xf numFmtId="0" fontId="5" fillId="39" borderId="26" xfId="0" applyFont="1" applyFill="1" applyBorder="1" applyAlignment="1">
      <alignment vertical="center" shrinkToFit="1"/>
    </xf>
    <xf numFmtId="0" fontId="5" fillId="39" borderId="22" xfId="0" applyFont="1" applyFill="1" applyBorder="1" applyAlignment="1">
      <alignment vertical="center" shrinkToFit="1"/>
    </xf>
    <xf numFmtId="0" fontId="5" fillId="39" borderId="28" xfId="0" applyFont="1" applyFill="1" applyBorder="1" applyAlignment="1">
      <alignment vertical="center" shrinkToFit="1"/>
    </xf>
    <xf numFmtId="0" fontId="5" fillId="39" borderId="100" xfId="0" applyFont="1" applyFill="1" applyBorder="1" applyAlignment="1">
      <alignment vertical="center" shrinkToFit="1"/>
    </xf>
    <xf numFmtId="0" fontId="57" fillId="39" borderId="26" xfId="0" applyFont="1" applyFill="1" applyBorder="1" applyAlignment="1">
      <alignment vertical="center" wrapText="1" shrinkToFit="1"/>
    </xf>
    <xf numFmtId="0" fontId="57" fillId="39" borderId="22" xfId="0" applyFont="1" applyFill="1" applyBorder="1" applyAlignment="1">
      <alignment vertical="center" wrapText="1" shrinkToFit="1"/>
    </xf>
    <xf numFmtId="0" fontId="57" fillId="39" borderId="28" xfId="0" applyFont="1" applyFill="1" applyBorder="1" applyAlignment="1">
      <alignment vertical="center" wrapText="1" shrinkToFit="1"/>
    </xf>
    <xf numFmtId="0" fontId="57" fillId="39" borderId="100" xfId="0" applyFont="1" applyFill="1" applyBorder="1" applyAlignment="1">
      <alignment vertical="center" wrapText="1" shrinkToFit="1"/>
    </xf>
    <xf numFmtId="3" fontId="5" fillId="37" borderId="13" xfId="0" applyNumberFormat="1" applyFont="1" applyFill="1" applyBorder="1" applyAlignment="1">
      <alignment vertical="center" shrinkToFit="1"/>
    </xf>
    <xf numFmtId="0" fontId="5" fillId="38" borderId="83" xfId="0" applyFont="1" applyFill="1" applyBorder="1" applyAlignment="1">
      <alignment vertical="center"/>
    </xf>
    <xf numFmtId="0" fontId="0" fillId="38" borderId="40" xfId="0" applyFill="1" applyBorder="1">
      <alignment vertical="center"/>
    </xf>
    <xf numFmtId="3" fontId="5" fillId="37" borderId="36" xfId="0" applyNumberFormat="1" applyFont="1" applyFill="1" applyBorder="1" applyAlignment="1">
      <alignment vertical="center" shrinkToFit="1"/>
    </xf>
    <xf numFmtId="0" fontId="0" fillId="38" borderId="47" xfId="0" applyFill="1" applyBorder="1">
      <alignment vertical="center"/>
    </xf>
    <xf numFmtId="0" fontId="5" fillId="40" borderId="23" xfId="0" applyFont="1" applyFill="1" applyBorder="1" applyAlignment="1">
      <alignment vertical="center" shrinkToFit="1"/>
    </xf>
    <xf numFmtId="0" fontId="5" fillId="40" borderId="14" xfId="0" applyFont="1" applyFill="1" applyBorder="1" applyAlignment="1">
      <alignment horizontal="right" vertical="center" shrinkToFit="1"/>
    </xf>
    <xf numFmtId="0" fontId="5" fillId="40" borderId="13" xfId="0" applyFont="1" applyFill="1" applyBorder="1" applyAlignment="1">
      <alignment horizontal="left" vertical="center" shrinkToFit="1"/>
    </xf>
    <xf numFmtId="0" fontId="5" fillId="24" borderId="47" xfId="0" applyFont="1" applyFill="1" applyBorder="1" applyAlignment="1">
      <alignment horizontal="center" vertical="center" shrinkToFit="1"/>
    </xf>
    <xf numFmtId="179" fontId="5" fillId="24" borderId="96" xfId="0" applyNumberFormat="1" applyFont="1" applyFill="1" applyBorder="1" applyAlignment="1">
      <alignment vertical="center" shrinkToFit="1"/>
    </xf>
    <xf numFmtId="182" fontId="5" fillId="39" borderId="29" xfId="0" applyNumberFormat="1" applyFont="1" applyFill="1" applyBorder="1" applyAlignment="1">
      <alignment vertical="center" shrinkToFit="1"/>
    </xf>
    <xf numFmtId="182" fontId="5" fillId="39" borderId="15" xfId="0" applyNumberFormat="1" applyFont="1" applyFill="1" applyBorder="1" applyAlignment="1">
      <alignment vertical="center" shrinkToFit="1"/>
    </xf>
    <xf numFmtId="182" fontId="5" fillId="39" borderId="23" xfId="0" applyNumberFormat="1" applyFont="1" applyFill="1" applyBorder="1" applyAlignment="1">
      <alignment vertical="center" shrinkToFit="1"/>
    </xf>
    <xf numFmtId="189" fontId="5" fillId="39" borderId="23" xfId="0" applyNumberFormat="1" applyFont="1" applyFill="1" applyBorder="1" applyAlignment="1">
      <alignment vertical="center" shrinkToFit="1"/>
    </xf>
    <xf numFmtId="189" fontId="5" fillId="39" borderId="15" xfId="0" applyNumberFormat="1" applyFont="1" applyFill="1" applyBorder="1" applyAlignment="1">
      <alignment vertical="center" shrinkToFit="1"/>
    </xf>
    <xf numFmtId="0" fontId="5" fillId="39" borderId="15" xfId="0" applyFont="1" applyFill="1" applyBorder="1" applyAlignment="1">
      <alignment vertical="center" shrinkToFit="1"/>
    </xf>
    <xf numFmtId="0" fontId="5" fillId="39" borderId="15" xfId="0" applyFont="1" applyFill="1" applyBorder="1" applyAlignment="1">
      <alignment horizontal="right" vertical="center" shrinkToFit="1"/>
    </xf>
    <xf numFmtId="179" fontId="5" fillId="39" borderId="15" xfId="0" applyNumberFormat="1" applyFont="1" applyFill="1" applyBorder="1" applyAlignment="1">
      <alignment horizontal="right" vertical="center" shrinkToFit="1"/>
    </xf>
    <xf numFmtId="180" fontId="5" fillId="0" borderId="23" xfId="0" applyNumberFormat="1" applyFont="1" applyFill="1" applyBorder="1" applyAlignment="1">
      <alignment vertical="center" shrinkToFit="1"/>
    </xf>
    <xf numFmtId="180" fontId="5" fillId="0" borderId="23" xfId="0" applyNumberFormat="1" applyFont="1" applyFill="1" applyBorder="1" applyAlignment="1">
      <alignment horizontal="right" vertical="center" shrinkToFit="1"/>
    </xf>
    <xf numFmtId="180" fontId="5" fillId="0" borderId="15" xfId="0" applyNumberFormat="1" applyFont="1" applyFill="1" applyBorder="1" applyAlignment="1">
      <alignment horizontal="right" vertical="center" shrinkToFit="1"/>
    </xf>
    <xf numFmtId="0" fontId="5" fillId="45" borderId="41" xfId="0" applyFont="1" applyFill="1" applyBorder="1" applyAlignment="1">
      <alignment vertical="center" shrinkToFit="1"/>
    </xf>
    <xf numFmtId="0" fontId="5" fillId="45" borderId="11" xfId="0" applyFont="1" applyFill="1" applyBorder="1" applyAlignment="1">
      <alignment vertical="center" shrinkToFit="1"/>
    </xf>
    <xf numFmtId="0" fontId="5" fillId="45" borderId="40" xfId="0" applyFont="1" applyFill="1" applyBorder="1" applyAlignment="1">
      <alignment vertical="center" shrinkToFit="1"/>
    </xf>
    <xf numFmtId="0" fontId="5" fillId="45" borderId="17" xfId="0" applyFont="1" applyFill="1" applyBorder="1" applyAlignment="1">
      <alignment vertical="center" shrinkToFit="1"/>
    </xf>
    <xf numFmtId="0" fontId="5" fillId="45" borderId="0" xfId="0" applyFont="1" applyFill="1" applyBorder="1" applyAlignment="1">
      <alignment vertical="center" shrinkToFit="1"/>
    </xf>
    <xf numFmtId="0" fontId="5" fillId="45" borderId="38" xfId="0" applyFont="1" applyFill="1" applyBorder="1" applyAlignment="1">
      <alignment vertical="center" shrinkToFit="1"/>
    </xf>
    <xf numFmtId="186" fontId="25" fillId="33" borderId="84" xfId="0" applyNumberFormat="1" applyFont="1" applyFill="1" applyBorder="1" applyAlignment="1">
      <alignment horizontal="center" vertical="center" shrinkToFit="1"/>
    </xf>
    <xf numFmtId="179" fontId="27" fillId="0" borderId="37" xfId="180" applyNumberFormat="1" applyFont="1" applyBorder="1" applyAlignment="1" applyProtection="1">
      <alignment horizontal="center" vertical="center"/>
      <protection locked="0"/>
    </xf>
    <xf numFmtId="179" fontId="27" fillId="0" borderId="17" xfId="180" applyNumberFormat="1" applyFont="1" applyBorder="1" applyAlignment="1" applyProtection="1">
      <alignment horizontal="center" vertical="center"/>
      <protection locked="0"/>
    </xf>
    <xf numFmtId="179" fontId="27" fillId="0" borderId="161" xfId="180" applyNumberFormat="1" applyFont="1" applyBorder="1" applyAlignment="1" applyProtection="1">
      <alignment horizontal="center" vertical="center"/>
      <protection locked="0"/>
    </xf>
    <xf numFmtId="182" fontId="0" fillId="0" borderId="0" xfId="0" applyNumberFormat="1">
      <alignment vertical="center"/>
    </xf>
    <xf numFmtId="0" fontId="0" fillId="0" borderId="57" xfId="176" applyFont="1" applyBorder="1" applyAlignment="1">
      <alignment horizontal="center"/>
    </xf>
    <xf numFmtId="0" fontId="0" fillId="0" borderId="46" xfId="176" applyFont="1" applyBorder="1" applyAlignment="1">
      <alignment horizontal="center"/>
    </xf>
    <xf numFmtId="0" fontId="0" fillId="0" borderId="40" xfId="176" applyFont="1" applyBorder="1" applyAlignment="1">
      <alignment horizontal="center"/>
    </xf>
    <xf numFmtId="176" fontId="0" fillId="0" borderId="106" xfId="176" applyNumberFormat="1" applyFont="1" applyBorder="1" applyAlignment="1">
      <alignment horizontal="center"/>
    </xf>
    <xf numFmtId="0" fontId="0" fillId="0" borderId="58" xfId="176" applyFont="1" applyBorder="1" applyAlignment="1">
      <alignment horizontal="center"/>
    </xf>
    <xf numFmtId="207" fontId="62" fillId="39" borderId="34" xfId="0" applyNumberFormat="1" applyFont="1" applyFill="1" applyBorder="1" applyAlignment="1" applyProtection="1">
      <alignment vertical="center" shrinkToFit="1"/>
      <protection locked="0"/>
    </xf>
    <xf numFmtId="209" fontId="62" fillId="39" borderId="34" xfId="0" applyNumberFormat="1" applyFont="1" applyFill="1" applyBorder="1" applyAlignment="1" applyProtection="1">
      <alignment horizontal="right" vertical="center" shrinkToFit="1"/>
      <protection locked="0"/>
    </xf>
    <xf numFmtId="206" fontId="62" fillId="39" borderId="34" xfId="0" applyNumberFormat="1" applyFont="1" applyFill="1" applyBorder="1" applyAlignment="1" applyProtection="1">
      <alignment horizontal="right" vertical="center" shrinkToFit="1"/>
      <protection locked="0"/>
    </xf>
    <xf numFmtId="206" fontId="63" fillId="39" borderId="34" xfId="0" applyNumberFormat="1" applyFont="1" applyFill="1" applyBorder="1" applyAlignment="1" applyProtection="1">
      <alignment horizontal="right" vertical="center" shrinkToFit="1"/>
      <protection locked="0"/>
    </xf>
    <xf numFmtId="203" fontId="62" fillId="39" borderId="34" xfId="0" applyNumberFormat="1" applyFont="1" applyFill="1" applyBorder="1" applyAlignment="1" applyProtection="1">
      <alignment horizontal="right" vertical="center" shrinkToFit="1"/>
      <protection locked="0"/>
    </xf>
    <xf numFmtId="0" fontId="62" fillId="39" borderId="35" xfId="0" applyNumberFormat="1" applyFont="1" applyFill="1" applyBorder="1" applyAlignment="1" applyProtection="1">
      <alignment horizontal="left" vertical="center"/>
    </xf>
    <xf numFmtId="0" fontId="62" fillId="39" borderId="36" xfId="0" applyNumberFormat="1" applyFont="1" applyFill="1" applyBorder="1" applyAlignment="1" applyProtection="1">
      <alignment horizontal="left" vertical="center"/>
    </xf>
    <xf numFmtId="203" fontId="62" fillId="39" borderId="36" xfId="0" applyNumberFormat="1" applyFont="1" applyFill="1" applyBorder="1" applyAlignment="1" applyProtection="1">
      <alignment vertical="center"/>
    </xf>
    <xf numFmtId="203" fontId="62" fillId="39" borderId="34" xfId="0" applyNumberFormat="1" applyFont="1" applyFill="1" applyBorder="1" applyAlignment="1" applyProtection="1">
      <alignment horizontal="right" vertical="center" shrinkToFit="1"/>
    </xf>
    <xf numFmtId="204" fontId="62" fillId="39" borderId="34" xfId="0" applyNumberFormat="1" applyFont="1" applyFill="1" applyBorder="1" applyAlignment="1" applyProtection="1">
      <alignment vertical="center" shrinkToFit="1"/>
      <protection locked="0"/>
    </xf>
    <xf numFmtId="205" fontId="62" fillId="39" borderId="34" xfId="0" applyNumberFormat="1" applyFont="1" applyFill="1" applyBorder="1" applyAlignment="1" applyProtection="1">
      <alignment horizontal="right" vertical="center" shrinkToFit="1"/>
      <protection locked="0"/>
    </xf>
    <xf numFmtId="203" fontId="62" fillId="39" borderId="34" xfId="0" applyNumberFormat="1" applyFont="1" applyFill="1" applyBorder="1" applyAlignment="1" applyProtection="1">
      <alignment vertical="center" shrinkToFit="1"/>
      <protection locked="0"/>
    </xf>
    <xf numFmtId="208" fontId="62" fillId="39" borderId="34" xfId="0" applyNumberFormat="1" applyFont="1" applyFill="1" applyBorder="1" applyAlignment="1" applyProtection="1">
      <alignment vertical="center" shrinkToFit="1"/>
      <protection locked="0"/>
    </xf>
    <xf numFmtId="208" fontId="62" fillId="39" borderId="34" xfId="0" applyNumberFormat="1" applyFont="1" applyFill="1" applyBorder="1" applyAlignment="1" applyProtection="1">
      <alignment vertical="center" shrinkToFit="1"/>
    </xf>
    <xf numFmtId="0" fontId="62" fillId="39" borderId="34" xfId="0" applyNumberFormat="1" applyFont="1" applyFill="1" applyBorder="1" applyAlignment="1" applyProtection="1">
      <alignment horizontal="left" vertical="center"/>
    </xf>
    <xf numFmtId="203" fontId="62" fillId="39" borderId="34" xfId="0" applyNumberFormat="1" applyFont="1" applyFill="1" applyBorder="1" applyAlignment="1" applyProtection="1">
      <alignment vertical="center"/>
    </xf>
    <xf numFmtId="203" fontId="62" fillId="39" borderId="36" xfId="0" applyNumberFormat="1" applyFont="1" applyFill="1" applyBorder="1" applyAlignment="1" applyProtection="1">
      <alignment vertical="center" shrinkToFit="1"/>
    </xf>
    <xf numFmtId="182" fontId="3" fillId="25" borderId="40" xfId="176" applyNumberFormat="1" applyFill="1" applyBorder="1" applyAlignment="1">
      <alignment horizontal="right" vertical="center"/>
    </xf>
    <xf numFmtId="182" fontId="3" fillId="25" borderId="46" xfId="176" applyNumberFormat="1" applyFill="1" applyBorder="1" applyAlignment="1">
      <alignment horizontal="right" vertical="center"/>
    </xf>
    <xf numFmtId="182" fontId="3" fillId="25" borderId="49" xfId="176" applyNumberFormat="1" applyFill="1" applyBorder="1" applyAlignment="1">
      <alignment horizontal="right" vertical="center"/>
    </xf>
    <xf numFmtId="204" fontId="62" fillId="39" borderId="34" xfId="0" applyNumberFormat="1" applyFont="1" applyFill="1" applyBorder="1" applyAlignment="1" applyProtection="1">
      <alignment horizontal="right" vertical="center" shrinkToFit="1"/>
      <protection locked="0"/>
    </xf>
    <xf numFmtId="0" fontId="3" fillId="40" borderId="141" xfId="176" applyFill="1" applyBorder="1" applyAlignment="1">
      <alignment horizontal="right" vertical="center"/>
    </xf>
    <xf numFmtId="179" fontId="5" fillId="40" borderId="35" xfId="176" applyNumberFormat="1" applyFont="1" applyFill="1" applyBorder="1" applyAlignment="1">
      <alignment horizontal="right" vertical="center" shrinkToFit="1"/>
    </xf>
    <xf numFmtId="179" fontId="5" fillId="40" borderId="141" xfId="176" applyNumberFormat="1" applyFont="1" applyFill="1" applyBorder="1" applyAlignment="1">
      <alignment horizontal="right" vertical="center" shrinkToFit="1"/>
    </xf>
    <xf numFmtId="203" fontId="62" fillId="39" borderId="34" xfId="0" applyNumberFormat="1" applyFont="1" applyFill="1" applyBorder="1" applyAlignment="1" applyProtection="1">
      <alignment vertical="center" shrinkToFit="1"/>
    </xf>
    <xf numFmtId="197" fontId="62" fillId="39" borderId="34" xfId="0" applyNumberFormat="1" applyFont="1" applyFill="1" applyBorder="1" applyAlignment="1" applyProtection="1">
      <alignment vertical="center" shrinkToFit="1"/>
      <protection locked="0"/>
    </xf>
    <xf numFmtId="181" fontId="3" fillId="25" borderId="46" xfId="176" applyNumberFormat="1" applyFill="1" applyBorder="1" applyAlignment="1">
      <alignment horizontal="right" vertical="center"/>
    </xf>
    <xf numFmtId="0" fontId="22" fillId="28" borderId="0" xfId="75" applyFont="1" applyFill="1" applyAlignment="1">
      <alignment horizontal="right"/>
    </xf>
    <xf numFmtId="0" fontId="3" fillId="28" borderId="0" xfId="123" applyFill="1" applyBorder="1" applyAlignment="1">
      <alignment horizontal="right"/>
    </xf>
    <xf numFmtId="0" fontId="3" fillId="27" borderId="35" xfId="177" applyFill="1" applyBorder="1" applyAlignment="1">
      <alignment horizontal="right"/>
    </xf>
    <xf numFmtId="0" fontId="3" fillId="27" borderId="36" xfId="177" applyFill="1" applyBorder="1" applyAlignment="1">
      <alignment horizontal="right"/>
    </xf>
    <xf numFmtId="196" fontId="0" fillId="0" borderId="31" xfId="176" applyNumberFormat="1" applyFont="1" applyBorder="1" applyAlignment="1">
      <alignment horizontal="right" vertical="center" shrinkToFit="1"/>
    </xf>
    <xf numFmtId="2" fontId="0" fillId="0" borderId="122" xfId="176" applyNumberFormat="1" applyFont="1" applyFill="1" applyBorder="1" applyAlignment="1">
      <alignment horizontal="right" vertical="center"/>
    </xf>
    <xf numFmtId="2" fontId="5" fillId="0" borderId="32" xfId="176" applyNumberFormat="1" applyFont="1" applyBorder="1" applyAlignment="1">
      <alignment horizontal="right" vertical="center" shrinkToFit="1"/>
    </xf>
    <xf numFmtId="2" fontId="3" fillId="0" borderId="122" xfId="176" applyNumberFormat="1" applyFill="1" applyBorder="1" applyAlignment="1">
      <alignment horizontal="right" vertical="center"/>
    </xf>
    <xf numFmtId="0" fontId="3" fillId="0" borderId="0" xfId="176" applyBorder="1" applyAlignment="1">
      <alignment horizontal="right"/>
    </xf>
    <xf numFmtId="0" fontId="0" fillId="0" borderId="0" xfId="0" applyAlignment="1">
      <alignment horizontal="right" vertical="center"/>
    </xf>
    <xf numFmtId="3" fontId="5" fillId="0" borderId="28" xfId="0" applyNumberFormat="1" applyFont="1" applyFill="1" applyBorder="1" applyAlignment="1">
      <alignment vertical="center" shrinkToFit="1"/>
    </xf>
    <xf numFmtId="179" fontId="5" fillId="45" borderId="15" xfId="0" applyNumberFormat="1" applyFont="1" applyFill="1" applyBorder="1" applyAlignment="1">
      <alignment horizontal="right" vertical="center" shrinkToFit="1"/>
    </xf>
    <xf numFmtId="1" fontId="5" fillId="0" borderId="23" xfId="0" applyNumberFormat="1" applyFont="1" applyFill="1" applyBorder="1" applyAlignment="1">
      <alignment horizontal="right" vertical="center" shrinkToFit="1"/>
    </xf>
    <xf numFmtId="1" fontId="5" fillId="0" borderId="15" xfId="0" applyNumberFormat="1" applyFont="1" applyFill="1" applyBorder="1" applyAlignment="1">
      <alignment horizontal="right" vertical="center" shrinkToFit="1"/>
    </xf>
    <xf numFmtId="0" fontId="5" fillId="39" borderId="23" xfId="0" applyFont="1" applyFill="1" applyBorder="1" applyAlignment="1">
      <alignment horizontal="right" vertical="center" shrinkToFit="1"/>
    </xf>
    <xf numFmtId="0" fontId="5" fillId="39" borderId="48" xfId="0" applyFont="1" applyFill="1" applyBorder="1" applyAlignment="1">
      <alignment horizontal="right" vertical="center" shrinkToFit="1"/>
    </xf>
    <xf numFmtId="0" fontId="5" fillId="39" borderId="103" xfId="0" applyFont="1" applyFill="1" applyBorder="1" applyAlignment="1">
      <alignment horizontal="right" vertical="center" shrinkToFit="1"/>
    </xf>
    <xf numFmtId="0" fontId="5" fillId="39" borderId="29" xfId="0" applyFont="1" applyFill="1" applyBorder="1" applyAlignment="1">
      <alignment horizontal="right" vertical="center" shrinkToFit="1"/>
    </xf>
    <xf numFmtId="0" fontId="5" fillId="45" borderId="23" xfId="0" applyFont="1" applyFill="1" applyBorder="1" applyAlignment="1">
      <alignment vertical="center" shrinkToFit="1"/>
    </xf>
    <xf numFmtId="0" fontId="5" fillId="0" borderId="14" xfId="0" applyFont="1" applyFill="1" applyBorder="1" applyAlignment="1">
      <alignment horizontal="right" vertical="center" shrinkToFit="1"/>
    </xf>
    <xf numFmtId="0" fontId="5" fillId="0" borderId="30" xfId="0" applyFont="1" applyFill="1" applyBorder="1" applyAlignment="1">
      <alignment horizontal="right" vertical="center" shrinkToFit="1"/>
    </xf>
    <xf numFmtId="178" fontId="5" fillId="0" borderId="23" xfId="0" applyNumberFormat="1" applyFont="1" applyFill="1" applyBorder="1" applyAlignment="1">
      <alignment horizontal="left" vertical="center" shrinkToFit="1"/>
    </xf>
    <xf numFmtId="0" fontId="5" fillId="45" borderId="15" xfId="0" applyFont="1" applyFill="1" applyBorder="1" applyAlignment="1">
      <alignment horizontal="center" vertical="center" shrinkToFit="1"/>
    </xf>
    <xf numFmtId="0" fontId="5" fillId="45" borderId="14" xfId="0" applyFont="1" applyFill="1" applyBorder="1" applyAlignment="1">
      <alignment horizontal="center" vertical="center" shrinkToFit="1"/>
    </xf>
    <xf numFmtId="179" fontId="5" fillId="45" borderId="98" xfId="0" applyNumberFormat="1" applyFont="1" applyFill="1" applyBorder="1" applyAlignment="1">
      <alignment vertical="center" shrinkToFit="1"/>
    </xf>
    <xf numFmtId="179" fontId="5" fillId="45" borderId="44" xfId="0" applyNumberFormat="1" applyFont="1" applyFill="1" applyBorder="1" applyAlignment="1">
      <alignment vertical="center" shrinkToFit="1"/>
    </xf>
    <xf numFmtId="177" fontId="5" fillId="45" borderId="16" xfId="0" applyNumberFormat="1" applyFont="1" applyFill="1" applyBorder="1" applyAlignment="1">
      <alignment vertical="center" shrinkToFit="1"/>
    </xf>
    <xf numFmtId="177" fontId="5" fillId="45" borderId="10" xfId="0" applyNumberFormat="1" applyFont="1" applyFill="1" applyBorder="1" applyAlignment="1">
      <alignment vertical="center" shrinkToFit="1"/>
    </xf>
    <xf numFmtId="179" fontId="5" fillId="39" borderId="82" xfId="0" applyNumberFormat="1" applyFont="1" applyFill="1" applyBorder="1" applyAlignment="1">
      <alignment horizontal="right" vertical="center" shrinkToFit="1"/>
    </xf>
    <xf numFmtId="179" fontId="5" fillId="39" borderId="98" xfId="0" applyNumberFormat="1" applyFont="1" applyFill="1" applyBorder="1" applyAlignment="1">
      <alignment horizontal="right" vertical="center" shrinkToFit="1"/>
    </xf>
    <xf numFmtId="177" fontId="5" fillId="0" borderId="13" xfId="0" applyNumberFormat="1" applyFont="1" applyFill="1" applyBorder="1" applyAlignment="1">
      <alignment vertical="center" shrinkToFit="1"/>
    </xf>
    <xf numFmtId="2" fontId="5" fillId="0" borderId="13" xfId="0" applyNumberFormat="1" applyFont="1" applyFill="1" applyBorder="1" applyAlignment="1">
      <alignment vertical="center" shrinkToFit="1"/>
    </xf>
    <xf numFmtId="2" fontId="5" fillId="39" borderId="15" xfId="0" applyNumberFormat="1" applyFont="1" applyFill="1" applyBorder="1" applyAlignment="1">
      <alignment horizontal="right" vertical="center" shrinkToFit="1"/>
    </xf>
    <xf numFmtId="180" fontId="5" fillId="39" borderId="15" xfId="0" applyNumberFormat="1" applyFont="1" applyFill="1" applyBorder="1" applyAlignment="1">
      <alignment horizontal="right" vertical="center" shrinkToFit="1"/>
    </xf>
    <xf numFmtId="179" fontId="5" fillId="47" borderId="23" xfId="0" applyNumberFormat="1" applyFont="1" applyFill="1" applyBorder="1" applyAlignment="1">
      <alignment vertical="center" shrinkToFit="1"/>
    </xf>
    <xf numFmtId="179" fontId="5" fillId="47" borderId="15" xfId="0" applyNumberFormat="1" applyFont="1" applyFill="1" applyBorder="1" applyAlignment="1">
      <alignment vertical="center" shrinkToFit="1"/>
    </xf>
    <xf numFmtId="180" fontId="5" fillId="47" borderId="23" xfId="0" applyNumberFormat="1" applyFont="1" applyFill="1" applyBorder="1" applyAlignment="1">
      <alignment vertical="center" shrinkToFit="1"/>
    </xf>
    <xf numFmtId="180" fontId="5" fillId="47" borderId="15" xfId="0" applyNumberFormat="1" applyFont="1" applyFill="1" applyBorder="1" applyAlignment="1">
      <alignment vertical="center" shrinkToFit="1"/>
    </xf>
    <xf numFmtId="2" fontId="5" fillId="47" borderId="23" xfId="0" applyNumberFormat="1" applyFont="1" applyFill="1" applyBorder="1" applyAlignment="1">
      <alignment vertical="center" shrinkToFit="1"/>
    </xf>
    <xf numFmtId="2" fontId="5" fillId="47" borderId="15" xfId="0" applyNumberFormat="1" applyFont="1" applyFill="1" applyBorder="1" applyAlignment="1">
      <alignment vertical="center" shrinkToFit="1"/>
    </xf>
    <xf numFmtId="2" fontId="5" fillId="47" borderId="23" xfId="0" applyNumberFormat="1" applyFont="1" applyFill="1" applyBorder="1" applyAlignment="1">
      <alignment horizontal="right" vertical="center" shrinkToFit="1"/>
    </xf>
    <xf numFmtId="2" fontId="5" fillId="47" borderId="15" xfId="0" applyNumberFormat="1" applyFont="1" applyFill="1" applyBorder="1" applyAlignment="1">
      <alignment horizontal="right" vertical="center" shrinkToFit="1"/>
    </xf>
    <xf numFmtId="1" fontId="5" fillId="47" borderId="23" xfId="0" applyNumberFormat="1" applyFont="1" applyFill="1" applyBorder="1" applyAlignment="1">
      <alignment vertical="center" shrinkToFit="1"/>
    </xf>
    <xf numFmtId="1" fontId="5" fillId="47" borderId="15" xfId="0" applyNumberFormat="1" applyFont="1" applyFill="1" applyBorder="1" applyAlignment="1">
      <alignment vertical="center" shrinkToFit="1"/>
    </xf>
    <xf numFmtId="0" fontId="5" fillId="0" borderId="14" xfId="0" applyFont="1" applyFill="1" applyBorder="1" applyAlignment="1">
      <alignment vertical="center" shrinkToFit="1"/>
    </xf>
    <xf numFmtId="0" fontId="5" fillId="0" borderId="30" xfId="0" applyFont="1" applyFill="1" applyBorder="1" applyAlignment="1">
      <alignment vertical="center" shrinkToFit="1"/>
    </xf>
    <xf numFmtId="0" fontId="5" fillId="39" borderId="23" xfId="0" applyFont="1" applyFill="1" applyBorder="1" applyAlignment="1">
      <alignment vertical="center" shrinkToFit="1"/>
    </xf>
    <xf numFmtId="0" fontId="5" fillId="39" borderId="48" xfId="0" applyFont="1" applyFill="1" applyBorder="1" applyAlignment="1">
      <alignment vertical="center" shrinkToFit="1"/>
    </xf>
    <xf numFmtId="0" fontId="5" fillId="39" borderId="103" xfId="0" applyFont="1" applyFill="1" applyBorder="1" applyAlignment="1">
      <alignment vertical="center" shrinkToFit="1"/>
    </xf>
    <xf numFmtId="1" fontId="5" fillId="39" borderId="23" xfId="0" applyNumberFormat="1" applyFont="1" applyFill="1" applyBorder="1" applyAlignment="1">
      <alignment horizontal="right" vertical="center" shrinkToFit="1"/>
    </xf>
    <xf numFmtId="1" fontId="5" fillId="39" borderId="15" xfId="0" applyNumberFormat="1" applyFont="1" applyFill="1" applyBorder="1" applyAlignment="1">
      <alignment horizontal="right" vertical="center" shrinkToFit="1"/>
    </xf>
    <xf numFmtId="0" fontId="5" fillId="39" borderId="23" xfId="178" applyFont="1" applyFill="1" applyBorder="1" applyAlignment="1">
      <alignment horizontal="right" vertical="center" shrinkToFit="1"/>
    </xf>
    <xf numFmtId="0" fontId="5" fillId="39" borderId="15" xfId="178" applyFont="1" applyFill="1" applyBorder="1" applyAlignment="1">
      <alignment horizontal="right" vertical="center" shrinkToFit="1"/>
    </xf>
    <xf numFmtId="0" fontId="5" fillId="0" borderId="14" xfId="178" applyFont="1" applyFill="1" applyBorder="1" applyAlignment="1">
      <alignment horizontal="right" vertical="center" shrinkToFit="1"/>
    </xf>
    <xf numFmtId="0" fontId="5" fillId="45" borderId="47" xfId="0" applyFont="1" applyFill="1" applyBorder="1" applyAlignment="1">
      <alignment horizontal="center" vertical="center" shrinkToFit="1"/>
    </xf>
    <xf numFmtId="177" fontId="5" fillId="39" borderId="15" xfId="0" applyNumberFormat="1" applyFont="1" applyFill="1" applyBorder="1" applyAlignment="1">
      <alignment horizontal="right" vertical="center" shrinkToFit="1"/>
    </xf>
    <xf numFmtId="2" fontId="5" fillId="24" borderId="15" xfId="178" applyNumberFormat="1" applyFont="1" applyFill="1" applyBorder="1" applyAlignment="1">
      <alignment horizontal="right" vertical="center" shrinkToFit="1"/>
    </xf>
    <xf numFmtId="180" fontId="5" fillId="24" borderId="15" xfId="178" applyNumberFormat="1" applyFont="1" applyFill="1" applyBorder="1" applyAlignment="1">
      <alignment horizontal="right" vertical="center" shrinkToFit="1"/>
    </xf>
    <xf numFmtId="179" fontId="5" fillId="24" borderId="15" xfId="178" applyNumberFormat="1" applyFont="1" applyFill="1" applyBorder="1" applyAlignment="1">
      <alignment horizontal="right" vertical="center" shrinkToFit="1"/>
    </xf>
    <xf numFmtId="1" fontId="5" fillId="24" borderId="98" xfId="0" applyNumberFormat="1" applyFont="1" applyFill="1" applyBorder="1" applyAlignment="1">
      <alignment horizontal="right" vertical="center" shrinkToFit="1"/>
    </xf>
    <xf numFmtId="38" fontId="5" fillId="39" borderId="32" xfId="0" applyNumberFormat="1" applyFont="1" applyFill="1" applyBorder="1" applyAlignment="1">
      <alignment horizontal="center" vertical="center" shrinkToFit="1"/>
    </xf>
    <xf numFmtId="188" fontId="5" fillId="39" borderId="32" xfId="0" applyNumberFormat="1" applyFont="1" applyFill="1" applyBorder="1" applyAlignment="1">
      <alignment horizontal="right" vertical="center" shrinkToFit="1"/>
    </xf>
    <xf numFmtId="38" fontId="5" fillId="39" borderId="42" xfId="0" applyNumberFormat="1" applyFont="1" applyFill="1" applyBorder="1" applyAlignment="1">
      <alignment horizontal="center" vertical="center" shrinkToFit="1"/>
    </xf>
    <xf numFmtId="188" fontId="5" fillId="39" borderId="42" xfId="0" applyNumberFormat="1" applyFont="1" applyFill="1" applyBorder="1" applyAlignment="1">
      <alignment horizontal="right" vertical="center" shrinkToFit="1"/>
    </xf>
    <xf numFmtId="56" fontId="63" fillId="45" borderId="17" xfId="0" applyNumberFormat="1" applyFont="1" applyFill="1" applyBorder="1" applyAlignment="1">
      <alignment horizontal="center" vertical="center" shrinkToFit="1"/>
    </xf>
    <xf numFmtId="0" fontId="63" fillId="45" borderId="0" xfId="0" applyFont="1" applyFill="1" applyBorder="1" applyAlignment="1">
      <alignment horizontal="center" vertical="center" shrinkToFit="1"/>
    </xf>
    <xf numFmtId="0" fontId="63" fillId="45" borderId="0" xfId="0" applyFont="1" applyFill="1" applyBorder="1" applyAlignment="1">
      <alignment horizontal="right" vertical="center" shrinkToFit="1"/>
    </xf>
    <xf numFmtId="0" fontId="63" fillId="45" borderId="0" xfId="0" applyFont="1" applyFill="1" applyBorder="1" applyAlignment="1">
      <alignment horizontal="left" vertical="center" shrinkToFit="1"/>
    </xf>
    <xf numFmtId="0" fontId="63" fillId="45" borderId="38" xfId="0" applyFont="1" applyFill="1" applyBorder="1" applyAlignment="1">
      <alignment horizontal="center" vertical="center" shrinkToFit="1"/>
    </xf>
    <xf numFmtId="0" fontId="63" fillId="45" borderId="17" xfId="0" applyFont="1" applyFill="1" applyBorder="1" applyAlignment="1">
      <alignment horizontal="center" vertical="center" shrinkToFit="1"/>
    </xf>
    <xf numFmtId="0" fontId="63" fillId="45" borderId="17" xfId="0" applyFont="1" applyFill="1" applyBorder="1" applyAlignment="1">
      <alignment vertical="center" shrinkToFit="1"/>
    </xf>
    <xf numFmtId="179" fontId="63" fillId="45" borderId="0" xfId="0" applyNumberFormat="1" applyFont="1" applyFill="1" applyBorder="1" applyAlignment="1">
      <alignment vertical="center" shrinkToFit="1"/>
    </xf>
    <xf numFmtId="179" fontId="63" fillId="45" borderId="38" xfId="0" applyNumberFormat="1" applyFont="1" applyFill="1" applyBorder="1" applyAlignment="1">
      <alignment vertical="center" shrinkToFit="1"/>
    </xf>
    <xf numFmtId="0" fontId="63" fillId="45" borderId="41" xfId="0" applyFont="1" applyFill="1" applyBorder="1" applyAlignment="1">
      <alignment vertical="center" shrinkToFit="1"/>
    </xf>
    <xf numFmtId="0" fontId="63" fillId="45" borderId="11" xfId="0" applyFont="1" applyFill="1" applyBorder="1" applyAlignment="1">
      <alignment horizontal="right" vertical="center" shrinkToFit="1"/>
    </xf>
    <xf numFmtId="177" fontId="63" fillId="45" borderId="11" xfId="0" applyNumberFormat="1" applyFont="1" applyFill="1" applyBorder="1" applyAlignment="1">
      <alignment vertical="center" shrinkToFit="1"/>
    </xf>
    <xf numFmtId="177" fontId="63" fillId="45" borderId="40" xfId="0" applyNumberFormat="1" applyFont="1" applyFill="1" applyBorder="1" applyAlignment="1">
      <alignment vertical="center" shrinkToFit="1"/>
    </xf>
    <xf numFmtId="0" fontId="5" fillId="24" borderId="39" xfId="0" applyFont="1" applyFill="1" applyBorder="1" applyAlignment="1">
      <alignment vertical="center" shrinkToFit="1"/>
    </xf>
    <xf numFmtId="0" fontId="5" fillId="0" borderId="75" xfId="0" applyFont="1" applyBorder="1" applyAlignment="1">
      <alignment vertical="center" shrinkToFit="1"/>
    </xf>
    <xf numFmtId="0" fontId="5" fillId="45" borderId="50" xfId="0" applyFont="1" applyFill="1" applyBorder="1" applyAlignment="1">
      <alignment vertical="center" shrinkToFit="1"/>
    </xf>
    <xf numFmtId="0" fontId="5" fillId="45" borderId="49" xfId="0" applyFont="1" applyFill="1" applyBorder="1" applyAlignment="1">
      <alignment vertical="center" shrinkToFit="1"/>
    </xf>
    <xf numFmtId="0" fontId="5" fillId="45" borderId="24" xfId="0" applyFont="1" applyFill="1" applyBorder="1" applyAlignment="1">
      <alignment horizontal="center" vertical="center" shrinkToFit="1"/>
    </xf>
    <xf numFmtId="187" fontId="5" fillId="39" borderId="15" xfId="0" applyNumberFormat="1" applyFont="1" applyFill="1" applyBorder="1" applyAlignment="1">
      <alignment horizontal="right" vertical="center" shrinkToFit="1"/>
    </xf>
    <xf numFmtId="191" fontId="5" fillId="39" borderId="103" xfId="0" applyNumberFormat="1" applyFont="1" applyFill="1" applyBorder="1" applyAlignment="1">
      <alignment horizontal="right" vertical="center" shrinkToFit="1"/>
    </xf>
    <xf numFmtId="191" fontId="5" fillId="39" borderId="15" xfId="0" applyNumberFormat="1" applyFont="1" applyFill="1" applyBorder="1" applyAlignment="1">
      <alignment horizontal="right" vertical="center" shrinkToFit="1"/>
    </xf>
    <xf numFmtId="0" fontId="5" fillId="0" borderId="47" xfId="0" applyFont="1" applyFill="1" applyBorder="1" applyAlignment="1">
      <alignment horizontal="right" vertical="center" shrinkToFit="1"/>
    </xf>
    <xf numFmtId="178" fontId="5" fillId="45" borderId="25" xfId="0" applyNumberFormat="1" applyFont="1" applyFill="1" applyBorder="1" applyAlignment="1">
      <alignment horizontal="center" vertical="center" shrinkToFit="1"/>
    </xf>
    <xf numFmtId="0" fontId="5" fillId="45" borderId="104" xfId="0" applyFont="1" applyFill="1" applyBorder="1" applyAlignment="1">
      <alignment horizontal="center" vertical="center" shrinkToFit="1"/>
    </xf>
    <xf numFmtId="0" fontId="5" fillId="45" borderId="48" xfId="0" applyFont="1" applyFill="1" applyBorder="1" applyAlignment="1">
      <alignment horizontal="right" vertical="center" shrinkToFit="1"/>
    </xf>
    <xf numFmtId="0" fontId="5" fillId="45" borderId="103" xfId="0" applyFont="1" applyFill="1" applyBorder="1" applyAlignment="1">
      <alignment horizontal="left" vertical="center" shrinkToFit="1"/>
    </xf>
    <xf numFmtId="0" fontId="5" fillId="45" borderId="103" xfId="0" applyFont="1" applyFill="1" applyBorder="1" applyAlignment="1">
      <alignment horizontal="center" vertical="center" shrinkToFit="1"/>
    </xf>
    <xf numFmtId="0" fontId="5" fillId="45" borderId="30" xfId="0" applyFont="1" applyFill="1" applyBorder="1" applyAlignment="1">
      <alignment horizontal="center" vertical="center" shrinkToFit="1"/>
    </xf>
    <xf numFmtId="179" fontId="5" fillId="39" borderId="15" xfId="0" applyNumberFormat="1" applyFont="1" applyFill="1" applyBorder="1" applyAlignment="1">
      <alignment vertical="center" shrinkToFit="1"/>
    </xf>
    <xf numFmtId="177" fontId="5" fillId="39" borderId="23" xfId="0" applyNumberFormat="1" applyFont="1" applyFill="1" applyBorder="1" applyAlignment="1">
      <alignment vertical="center" shrinkToFit="1"/>
    </xf>
    <xf numFmtId="3" fontId="5" fillId="39" borderId="47" xfId="0" applyNumberFormat="1" applyFont="1" applyFill="1" applyBorder="1" applyAlignment="1">
      <alignment vertical="center" shrinkToFit="1"/>
    </xf>
    <xf numFmtId="0" fontId="5" fillId="25" borderId="14" xfId="0" applyFont="1" applyFill="1" applyBorder="1" applyAlignment="1">
      <alignment vertical="center" shrinkToFit="1"/>
    </xf>
    <xf numFmtId="3" fontId="5" fillId="39" borderId="104" xfId="0" applyNumberFormat="1" applyFont="1" applyFill="1" applyBorder="1" applyAlignment="1">
      <alignment vertical="center" shrinkToFit="1"/>
    </xf>
    <xf numFmtId="3" fontId="5" fillId="39" borderId="96" xfId="0" applyNumberFormat="1" applyFont="1" applyFill="1" applyBorder="1" applyAlignment="1">
      <alignment vertical="center" shrinkToFit="1"/>
    </xf>
    <xf numFmtId="0" fontId="5" fillId="25" borderId="30" xfId="0" applyFont="1" applyFill="1" applyBorder="1" applyAlignment="1">
      <alignment vertical="center" shrinkToFit="1"/>
    </xf>
    <xf numFmtId="0" fontId="5" fillId="25" borderId="44" xfId="0" applyFont="1" applyFill="1" applyBorder="1" applyAlignment="1">
      <alignment vertical="center" shrinkToFit="1"/>
    </xf>
    <xf numFmtId="191" fontId="5" fillId="0" borderId="15" xfId="0" applyNumberFormat="1" applyFont="1" applyFill="1" applyBorder="1" applyAlignment="1">
      <alignment vertical="center" shrinkToFit="1"/>
    </xf>
    <xf numFmtId="0" fontId="5" fillId="45" borderId="135" xfId="0" applyFont="1" applyFill="1" applyBorder="1" applyAlignment="1">
      <alignment horizontal="center" vertical="center" shrinkToFit="1"/>
    </xf>
    <xf numFmtId="0" fontId="5" fillId="45" borderId="24" xfId="0" applyFont="1" applyFill="1" applyBorder="1" applyAlignment="1">
      <alignment horizontal="right" vertical="center" shrinkToFit="1"/>
    </xf>
    <xf numFmtId="0" fontId="5" fillId="45" borderId="135" xfId="0" applyFont="1" applyFill="1" applyBorder="1" applyAlignment="1">
      <alignment horizontal="left" vertical="center" shrinkToFit="1"/>
    </xf>
    <xf numFmtId="0" fontId="5" fillId="45" borderId="63" xfId="0" applyFont="1" applyFill="1" applyBorder="1" applyAlignment="1">
      <alignment horizontal="center" vertical="center" shrinkToFit="1"/>
    </xf>
    <xf numFmtId="0" fontId="5" fillId="45" borderId="0" xfId="0" applyFont="1" applyFill="1" applyBorder="1" applyAlignment="1">
      <alignment horizontal="right" vertical="center" shrinkToFit="1"/>
    </xf>
    <xf numFmtId="179" fontId="5" fillId="45" borderId="0" xfId="0" applyNumberFormat="1" applyFont="1" applyFill="1" applyBorder="1" applyAlignment="1">
      <alignment vertical="center" shrinkToFit="1"/>
    </xf>
    <xf numFmtId="177" fontId="5" fillId="45" borderId="0" xfId="0" applyNumberFormat="1" applyFont="1" applyFill="1" applyBorder="1" applyAlignment="1">
      <alignment vertical="center" shrinkToFit="1"/>
    </xf>
    <xf numFmtId="2" fontId="5" fillId="45" borderId="0" xfId="0" applyNumberFormat="1" applyFont="1" applyFill="1" applyBorder="1" applyAlignment="1">
      <alignment vertical="center" shrinkToFit="1"/>
    </xf>
    <xf numFmtId="0" fontId="5" fillId="45" borderId="11" xfId="0" applyFont="1" applyFill="1" applyBorder="1" applyAlignment="1">
      <alignment horizontal="right" vertical="center" shrinkToFit="1"/>
    </xf>
    <xf numFmtId="179" fontId="5" fillId="45" borderId="11" xfId="0" applyNumberFormat="1" applyFont="1" applyFill="1" applyBorder="1" applyAlignment="1">
      <alignment vertical="center" shrinkToFit="1"/>
    </xf>
    <xf numFmtId="0" fontId="5" fillId="45" borderId="0" xfId="0" applyFont="1" applyFill="1" applyBorder="1" applyAlignment="1">
      <alignment horizontal="center" vertical="center" shrinkToFit="1"/>
    </xf>
    <xf numFmtId="0" fontId="5" fillId="45" borderId="50" xfId="0" applyFont="1" applyFill="1" applyBorder="1" applyAlignment="1">
      <alignment horizontal="center" vertical="center" shrinkToFit="1"/>
    </xf>
    <xf numFmtId="2" fontId="5" fillId="39" borderId="29" xfId="0" applyNumberFormat="1" applyFont="1" applyFill="1" applyBorder="1" applyAlignment="1">
      <alignment vertical="center" shrinkToFit="1"/>
    </xf>
    <xf numFmtId="180" fontId="5" fillId="39" borderId="29" xfId="0" applyNumberFormat="1" applyFont="1" applyFill="1" applyBorder="1" applyAlignment="1">
      <alignment vertical="center" shrinkToFit="1"/>
    </xf>
    <xf numFmtId="179" fontId="5" fillId="39" borderId="29" xfId="0" applyNumberFormat="1" applyFont="1" applyFill="1" applyBorder="1" applyAlignment="1">
      <alignment horizontal="right" vertical="center" shrinkToFit="1"/>
    </xf>
    <xf numFmtId="179" fontId="5" fillId="39" borderId="29" xfId="0" applyNumberFormat="1" applyFont="1" applyFill="1" applyBorder="1" applyAlignment="1">
      <alignment horizontal="center" vertical="center" shrinkToFit="1"/>
    </xf>
    <xf numFmtId="1" fontId="5" fillId="39" borderId="29" xfId="0" applyNumberFormat="1" applyFont="1" applyFill="1" applyBorder="1" applyAlignment="1">
      <alignment vertical="center" shrinkToFit="1"/>
    </xf>
    <xf numFmtId="1" fontId="5" fillId="39" borderId="39" xfId="0" applyNumberFormat="1" applyFont="1" applyFill="1" applyBorder="1" applyAlignment="1">
      <alignment vertical="center" shrinkToFit="1"/>
    </xf>
    <xf numFmtId="1" fontId="5" fillId="39" borderId="103" xfId="0" applyNumberFormat="1" applyFont="1" applyFill="1" applyBorder="1" applyAlignment="1">
      <alignment horizontal="right" vertical="center" shrinkToFit="1"/>
    </xf>
    <xf numFmtId="180" fontId="5" fillId="39" borderId="23" xfId="0" applyNumberFormat="1" applyFont="1" applyFill="1" applyBorder="1" applyAlignment="1">
      <alignment vertical="center" shrinkToFit="1"/>
    </xf>
    <xf numFmtId="180" fontId="5" fillId="39" borderId="15" xfId="0" applyNumberFormat="1" applyFont="1" applyFill="1" applyBorder="1" applyAlignment="1">
      <alignment vertical="center" shrinkToFit="1"/>
    </xf>
    <xf numFmtId="49" fontId="5" fillId="39" borderId="13" xfId="0" applyNumberFormat="1" applyFont="1" applyFill="1" applyBorder="1" applyAlignment="1">
      <alignment horizontal="center" vertical="center" shrinkToFit="1"/>
    </xf>
    <xf numFmtId="49" fontId="5" fillId="39" borderId="15" xfId="0" applyNumberFormat="1" applyFont="1" applyFill="1" applyBorder="1" applyAlignment="1">
      <alignment horizontal="center" vertical="center" shrinkToFit="1"/>
    </xf>
    <xf numFmtId="179" fontId="5" fillId="39" borderId="23" xfId="0" applyNumberFormat="1" applyFont="1" applyFill="1" applyBorder="1" applyAlignment="1">
      <alignment vertical="center" shrinkToFit="1"/>
    </xf>
    <xf numFmtId="0" fontId="5" fillId="39" borderId="15" xfId="0" applyFont="1" applyFill="1" applyBorder="1">
      <alignment vertical="center"/>
    </xf>
    <xf numFmtId="0" fontId="58" fillId="45" borderId="17" xfId="0" applyFont="1" applyFill="1" applyBorder="1" applyAlignment="1">
      <alignment vertical="center" wrapText="1" shrinkToFit="1"/>
    </xf>
    <xf numFmtId="0" fontId="58" fillId="45" borderId="0" xfId="0" applyFont="1" applyFill="1" applyBorder="1" applyAlignment="1">
      <alignment vertical="center" shrinkToFit="1"/>
    </xf>
    <xf numFmtId="0" fontId="58" fillId="45" borderId="38" xfId="0" applyFont="1" applyFill="1" applyBorder="1" applyAlignment="1">
      <alignment vertical="center" shrinkToFit="1"/>
    </xf>
    <xf numFmtId="0" fontId="5" fillId="45" borderId="15" xfId="0" applyFont="1" applyFill="1" applyBorder="1" applyAlignment="1">
      <alignment vertical="center" shrinkToFit="1"/>
    </xf>
    <xf numFmtId="0" fontId="5" fillId="45" borderId="29" xfId="0" applyFont="1" applyFill="1" applyBorder="1" applyAlignment="1">
      <alignment vertical="center" shrinkToFit="1"/>
    </xf>
    <xf numFmtId="0" fontId="58" fillId="45" borderId="25" xfId="0" applyFont="1" applyFill="1" applyBorder="1" applyAlignment="1">
      <alignment vertical="center" wrapText="1" shrinkToFit="1"/>
    </xf>
    <xf numFmtId="0" fontId="58" fillId="45" borderId="16" xfId="0" applyFont="1" applyFill="1" applyBorder="1" applyAlignment="1">
      <alignment vertical="center" shrinkToFit="1"/>
    </xf>
    <xf numFmtId="0" fontId="5" fillId="45" borderId="14" xfId="0" applyFont="1" applyFill="1" applyBorder="1" applyAlignment="1">
      <alignment vertical="center" shrinkToFit="1"/>
    </xf>
    <xf numFmtId="0" fontId="58" fillId="45" borderId="30" xfId="0" applyFont="1" applyFill="1" applyBorder="1" applyAlignment="1">
      <alignment vertical="center" shrinkToFit="1"/>
    </xf>
    <xf numFmtId="0" fontId="58" fillId="45" borderId="39" xfId="0" applyFont="1" applyFill="1" applyBorder="1" applyAlignment="1">
      <alignment vertical="center" shrinkToFit="1"/>
    </xf>
    <xf numFmtId="0" fontId="58" fillId="45" borderId="10" xfId="0" applyFont="1" applyFill="1" applyBorder="1" applyAlignment="1">
      <alignment vertical="center" shrinkToFit="1"/>
    </xf>
    <xf numFmtId="0" fontId="58" fillId="45" borderId="17" xfId="0" applyFont="1" applyFill="1" applyBorder="1" applyAlignment="1">
      <alignment vertical="center" shrinkToFit="1"/>
    </xf>
    <xf numFmtId="0" fontId="58" fillId="45" borderId="49" xfId="0" applyFont="1" applyFill="1" applyBorder="1" applyAlignment="1">
      <alignment vertical="center" shrinkToFit="1"/>
    </xf>
    <xf numFmtId="0" fontId="5" fillId="45" borderId="17" xfId="0" applyFont="1" applyFill="1" applyBorder="1" applyAlignment="1">
      <alignment horizontal="center" vertical="center" shrinkToFit="1"/>
    </xf>
    <xf numFmtId="0" fontId="5" fillId="45" borderId="0" xfId="0" applyFont="1" applyFill="1" applyBorder="1" applyAlignment="1">
      <alignment horizontal="left" vertical="center" shrinkToFit="1"/>
    </xf>
    <xf numFmtId="0" fontId="5" fillId="45" borderId="38" xfId="0" applyFont="1" applyFill="1" applyBorder="1" applyAlignment="1">
      <alignment horizontal="center" vertical="center" shrinkToFit="1"/>
    </xf>
    <xf numFmtId="179" fontId="5" fillId="45" borderId="38" xfId="0" applyNumberFormat="1" applyFont="1" applyFill="1" applyBorder="1" applyAlignment="1">
      <alignment vertical="center" shrinkToFit="1"/>
    </xf>
    <xf numFmtId="177" fontId="5" fillId="45" borderId="11" xfId="0" applyNumberFormat="1" applyFont="1" applyFill="1" applyBorder="1" applyAlignment="1">
      <alignment vertical="center" shrinkToFit="1"/>
    </xf>
    <xf numFmtId="177" fontId="5" fillId="45" borderId="40" xfId="0" applyNumberFormat="1" applyFont="1" applyFill="1" applyBorder="1" applyAlignment="1">
      <alignment vertical="center" shrinkToFit="1"/>
    </xf>
    <xf numFmtId="0" fontId="5" fillId="45" borderId="47" xfId="0" applyFont="1" applyFill="1" applyBorder="1" applyAlignment="1">
      <alignment vertical="center" shrinkToFit="1"/>
    </xf>
    <xf numFmtId="0" fontId="5" fillId="45" borderId="25" xfId="0" applyFont="1" applyFill="1" applyBorder="1" applyAlignment="1">
      <alignment horizontal="right" vertical="center" shrinkToFit="1"/>
    </xf>
    <xf numFmtId="0" fontId="5" fillId="45" borderId="16" xfId="0" applyFont="1" applyFill="1" applyBorder="1" applyAlignment="1">
      <alignment horizontal="left" vertical="center" shrinkToFit="1"/>
    </xf>
    <xf numFmtId="0" fontId="5" fillId="45" borderId="16" xfId="0" applyFont="1" applyFill="1" applyBorder="1" applyAlignment="1">
      <alignment horizontal="center" vertical="center" shrinkToFit="1"/>
    </xf>
    <xf numFmtId="0" fontId="5" fillId="45" borderId="10" xfId="0" applyFont="1" applyFill="1" applyBorder="1" applyAlignment="1">
      <alignment horizontal="center" vertical="center" shrinkToFit="1"/>
    </xf>
    <xf numFmtId="0" fontId="5" fillId="0" borderId="75" xfId="0" applyFont="1" applyFill="1" applyBorder="1" applyAlignment="1">
      <alignment horizontal="center" vertical="center" shrinkToFit="1"/>
    </xf>
    <xf numFmtId="181" fontId="5" fillId="39" borderId="13" xfId="0" applyNumberFormat="1" applyFont="1" applyFill="1" applyBorder="1" applyAlignment="1">
      <alignment horizontal="right" vertical="center" shrinkToFit="1"/>
    </xf>
    <xf numFmtId="181" fontId="5" fillId="39" borderId="15" xfId="0" applyNumberFormat="1" applyFont="1" applyFill="1" applyBorder="1" applyAlignment="1">
      <alignment horizontal="right" vertical="center" shrinkToFit="1"/>
    </xf>
    <xf numFmtId="181" fontId="5" fillId="39" borderId="23" xfId="0" applyNumberFormat="1" applyFont="1" applyFill="1" applyBorder="1" applyAlignment="1">
      <alignment vertical="center" shrinkToFit="1"/>
    </xf>
    <xf numFmtId="181" fontId="5" fillId="39" borderId="0" xfId="0" applyNumberFormat="1" applyFont="1" applyFill="1" applyAlignment="1">
      <alignment horizontal="right" vertical="center"/>
    </xf>
    <xf numFmtId="198" fontId="5" fillId="39" borderId="23" xfId="0" applyNumberFormat="1" applyFont="1" applyFill="1" applyBorder="1" applyAlignment="1">
      <alignment vertical="center" shrinkToFit="1"/>
    </xf>
    <xf numFmtId="198" fontId="5" fillId="39" borderId="0" xfId="0" applyNumberFormat="1" applyFont="1" applyFill="1" applyAlignment="1">
      <alignment horizontal="right" vertical="center"/>
    </xf>
    <xf numFmtId="49" fontId="5" fillId="39" borderId="23" xfId="0" applyNumberFormat="1" applyFont="1" applyFill="1" applyBorder="1" applyAlignment="1">
      <alignment vertical="center" shrinkToFit="1"/>
    </xf>
    <xf numFmtId="187" fontId="5" fillId="39" borderId="23" xfId="0" applyNumberFormat="1" applyFont="1" applyFill="1" applyBorder="1" applyAlignment="1">
      <alignment vertical="center" shrinkToFit="1"/>
    </xf>
    <xf numFmtId="187" fontId="5" fillId="39" borderId="15" xfId="0" applyNumberFormat="1" applyFont="1" applyFill="1" applyBorder="1" applyAlignment="1">
      <alignment vertical="center" shrinkToFit="1"/>
    </xf>
    <xf numFmtId="187" fontId="5" fillId="39" borderId="48" xfId="0" applyNumberFormat="1" applyFont="1" applyFill="1" applyBorder="1" applyAlignment="1">
      <alignment vertical="center" shrinkToFit="1"/>
    </xf>
    <xf numFmtId="187" fontId="5" fillId="39" borderId="103" xfId="0" applyNumberFormat="1" applyFont="1" applyFill="1" applyBorder="1" applyAlignment="1">
      <alignment vertical="center" shrinkToFit="1"/>
    </xf>
    <xf numFmtId="49" fontId="0" fillId="39" borderId="0" xfId="0" applyNumberFormat="1" applyFont="1" applyFill="1">
      <alignment vertical="center"/>
    </xf>
    <xf numFmtId="191" fontId="5" fillId="0" borderId="23" xfId="0" applyNumberFormat="1" applyFont="1" applyFill="1" applyBorder="1" applyAlignment="1">
      <alignment vertical="center" shrinkToFit="1"/>
    </xf>
    <xf numFmtId="179" fontId="5" fillId="45" borderId="15" xfId="0" applyNumberFormat="1" applyFont="1" applyFill="1" applyBorder="1" applyAlignment="1">
      <alignment vertical="center" shrinkToFit="1"/>
    </xf>
    <xf numFmtId="179" fontId="5" fillId="45" borderId="14" xfId="0" applyNumberFormat="1" applyFont="1" applyFill="1" applyBorder="1" applyAlignment="1">
      <alignment vertical="center" shrinkToFit="1"/>
    </xf>
    <xf numFmtId="177" fontId="5" fillId="45" borderId="15" xfId="0" applyNumberFormat="1" applyFont="1" applyFill="1" applyBorder="1" applyAlignment="1">
      <alignment vertical="center" shrinkToFit="1"/>
    </xf>
    <xf numFmtId="177" fontId="5" fillId="45" borderId="14" xfId="0" applyNumberFormat="1" applyFont="1" applyFill="1" applyBorder="1" applyAlignment="1">
      <alignment vertical="center" shrinkToFit="1"/>
    </xf>
    <xf numFmtId="187" fontId="5" fillId="0" borderId="82" xfId="0" applyNumberFormat="1" applyFont="1" applyFill="1" applyBorder="1" applyAlignment="1">
      <alignment horizontal="right" vertical="center" shrinkToFit="1"/>
    </xf>
    <xf numFmtId="187" fontId="5" fillId="0" borderId="98" xfId="0" applyNumberFormat="1" applyFont="1" applyFill="1" applyBorder="1" applyAlignment="1">
      <alignment horizontal="right" vertical="center" shrinkToFit="1"/>
    </xf>
    <xf numFmtId="187" fontId="5" fillId="0" borderId="23" xfId="0" applyNumberFormat="1" applyFont="1" applyFill="1" applyBorder="1" applyAlignment="1">
      <alignment horizontal="right" vertical="center" shrinkToFit="1"/>
    </xf>
    <xf numFmtId="187" fontId="5" fillId="0" borderId="15" xfId="0" applyNumberFormat="1" applyFont="1" applyFill="1" applyBorder="1" applyAlignment="1">
      <alignment horizontal="right" vertical="center" shrinkToFit="1"/>
    </xf>
    <xf numFmtId="190" fontId="5" fillId="0" borderId="23" xfId="0" applyNumberFormat="1" applyFont="1" applyFill="1" applyBorder="1" applyAlignment="1">
      <alignment horizontal="right" vertical="center" shrinkToFit="1"/>
    </xf>
    <xf numFmtId="190" fontId="5" fillId="0" borderId="15" xfId="0" applyNumberFormat="1" applyFont="1" applyFill="1" applyBorder="1" applyAlignment="1">
      <alignment horizontal="right" vertical="center" shrinkToFit="1"/>
    </xf>
    <xf numFmtId="182" fontId="5" fillId="0" borderId="15" xfId="0" applyNumberFormat="1" applyFont="1" applyFill="1" applyBorder="1" applyAlignment="1">
      <alignment horizontal="right" vertical="center" shrinkToFit="1"/>
    </xf>
    <xf numFmtId="191" fontId="5" fillId="0" borderId="23" xfId="0" applyNumberFormat="1" applyFont="1" applyFill="1" applyBorder="1" applyAlignment="1">
      <alignment horizontal="right" vertical="center" shrinkToFit="1"/>
    </xf>
    <xf numFmtId="191" fontId="5" fillId="0" borderId="15" xfId="0" applyNumberFormat="1" applyFont="1" applyFill="1" applyBorder="1" applyAlignment="1">
      <alignment horizontal="right" vertical="center" shrinkToFit="1"/>
    </xf>
    <xf numFmtId="182" fontId="5" fillId="39" borderId="23" xfId="0" applyNumberFormat="1" applyFont="1" applyFill="1" applyBorder="1" applyAlignment="1">
      <alignment horizontal="right" vertical="center" shrinkToFit="1"/>
    </xf>
    <xf numFmtId="182" fontId="5" fillId="39" borderId="15" xfId="0" applyNumberFormat="1" applyFont="1" applyFill="1" applyBorder="1" applyAlignment="1">
      <alignment horizontal="right" vertical="center" shrinkToFit="1"/>
    </xf>
    <xf numFmtId="181" fontId="5" fillId="39" borderId="23" xfId="0" applyNumberFormat="1" applyFont="1" applyFill="1" applyBorder="1" applyAlignment="1">
      <alignment horizontal="right" vertical="center" shrinkToFit="1"/>
    </xf>
    <xf numFmtId="198" fontId="5" fillId="39" borderId="23" xfId="0" applyNumberFormat="1" applyFont="1" applyFill="1" applyBorder="1" applyAlignment="1">
      <alignment horizontal="right" vertical="center" shrinkToFit="1"/>
    </xf>
    <xf numFmtId="49" fontId="5" fillId="39" borderId="23" xfId="0" applyNumberFormat="1" applyFont="1" applyFill="1" applyBorder="1" applyAlignment="1">
      <alignment horizontal="right" vertical="center" shrinkToFit="1"/>
    </xf>
    <xf numFmtId="187" fontId="5" fillId="39" borderId="23" xfId="0" applyNumberFormat="1" applyFont="1" applyFill="1" applyBorder="1" applyAlignment="1">
      <alignment horizontal="right" vertical="center" shrinkToFit="1"/>
    </xf>
    <xf numFmtId="187" fontId="5" fillId="39" borderId="48" xfId="0" applyNumberFormat="1" applyFont="1" applyFill="1" applyBorder="1" applyAlignment="1">
      <alignment horizontal="right" vertical="center" shrinkToFit="1"/>
    </xf>
    <xf numFmtId="187" fontId="5" fillId="39" borderId="103" xfId="0" applyNumberFormat="1" applyFont="1" applyFill="1" applyBorder="1" applyAlignment="1">
      <alignment horizontal="right" vertical="center" shrinkToFit="1"/>
    </xf>
    <xf numFmtId="181" fontId="5" fillId="39" borderId="15" xfId="0" applyNumberFormat="1" applyFont="1" applyFill="1" applyBorder="1" applyAlignment="1">
      <alignment horizontal="right" vertical="center"/>
    </xf>
    <xf numFmtId="198" fontId="5" fillId="39" borderId="15" xfId="0" applyNumberFormat="1" applyFont="1" applyFill="1" applyBorder="1" applyAlignment="1">
      <alignment horizontal="right" vertical="center"/>
    </xf>
    <xf numFmtId="49" fontId="0" fillId="39" borderId="15" xfId="0" applyNumberFormat="1" applyFont="1" applyFill="1" applyBorder="1" applyAlignment="1">
      <alignment horizontal="right" vertical="center"/>
    </xf>
    <xf numFmtId="177" fontId="5" fillId="0" borderId="29" xfId="0" applyNumberFormat="1" applyFont="1" applyFill="1" applyBorder="1" applyAlignment="1">
      <alignment vertical="center" shrinkToFit="1"/>
    </xf>
    <xf numFmtId="2" fontId="5" fillId="0" borderId="29" xfId="0" applyNumberFormat="1" applyFont="1" applyFill="1" applyBorder="1" applyAlignment="1">
      <alignment vertical="center" shrinkToFit="1"/>
    </xf>
    <xf numFmtId="180" fontId="5" fillId="25" borderId="29" xfId="0" applyNumberFormat="1" applyFont="1" applyFill="1" applyBorder="1" applyAlignment="1">
      <alignment vertical="center" shrinkToFit="1"/>
    </xf>
    <xf numFmtId="179" fontId="5" fillId="39" borderId="29" xfId="0" applyNumberFormat="1" applyFont="1" applyFill="1" applyBorder="1" applyAlignment="1">
      <alignment vertical="center" shrinkToFit="1"/>
    </xf>
    <xf numFmtId="1" fontId="5" fillId="39" borderId="23" xfId="0" applyNumberFormat="1" applyFont="1" applyFill="1" applyBorder="1" applyAlignment="1">
      <alignment vertical="center" shrinkToFit="1"/>
    </xf>
    <xf numFmtId="1" fontId="5" fillId="39" borderId="15" xfId="0" applyNumberFormat="1" applyFont="1" applyFill="1" applyBorder="1" applyAlignment="1">
      <alignment vertical="center" shrinkToFit="1"/>
    </xf>
    <xf numFmtId="56" fontId="5" fillId="45" borderId="23" xfId="0" applyNumberFormat="1" applyFont="1" applyFill="1" applyBorder="1" applyAlignment="1">
      <alignment horizontal="center" vertical="center" shrinkToFit="1"/>
    </xf>
    <xf numFmtId="0" fontId="5" fillId="45" borderId="48" xfId="0" applyFont="1" applyFill="1" applyBorder="1" applyAlignment="1">
      <alignment horizontal="center" vertical="center" shrinkToFit="1"/>
    </xf>
    <xf numFmtId="0" fontId="5" fillId="45" borderId="25" xfId="0" applyFont="1" applyFill="1" applyBorder="1" applyAlignment="1">
      <alignment vertical="center" shrinkToFit="1"/>
    </xf>
    <xf numFmtId="0" fontId="5" fillId="45" borderId="16" xfId="0" applyFont="1" applyFill="1" applyBorder="1" applyAlignment="1">
      <alignment vertical="center" shrinkToFit="1"/>
    </xf>
    <xf numFmtId="1" fontId="5" fillId="39" borderId="103" xfId="0" applyNumberFormat="1" applyFont="1" applyFill="1" applyBorder="1" applyAlignment="1">
      <alignment vertical="center" shrinkToFit="1"/>
    </xf>
    <xf numFmtId="179" fontId="5" fillId="0" borderId="62" xfId="0" applyNumberFormat="1" applyFont="1" applyFill="1" applyBorder="1" applyAlignment="1">
      <alignment vertical="center" shrinkToFit="1"/>
    </xf>
    <xf numFmtId="179" fontId="5" fillId="0" borderId="22" xfId="0" applyNumberFormat="1" applyFont="1" applyFill="1" applyBorder="1" applyAlignment="1">
      <alignment vertical="center" shrinkToFit="1"/>
    </xf>
    <xf numFmtId="177" fontId="5" fillId="0" borderId="26" xfId="0" applyNumberFormat="1" applyFont="1" applyFill="1" applyBorder="1" applyAlignment="1">
      <alignment vertical="center" shrinkToFit="1"/>
    </xf>
    <xf numFmtId="177" fontId="5" fillId="0" borderId="22" xfId="0" applyNumberFormat="1" applyFont="1" applyFill="1" applyBorder="1" applyAlignment="1">
      <alignment vertical="center" shrinkToFit="1"/>
    </xf>
    <xf numFmtId="2" fontId="5" fillId="0" borderId="26" xfId="0" applyNumberFormat="1" applyFont="1" applyFill="1" applyBorder="1" applyAlignment="1">
      <alignment vertical="center" shrinkToFit="1"/>
    </xf>
    <xf numFmtId="2" fontId="5" fillId="0" borderId="22" xfId="0" applyNumberFormat="1" applyFont="1" applyFill="1" applyBorder="1" applyAlignment="1">
      <alignment vertical="center" shrinkToFit="1"/>
    </xf>
    <xf numFmtId="3" fontId="5" fillId="48" borderId="26" xfId="0" applyNumberFormat="1" applyFont="1" applyFill="1" applyBorder="1" applyAlignment="1">
      <alignment vertical="center" shrinkToFit="1"/>
    </xf>
    <xf numFmtId="3" fontId="5" fillId="48" borderId="22" xfId="0" applyNumberFormat="1" applyFont="1" applyFill="1" applyBorder="1" applyAlignment="1">
      <alignment vertical="center" shrinkToFit="1"/>
    </xf>
    <xf numFmtId="179" fontId="5" fillId="0" borderId="47" xfId="0" applyNumberFormat="1" applyFont="1" applyFill="1" applyBorder="1" applyAlignment="1">
      <alignment vertical="center" shrinkToFit="1"/>
    </xf>
    <xf numFmtId="179" fontId="5" fillId="0" borderId="14" xfId="0" applyNumberFormat="1" applyFont="1" applyFill="1" applyBorder="1" applyAlignment="1">
      <alignment vertical="center" shrinkToFit="1"/>
    </xf>
    <xf numFmtId="177" fontId="5" fillId="0" borderId="14" xfId="0" applyNumberFormat="1" applyFont="1" applyFill="1" applyBorder="1" applyAlignment="1">
      <alignment vertical="center" shrinkToFit="1"/>
    </xf>
    <xf numFmtId="2" fontId="5" fillId="0" borderId="14" xfId="0" applyNumberFormat="1" applyFont="1" applyFill="1" applyBorder="1" applyAlignment="1">
      <alignment vertical="center" shrinkToFit="1"/>
    </xf>
    <xf numFmtId="3" fontId="5" fillId="48" borderId="23" xfId="0" applyNumberFormat="1" applyFont="1" applyFill="1" applyBorder="1" applyAlignment="1">
      <alignment vertical="center" shrinkToFit="1"/>
    </xf>
    <xf numFmtId="3" fontId="5" fillId="48" borderId="14" xfId="0" applyNumberFormat="1" applyFont="1" applyFill="1" applyBorder="1" applyAlignment="1">
      <alignment vertical="center" shrinkToFit="1"/>
    </xf>
    <xf numFmtId="179" fontId="5" fillId="0" borderId="63" xfId="0" applyNumberFormat="1" applyFont="1" applyFill="1" applyBorder="1" applyAlignment="1">
      <alignment vertical="center" shrinkToFit="1"/>
    </xf>
    <xf numFmtId="179" fontId="5" fillId="0" borderId="25" xfId="0" applyNumberFormat="1" applyFont="1" applyFill="1" applyBorder="1" applyAlignment="1">
      <alignment vertical="center" shrinkToFit="1"/>
    </xf>
    <xf numFmtId="179" fontId="5" fillId="0" borderId="10" xfId="0" applyNumberFormat="1" applyFont="1" applyFill="1" applyBorder="1" applyAlignment="1">
      <alignment vertical="center" shrinkToFit="1"/>
    </xf>
    <xf numFmtId="177" fontId="5" fillId="0" borderId="25" xfId="0" applyNumberFormat="1" applyFont="1" applyFill="1" applyBorder="1" applyAlignment="1">
      <alignment vertical="center" shrinkToFit="1"/>
    </xf>
    <xf numFmtId="177" fontId="5" fillId="0" borderId="10" xfId="0" applyNumberFormat="1" applyFont="1" applyFill="1" applyBorder="1" applyAlignment="1">
      <alignment vertical="center" shrinkToFit="1"/>
    </xf>
    <xf numFmtId="2" fontId="5" fillId="0" borderId="25" xfId="0" applyNumberFormat="1" applyFont="1" applyFill="1" applyBorder="1" applyAlignment="1">
      <alignment vertical="center" shrinkToFit="1"/>
    </xf>
    <xf numFmtId="2" fontId="5" fillId="0" borderId="10" xfId="0" applyNumberFormat="1" applyFont="1" applyFill="1" applyBorder="1" applyAlignment="1">
      <alignment vertical="center" shrinkToFit="1"/>
    </xf>
    <xf numFmtId="3" fontId="5" fillId="48" borderId="25" xfId="0" applyNumberFormat="1" applyFont="1" applyFill="1" applyBorder="1" applyAlignment="1">
      <alignment vertical="center" shrinkToFit="1"/>
    </xf>
    <xf numFmtId="3" fontId="5" fillId="48" borderId="10" xfId="0" applyNumberFormat="1" applyFont="1" applyFill="1" applyBorder="1" applyAlignment="1">
      <alignment vertical="center" shrinkToFit="1"/>
    </xf>
    <xf numFmtId="177" fontId="5" fillId="0" borderId="29" xfId="0" applyNumberFormat="1" applyFont="1" applyFill="1" applyBorder="1" applyAlignment="1">
      <alignment horizontal="right" vertical="center" shrinkToFit="1"/>
    </xf>
    <xf numFmtId="2" fontId="5" fillId="0" borderId="29" xfId="0" applyNumberFormat="1" applyFont="1" applyFill="1" applyBorder="1" applyAlignment="1">
      <alignment horizontal="right" vertical="center" shrinkToFit="1"/>
    </xf>
    <xf numFmtId="180" fontId="5" fillId="47" borderId="15" xfId="0" applyNumberFormat="1" applyFont="1" applyFill="1" applyBorder="1" applyAlignment="1">
      <alignment horizontal="right" vertical="center" shrinkToFit="1"/>
    </xf>
    <xf numFmtId="179" fontId="5" fillId="47" borderId="15" xfId="0" applyNumberFormat="1" applyFont="1" applyFill="1" applyBorder="1" applyAlignment="1">
      <alignment horizontal="right" vertical="center" shrinkToFit="1"/>
    </xf>
    <xf numFmtId="1" fontId="5" fillId="47" borderId="15" xfId="0" applyNumberFormat="1" applyFont="1" applyFill="1" applyBorder="1" applyAlignment="1">
      <alignment horizontal="right" vertical="center" shrinkToFit="1"/>
    </xf>
    <xf numFmtId="1" fontId="5" fillId="25" borderId="29" xfId="0" applyNumberFormat="1" applyFont="1" applyFill="1" applyBorder="1" applyAlignment="1">
      <alignment vertical="center" shrinkToFit="1"/>
    </xf>
    <xf numFmtId="0" fontId="5" fillId="39" borderId="29" xfId="0" applyFont="1" applyFill="1" applyBorder="1" applyAlignment="1">
      <alignment vertical="center" shrinkToFit="1"/>
    </xf>
    <xf numFmtId="0" fontId="5" fillId="39" borderId="29" xfId="0" applyFont="1" applyFill="1" applyBorder="1" applyAlignment="1">
      <alignment horizontal="center" vertical="center" shrinkToFit="1"/>
    </xf>
    <xf numFmtId="1" fontId="5" fillId="24" borderId="16" xfId="0" applyNumberFormat="1" applyFont="1" applyFill="1" applyBorder="1" applyAlignment="1">
      <alignment vertical="center" shrinkToFit="1"/>
    </xf>
    <xf numFmtId="1" fontId="5" fillId="24" borderId="10" xfId="0" applyNumberFormat="1" applyFont="1" applyFill="1" applyBorder="1" applyAlignment="1">
      <alignment vertical="center" shrinkToFit="1"/>
    </xf>
    <xf numFmtId="0" fontId="5" fillId="25" borderId="32" xfId="0" applyFont="1" applyFill="1" applyBorder="1" applyAlignment="1">
      <alignment horizontal="right" vertical="center" shrinkToFit="1"/>
    </xf>
    <xf numFmtId="0" fontId="5" fillId="0" borderId="11" xfId="0" applyFont="1" applyFill="1" applyBorder="1" applyAlignment="1">
      <alignment horizontal="right" vertical="center" shrinkToFit="1"/>
    </xf>
    <xf numFmtId="0" fontId="5" fillId="0" borderId="18" xfId="0" applyFont="1" applyFill="1" applyBorder="1" applyAlignment="1">
      <alignment horizontal="center" vertical="center" shrinkToFit="1"/>
    </xf>
    <xf numFmtId="0" fontId="5" fillId="0" borderId="19" xfId="0" applyFont="1" applyFill="1" applyBorder="1" applyAlignment="1">
      <alignment horizontal="center" vertical="center" shrinkToFit="1"/>
    </xf>
    <xf numFmtId="0" fontId="5" fillId="0" borderId="20" xfId="0" applyFont="1" applyFill="1" applyBorder="1" applyAlignment="1">
      <alignment horizontal="center" vertical="center" shrinkToFit="1"/>
    </xf>
    <xf numFmtId="0" fontId="5" fillId="0" borderId="21" xfId="0" applyFont="1" applyFill="1" applyBorder="1" applyAlignment="1">
      <alignment horizontal="center" vertical="center" shrinkToFit="1"/>
    </xf>
    <xf numFmtId="0" fontId="5" fillId="49" borderId="21" xfId="0" applyFont="1" applyFill="1" applyBorder="1" applyAlignment="1">
      <alignment horizontal="center" vertical="center" shrinkToFit="1"/>
    </xf>
    <xf numFmtId="0" fontId="5" fillId="49" borderId="19" xfId="0" applyFont="1" applyFill="1" applyBorder="1" applyAlignment="1">
      <alignment horizontal="center" vertical="center" shrinkToFit="1"/>
    </xf>
    <xf numFmtId="0" fontId="5" fillId="0" borderId="12" xfId="0" applyFont="1" applyFill="1" applyBorder="1" applyAlignment="1">
      <alignment vertical="center" shrinkToFit="1"/>
    </xf>
    <xf numFmtId="0" fontId="5" fillId="0" borderId="22" xfId="0" applyFont="1" applyFill="1" applyBorder="1" applyAlignment="1">
      <alignment horizontal="right" vertical="center" shrinkToFit="1"/>
    </xf>
    <xf numFmtId="179" fontId="5" fillId="49" borderId="27" xfId="0" applyNumberFormat="1" applyFont="1" applyFill="1" applyBorder="1" applyAlignment="1">
      <alignment vertical="center" shrinkToFit="1"/>
    </xf>
    <xf numFmtId="179" fontId="5" fillId="49" borderId="22" xfId="0" applyNumberFormat="1" applyFont="1" applyFill="1" applyBorder="1" applyAlignment="1">
      <alignment vertical="center" shrinkToFit="1"/>
    </xf>
    <xf numFmtId="177" fontId="5" fillId="49" borderId="15" xfId="0" applyNumberFormat="1" applyFont="1" applyFill="1" applyBorder="1" applyAlignment="1">
      <alignment vertical="center" shrinkToFit="1"/>
    </xf>
    <xf numFmtId="177" fontId="5" fillId="49" borderId="14" xfId="0" applyNumberFormat="1" applyFont="1" applyFill="1" applyBorder="1" applyAlignment="1">
      <alignment vertical="center" shrinkToFit="1"/>
    </xf>
    <xf numFmtId="2" fontId="5" fillId="49" borderId="15" xfId="0" applyNumberFormat="1" applyFont="1" applyFill="1" applyBorder="1" applyAlignment="1">
      <alignment vertical="center" shrinkToFit="1"/>
    </xf>
    <xf numFmtId="2" fontId="5" fillId="49" borderId="14" xfId="0" applyNumberFormat="1" applyFont="1" applyFill="1" applyBorder="1" applyAlignment="1">
      <alignment vertical="center" shrinkToFit="1"/>
    </xf>
    <xf numFmtId="179" fontId="5" fillId="49" borderId="15" xfId="0" applyNumberFormat="1" applyFont="1" applyFill="1" applyBorder="1" applyAlignment="1">
      <alignment vertical="center" shrinkToFit="1"/>
    </xf>
    <xf numFmtId="179" fontId="5" fillId="49" borderId="14" xfId="0" applyNumberFormat="1" applyFont="1" applyFill="1" applyBorder="1" applyAlignment="1">
      <alignment vertical="center" shrinkToFit="1"/>
    </xf>
    <xf numFmtId="182" fontId="5" fillId="49" borderId="15" xfId="0" applyNumberFormat="1" applyFont="1" applyFill="1" applyBorder="1" applyAlignment="1">
      <alignment vertical="center" shrinkToFit="1"/>
    </xf>
    <xf numFmtId="183" fontId="5" fillId="49" borderId="15" xfId="0" applyNumberFormat="1" applyFont="1" applyFill="1" applyBorder="1" applyAlignment="1">
      <alignment vertical="center" shrinkToFit="1"/>
    </xf>
    <xf numFmtId="3" fontId="5" fillId="49" borderId="14" xfId="0" applyNumberFormat="1" applyFont="1" applyFill="1" applyBorder="1" applyAlignment="1">
      <alignment vertical="center" shrinkToFit="1"/>
    </xf>
    <xf numFmtId="181" fontId="5" fillId="49" borderId="15" xfId="0" applyNumberFormat="1" applyFont="1" applyFill="1" applyBorder="1" applyAlignment="1">
      <alignment vertical="center" shrinkToFit="1"/>
    </xf>
    <xf numFmtId="180" fontId="5" fillId="49" borderId="15" xfId="0" applyNumberFormat="1" applyFont="1" applyFill="1" applyBorder="1" applyAlignment="1">
      <alignment vertical="center" shrinkToFit="1"/>
    </xf>
    <xf numFmtId="180" fontId="5" fillId="49" borderId="14" xfId="0" applyNumberFormat="1" applyFont="1" applyFill="1" applyBorder="1" applyAlignment="1">
      <alignment vertical="center" shrinkToFit="1"/>
    </xf>
    <xf numFmtId="180" fontId="5" fillId="47" borderId="23" xfId="0" applyNumberFormat="1" applyFont="1" applyFill="1" applyBorder="1" applyAlignment="1">
      <alignment horizontal="right" vertical="center" shrinkToFit="1"/>
    </xf>
    <xf numFmtId="1" fontId="5" fillId="49" borderId="15" xfId="0" applyNumberFormat="1" applyFont="1" applyFill="1" applyBorder="1" applyAlignment="1">
      <alignment vertical="center" shrinkToFit="1"/>
    </xf>
    <xf numFmtId="1" fontId="5" fillId="49" borderId="14" xfId="0" applyNumberFormat="1" applyFont="1" applyFill="1" applyBorder="1" applyAlignment="1">
      <alignment vertical="center" shrinkToFit="1"/>
    </xf>
    <xf numFmtId="0" fontId="5" fillId="49" borderId="13" xfId="0" applyFont="1" applyFill="1" applyBorder="1" applyAlignment="1">
      <alignment vertical="center" shrinkToFit="1"/>
    </xf>
    <xf numFmtId="0" fontId="5" fillId="49" borderId="14" xfId="0" applyFont="1" applyFill="1" applyBorder="1" applyAlignment="1">
      <alignment vertical="center" shrinkToFit="1"/>
    </xf>
    <xf numFmtId="0" fontId="5" fillId="49" borderId="23" xfId="0" applyFont="1" applyFill="1" applyBorder="1" applyAlignment="1">
      <alignment vertical="center" shrinkToFit="1"/>
    </xf>
    <xf numFmtId="0" fontId="5" fillId="49" borderId="15" xfId="0" applyFont="1" applyFill="1" applyBorder="1" applyAlignment="1">
      <alignment vertical="center" shrinkToFit="1"/>
    </xf>
    <xf numFmtId="0" fontId="5" fillId="49" borderId="24" xfId="0" applyFont="1" applyFill="1" applyBorder="1" applyAlignment="1">
      <alignment vertical="center" shrinkToFit="1"/>
    </xf>
    <xf numFmtId="0" fontId="5" fillId="49" borderId="10" xfId="0" applyFont="1" applyFill="1" applyBorder="1" applyAlignment="1">
      <alignment vertical="center" shrinkToFit="1"/>
    </xf>
    <xf numFmtId="0" fontId="5" fillId="49" borderId="25" xfId="0" applyFont="1" applyFill="1" applyBorder="1" applyAlignment="1">
      <alignment vertical="center" shrinkToFit="1"/>
    </xf>
    <xf numFmtId="0" fontId="5" fillId="49" borderId="16" xfId="0" applyFont="1" applyFill="1" applyBorder="1" applyAlignment="1">
      <alignment vertical="center" shrinkToFit="1"/>
    </xf>
    <xf numFmtId="0" fontId="5" fillId="49" borderId="0" xfId="0" applyFont="1" applyFill="1" applyBorder="1" applyAlignment="1">
      <alignment vertical="center" shrinkToFit="1"/>
    </xf>
    <xf numFmtId="0" fontId="5" fillId="49" borderId="38" xfId="0" applyFont="1" applyFill="1" applyBorder="1" applyAlignment="1">
      <alignment vertical="center" shrinkToFit="1"/>
    </xf>
    <xf numFmtId="0" fontId="5" fillId="49" borderId="17" xfId="0" applyFont="1" applyFill="1" applyBorder="1" applyAlignment="1">
      <alignment vertical="center" shrinkToFit="1"/>
    </xf>
    <xf numFmtId="0" fontId="5" fillId="49" borderId="41" xfId="0" applyFont="1" applyFill="1" applyBorder="1" applyAlignment="1">
      <alignment vertical="center" shrinkToFit="1"/>
    </xf>
    <xf numFmtId="0" fontId="5" fillId="49" borderId="11" xfId="0" applyFont="1" applyFill="1" applyBorder="1" applyAlignment="1">
      <alignment vertical="center" shrinkToFit="1"/>
    </xf>
    <xf numFmtId="0" fontId="5" fillId="49" borderId="40" xfId="0" applyFont="1" applyFill="1" applyBorder="1" applyAlignment="1">
      <alignment vertical="center" shrinkToFit="1"/>
    </xf>
    <xf numFmtId="0" fontId="5" fillId="45" borderId="39" xfId="0" applyFont="1" applyFill="1" applyBorder="1" applyAlignment="1">
      <alignment horizontal="right" vertical="center" shrinkToFit="1"/>
    </xf>
    <xf numFmtId="2" fontId="5" fillId="45" borderId="103" xfId="0" applyNumberFormat="1" applyFont="1" applyFill="1" applyBorder="1" applyAlignment="1">
      <alignment vertical="center" shrinkToFit="1"/>
    </xf>
    <xf numFmtId="0" fontId="5" fillId="45" borderId="40" xfId="0" applyFont="1" applyFill="1" applyBorder="1" applyAlignment="1">
      <alignment horizontal="center" vertical="center" shrinkToFit="1"/>
    </xf>
    <xf numFmtId="1" fontId="5" fillId="47" borderId="25" xfId="0" applyNumberFormat="1" applyFont="1" applyFill="1" applyBorder="1" applyAlignment="1">
      <alignment vertical="center" shrinkToFit="1"/>
    </xf>
    <xf numFmtId="1" fontId="5" fillId="47" borderId="16" xfId="0" applyNumberFormat="1" applyFont="1" applyFill="1" applyBorder="1" applyAlignment="1">
      <alignment vertical="center" shrinkToFit="1"/>
    </xf>
    <xf numFmtId="38" fontId="5" fillId="0" borderId="48" xfId="50" applyFont="1" applyFill="1" applyBorder="1" applyAlignment="1">
      <alignment vertical="center" shrinkToFit="1"/>
    </xf>
    <xf numFmtId="38" fontId="5" fillId="0" borderId="30" xfId="50" applyFont="1" applyFill="1" applyBorder="1" applyAlignment="1">
      <alignment vertical="center" shrinkToFit="1"/>
    </xf>
    <xf numFmtId="203" fontId="3" fillId="25" borderId="34" xfId="176" applyNumberFormat="1" applyFill="1" applyBorder="1" applyAlignment="1">
      <alignment horizontal="right" vertical="center"/>
    </xf>
    <xf numFmtId="204" fontId="3" fillId="25" borderId="34" xfId="176" applyNumberFormat="1" applyFill="1" applyBorder="1" applyAlignment="1">
      <alignment horizontal="right" vertical="center"/>
    </xf>
    <xf numFmtId="205" fontId="3" fillId="25" borderId="34" xfId="176" applyNumberFormat="1" applyFill="1" applyBorder="1" applyAlignment="1">
      <alignment horizontal="right"/>
    </xf>
    <xf numFmtId="206" fontId="3" fillId="25" borderId="34" xfId="176" applyNumberFormat="1" applyFill="1" applyBorder="1" applyAlignment="1">
      <alignment horizontal="right" vertical="center"/>
    </xf>
    <xf numFmtId="207" fontId="3" fillId="25" borderId="34" xfId="176" applyNumberFormat="1" applyFill="1" applyBorder="1" applyAlignment="1">
      <alignment horizontal="right" vertical="center"/>
    </xf>
    <xf numFmtId="208" fontId="3" fillId="25" borderId="34" xfId="176" applyNumberFormat="1" applyFill="1" applyBorder="1" applyAlignment="1">
      <alignment horizontal="right" vertical="center"/>
    </xf>
    <xf numFmtId="209" fontId="3" fillId="25" borderId="34" xfId="176" applyNumberFormat="1" applyFill="1" applyBorder="1" applyAlignment="1">
      <alignment horizontal="right" vertical="center"/>
    </xf>
    <xf numFmtId="203" fontId="3" fillId="25" borderId="55" xfId="176" applyNumberFormat="1" applyFill="1" applyBorder="1" applyAlignment="1">
      <alignment horizontal="right" vertical="center"/>
    </xf>
    <xf numFmtId="204" fontId="3" fillId="25" borderId="55" xfId="176" applyNumberFormat="1" applyFill="1" applyBorder="1" applyAlignment="1">
      <alignment horizontal="right" vertical="center"/>
    </xf>
    <xf numFmtId="205" fontId="3" fillId="25" borderId="55" xfId="176" applyNumberFormat="1" applyFill="1" applyBorder="1" applyAlignment="1">
      <alignment horizontal="right"/>
    </xf>
    <xf numFmtId="206" fontId="3" fillId="25" borderId="55" xfId="176" applyNumberFormat="1" applyFill="1" applyBorder="1" applyAlignment="1">
      <alignment horizontal="right" vertical="center"/>
    </xf>
    <xf numFmtId="207" fontId="3" fillId="25" borderId="55" xfId="176" applyNumberFormat="1" applyFill="1" applyBorder="1" applyAlignment="1">
      <alignment horizontal="right" vertical="center"/>
    </xf>
    <xf numFmtId="208" fontId="3" fillId="25" borderId="55" xfId="176" applyNumberFormat="1" applyFill="1" applyBorder="1" applyAlignment="1">
      <alignment horizontal="right" vertical="center"/>
    </xf>
    <xf numFmtId="209" fontId="3" fillId="25" borderId="55" xfId="176" applyNumberFormat="1" applyFill="1" applyBorder="1" applyAlignment="1">
      <alignment horizontal="right" vertical="center"/>
    </xf>
    <xf numFmtId="203" fontId="3" fillId="25" borderId="36" xfId="176" applyNumberFormat="1" applyFill="1" applyBorder="1" applyAlignment="1">
      <alignment vertical="center"/>
    </xf>
    <xf numFmtId="204" fontId="3" fillId="25" borderId="36" xfId="176" applyNumberFormat="1" applyFill="1" applyBorder="1" applyAlignment="1">
      <alignment vertical="center"/>
    </xf>
    <xf numFmtId="205" fontId="3" fillId="25" borderId="36" xfId="176" applyNumberFormat="1" applyFill="1" applyBorder="1" applyAlignment="1">
      <alignment vertical="center"/>
    </xf>
    <xf numFmtId="206" fontId="3" fillId="25" borderId="36" xfId="176" applyNumberFormat="1" applyFill="1" applyBorder="1" applyAlignment="1">
      <alignment vertical="center"/>
    </xf>
    <xf numFmtId="207" fontId="3" fillId="25" borderId="36" xfId="176" applyNumberFormat="1" applyFill="1" applyBorder="1" applyAlignment="1">
      <alignment horizontal="right" vertical="center"/>
    </xf>
    <xf numFmtId="208" fontId="3" fillId="25" borderId="36" xfId="176" applyNumberFormat="1" applyFill="1" applyBorder="1" applyAlignment="1">
      <alignment vertical="center"/>
    </xf>
    <xf numFmtId="209" fontId="3" fillId="25" borderId="36" xfId="176" applyNumberFormat="1" applyFill="1" applyBorder="1" applyAlignment="1">
      <alignment vertical="center"/>
    </xf>
    <xf numFmtId="203" fontId="3" fillId="25" borderId="34" xfId="176" applyNumberFormat="1" applyFill="1" applyBorder="1" applyAlignment="1">
      <alignment vertical="center"/>
    </xf>
    <xf numFmtId="204" fontId="3" fillId="25" borderId="34" xfId="176" applyNumberFormat="1" applyFill="1" applyBorder="1" applyAlignment="1">
      <alignment vertical="center"/>
    </xf>
    <xf numFmtId="205" fontId="3" fillId="25" borderId="34" xfId="176" applyNumberFormat="1" applyFill="1" applyBorder="1" applyAlignment="1">
      <alignment vertical="center"/>
    </xf>
    <xf numFmtId="206" fontId="3" fillId="25" borderId="34" xfId="176" applyNumberFormat="1" applyFill="1" applyBorder="1" applyAlignment="1">
      <alignment vertical="center"/>
    </xf>
    <xf numFmtId="208" fontId="3" fillId="25" borderId="34" xfId="176" applyNumberFormat="1" applyFill="1" applyBorder="1" applyAlignment="1">
      <alignment vertical="center"/>
    </xf>
    <xf numFmtId="209" fontId="3" fillId="25" borderId="34" xfId="176" applyNumberFormat="1" applyFill="1" applyBorder="1" applyAlignment="1">
      <alignment vertical="center"/>
    </xf>
    <xf numFmtId="203" fontId="3" fillId="25" borderId="55" xfId="176" applyNumberFormat="1" applyFill="1" applyBorder="1" applyAlignment="1">
      <alignment vertical="center"/>
    </xf>
    <xf numFmtId="204" fontId="3" fillId="25" borderId="55" xfId="176" applyNumberFormat="1" applyFill="1" applyBorder="1" applyAlignment="1">
      <alignment vertical="center"/>
    </xf>
    <xf numFmtId="205" fontId="3" fillId="25" borderId="55" xfId="176" applyNumberFormat="1" applyFill="1" applyBorder="1" applyAlignment="1">
      <alignment vertical="center"/>
    </xf>
    <xf numFmtId="206" fontId="3" fillId="25" borderId="55" xfId="176" applyNumberFormat="1" applyFill="1" applyBorder="1" applyAlignment="1">
      <alignment vertical="center"/>
    </xf>
    <xf numFmtId="208" fontId="3" fillId="25" borderId="55" xfId="176" applyNumberFormat="1" applyFill="1" applyBorder="1" applyAlignment="1">
      <alignment vertical="center"/>
    </xf>
    <xf numFmtId="209" fontId="3" fillId="25" borderId="55" xfId="176" applyNumberFormat="1" applyFill="1" applyBorder="1" applyAlignment="1">
      <alignment vertical="center"/>
    </xf>
    <xf numFmtId="207" fontId="3" fillId="25" borderId="36" xfId="176" applyNumberFormat="1" applyFill="1" applyBorder="1" applyAlignment="1">
      <alignment vertical="center"/>
    </xf>
    <xf numFmtId="207" fontId="3" fillId="25" borderId="34" xfId="176" applyNumberFormat="1" applyFill="1" applyBorder="1" applyAlignment="1">
      <alignment vertical="center"/>
    </xf>
    <xf numFmtId="209" fontId="3" fillId="25" borderId="36" xfId="176" applyNumberFormat="1" applyFill="1" applyBorder="1" applyAlignment="1">
      <alignment horizontal="right" vertical="center"/>
    </xf>
    <xf numFmtId="0" fontId="0" fillId="40" borderId="65" xfId="0" applyFill="1" applyBorder="1" applyAlignment="1">
      <alignment horizontal="right" vertical="center"/>
    </xf>
    <xf numFmtId="2" fontId="0" fillId="40" borderId="34" xfId="0" applyNumberFormat="1" applyFill="1" applyBorder="1" applyAlignment="1">
      <alignment horizontal="right" vertical="center"/>
    </xf>
    <xf numFmtId="0" fontId="5" fillId="40" borderId="65" xfId="176" applyNumberFormat="1" applyFont="1" applyFill="1" applyBorder="1" applyAlignment="1">
      <alignment horizontal="right" vertical="center" shrinkToFit="1"/>
    </xf>
    <xf numFmtId="0" fontId="5" fillId="40" borderId="34" xfId="176" applyNumberFormat="1" applyFont="1" applyFill="1" applyBorder="1" applyAlignment="1">
      <alignment horizontal="right" vertical="center" shrinkToFit="1"/>
    </xf>
    <xf numFmtId="0" fontId="0" fillId="40" borderId="34" xfId="0" applyNumberFormat="1" applyFill="1" applyBorder="1" applyAlignment="1">
      <alignment horizontal="right" vertical="center"/>
    </xf>
    <xf numFmtId="177" fontId="5" fillId="0" borderId="32" xfId="176" applyNumberFormat="1" applyFont="1" applyBorder="1" applyAlignment="1">
      <alignment horizontal="right" vertical="center" shrinkToFit="1"/>
    </xf>
    <xf numFmtId="179" fontId="5" fillId="0" borderId="108" xfId="176" applyNumberFormat="1" applyFont="1" applyBorder="1" applyAlignment="1">
      <alignment vertical="center" shrinkToFit="1"/>
    </xf>
    <xf numFmtId="185" fontId="5" fillId="0" borderId="121" xfId="176" applyNumberFormat="1" applyFont="1" applyBorder="1" applyAlignment="1">
      <alignment vertical="center" shrinkToFit="1"/>
    </xf>
    <xf numFmtId="185" fontId="5" fillId="0" borderId="32" xfId="176" applyNumberFormat="1" applyFont="1" applyFill="1" applyBorder="1" applyAlignment="1">
      <alignment vertical="center" shrinkToFit="1"/>
    </xf>
    <xf numFmtId="185" fontId="5" fillId="0" borderId="32" xfId="176" applyNumberFormat="1" applyFont="1" applyFill="1" applyBorder="1" applyAlignment="1">
      <alignment horizontal="right" vertical="center" shrinkToFit="1"/>
    </xf>
    <xf numFmtId="203" fontId="5" fillId="0" borderId="121" xfId="176" applyNumberFormat="1" applyFont="1" applyBorder="1" applyAlignment="1">
      <alignment vertical="center" shrinkToFit="1"/>
    </xf>
    <xf numFmtId="203" fontId="5" fillId="0" borderId="32" xfId="176" applyNumberFormat="1" applyFont="1" applyBorder="1" applyAlignment="1">
      <alignment vertical="center" shrinkToFit="1"/>
    </xf>
    <xf numFmtId="0" fontId="3" fillId="25" borderId="36" xfId="176" applyNumberFormat="1" applyFill="1" applyBorder="1" applyAlignment="1">
      <alignment vertical="center"/>
    </xf>
    <xf numFmtId="0" fontId="3" fillId="25" borderId="34" xfId="176" applyNumberFormat="1" applyFill="1" applyBorder="1" applyAlignment="1">
      <alignment vertical="center"/>
    </xf>
    <xf numFmtId="0" fontId="3" fillId="25" borderId="35" xfId="176" applyNumberFormat="1" applyFill="1" applyBorder="1" applyAlignment="1">
      <alignment vertical="center"/>
    </xf>
    <xf numFmtId="0" fontId="0" fillId="0" borderId="31" xfId="176" applyNumberFormat="1" applyFont="1" applyBorder="1" applyAlignment="1">
      <alignment vertical="center" shrinkToFit="1"/>
    </xf>
    <xf numFmtId="0" fontId="0" fillId="0" borderId="32" xfId="176" applyNumberFormat="1" applyFont="1" applyBorder="1" applyAlignment="1">
      <alignment vertical="center" shrinkToFit="1"/>
    </xf>
    <xf numFmtId="0" fontId="0" fillId="0" borderId="122" xfId="176" applyNumberFormat="1" applyFont="1" applyFill="1" applyBorder="1" applyAlignment="1">
      <alignment vertical="center"/>
    </xf>
    <xf numFmtId="0" fontId="0" fillId="40" borderId="111" xfId="0" applyNumberFormat="1" applyFill="1" applyBorder="1" applyAlignment="1">
      <alignment horizontal="right" vertical="center"/>
    </xf>
    <xf numFmtId="0" fontId="3" fillId="25" borderId="36" xfId="176" applyNumberFormat="1" applyFont="1" applyFill="1" applyBorder="1" applyAlignment="1">
      <alignment horizontal="right" vertical="center"/>
    </xf>
    <xf numFmtId="0" fontId="3" fillId="25" borderId="34" xfId="176" applyNumberFormat="1" applyFont="1" applyFill="1" applyBorder="1" applyAlignment="1">
      <alignment horizontal="right" vertical="center"/>
    </xf>
    <xf numFmtId="0" fontId="3" fillId="25" borderId="35" xfId="176" applyNumberFormat="1" applyFont="1" applyFill="1" applyBorder="1" applyAlignment="1">
      <alignment horizontal="right" vertical="center"/>
    </xf>
    <xf numFmtId="0" fontId="3" fillId="25" borderId="55" xfId="176" applyNumberFormat="1" applyFill="1" applyBorder="1" applyAlignment="1">
      <alignment vertical="center"/>
    </xf>
    <xf numFmtId="0" fontId="5" fillId="0" borderId="121" xfId="176" applyNumberFormat="1" applyFont="1" applyBorder="1" applyAlignment="1">
      <alignment vertical="center" shrinkToFit="1"/>
    </xf>
    <xf numFmtId="0" fontId="5" fillId="0" borderId="32" xfId="176" applyNumberFormat="1" applyFont="1" applyBorder="1" applyAlignment="1">
      <alignment vertical="center" shrinkToFit="1"/>
    </xf>
    <xf numFmtId="182" fontId="0" fillId="0" borderId="31" xfId="176" applyNumberFormat="1" applyFont="1" applyBorder="1" applyAlignment="1">
      <alignment vertical="center" shrinkToFit="1"/>
    </xf>
    <xf numFmtId="182" fontId="0" fillId="0" borderId="32" xfId="176" applyNumberFormat="1" applyFont="1" applyBorder="1" applyAlignment="1">
      <alignment vertical="center" shrinkToFit="1"/>
    </xf>
    <xf numFmtId="182" fontId="0" fillId="0" borderId="122" xfId="176" applyNumberFormat="1" applyFont="1" applyFill="1" applyBorder="1" applyAlignment="1">
      <alignment vertical="center"/>
    </xf>
    <xf numFmtId="182" fontId="5" fillId="40" borderId="34" xfId="176" applyNumberFormat="1" applyFont="1" applyFill="1" applyBorder="1" applyAlignment="1">
      <alignment horizontal="right" vertical="center" shrinkToFit="1"/>
    </xf>
    <xf numFmtId="182" fontId="5" fillId="40" borderId="111" xfId="176" applyNumberFormat="1" applyFont="1" applyFill="1" applyBorder="1" applyAlignment="1">
      <alignment horizontal="right" vertical="center" shrinkToFit="1"/>
    </xf>
    <xf numFmtId="182" fontId="3" fillId="25" borderId="55" xfId="176" applyNumberFormat="1" applyFill="1" applyBorder="1" applyAlignment="1">
      <alignment vertical="center"/>
    </xf>
    <xf numFmtId="182" fontId="5" fillId="0" borderId="121" xfId="176" applyNumberFormat="1" applyFont="1" applyBorder="1" applyAlignment="1">
      <alignment vertical="center" shrinkToFit="1"/>
    </xf>
    <xf numFmtId="182" fontId="5" fillId="0" borderId="32" xfId="176" applyNumberFormat="1" applyFont="1" applyBorder="1" applyAlignment="1">
      <alignment vertical="center" shrinkToFit="1"/>
    </xf>
    <xf numFmtId="181" fontId="3" fillId="25" borderId="36" xfId="176" applyNumberFormat="1" applyFill="1" applyBorder="1" applyAlignment="1">
      <alignment vertical="center"/>
    </xf>
    <xf numFmtId="181" fontId="0" fillId="0" borderId="31" xfId="176" applyNumberFormat="1" applyFont="1" applyBorder="1" applyAlignment="1">
      <alignment vertical="center" shrinkToFit="1"/>
    </xf>
    <xf numFmtId="181" fontId="0" fillId="0" borderId="32" xfId="176" applyNumberFormat="1" applyFont="1" applyBorder="1" applyAlignment="1">
      <alignment vertical="center" shrinkToFit="1"/>
    </xf>
    <xf numFmtId="181" fontId="0" fillId="0" borderId="122" xfId="176" applyNumberFormat="1" applyFont="1" applyFill="1" applyBorder="1" applyAlignment="1">
      <alignment vertical="center"/>
    </xf>
    <xf numFmtId="181" fontId="3" fillId="25" borderId="36" xfId="176" applyNumberFormat="1" applyFont="1" applyFill="1" applyBorder="1" applyAlignment="1">
      <alignment horizontal="right" vertical="center"/>
    </xf>
    <xf numFmtId="181" fontId="3" fillId="25" borderId="34" xfId="176" applyNumberFormat="1" applyFont="1" applyFill="1" applyBorder="1" applyAlignment="1">
      <alignment horizontal="right" vertical="center"/>
    </xf>
    <xf numFmtId="181" fontId="3" fillId="25" borderId="35" xfId="176" applyNumberFormat="1" applyFont="1" applyFill="1" applyBorder="1" applyAlignment="1">
      <alignment horizontal="right" vertical="center"/>
    </xf>
    <xf numFmtId="181" fontId="3" fillId="25" borderId="55" xfId="176" applyNumberFormat="1" applyFill="1" applyBorder="1" applyAlignment="1">
      <alignment vertical="center"/>
    </xf>
    <xf numFmtId="181" fontId="0" fillId="25" borderId="34" xfId="176" applyNumberFormat="1" applyFont="1" applyFill="1" applyBorder="1" applyAlignment="1">
      <alignment vertical="center"/>
    </xf>
    <xf numFmtId="181" fontId="5" fillId="0" borderId="121" xfId="176" applyNumberFormat="1" applyFont="1" applyBorder="1" applyAlignment="1">
      <alignment vertical="center" shrinkToFit="1"/>
    </xf>
    <xf numFmtId="181" fontId="5" fillId="0" borderId="32" xfId="176" applyNumberFormat="1" applyFont="1" applyBorder="1" applyAlignment="1">
      <alignment vertical="center" shrinkToFit="1"/>
    </xf>
    <xf numFmtId="4" fontId="5" fillId="0" borderId="121" xfId="176" applyNumberFormat="1" applyFont="1" applyBorder="1" applyAlignment="1">
      <alignment horizontal="right" vertical="center" shrinkToFit="1"/>
    </xf>
    <xf numFmtId="0" fontId="5" fillId="25" borderId="14" xfId="0" applyNumberFormat="1" applyFont="1" applyFill="1" applyBorder="1" applyAlignment="1">
      <alignment vertical="center" shrinkToFit="1"/>
    </xf>
    <xf numFmtId="178" fontId="5" fillId="45" borderId="75" xfId="0" applyNumberFormat="1" applyFont="1" applyFill="1" applyBorder="1" applyAlignment="1">
      <alignment horizontal="center" vertical="center" shrinkToFit="1"/>
    </xf>
    <xf numFmtId="0" fontId="5" fillId="45" borderId="50" xfId="0" applyFont="1" applyFill="1" applyBorder="1" applyAlignment="1">
      <alignment horizontal="right" vertical="center" shrinkToFit="1"/>
    </xf>
    <xf numFmtId="0" fontId="5" fillId="45" borderId="50" xfId="0" applyFont="1" applyFill="1" applyBorder="1" applyAlignment="1">
      <alignment horizontal="left" vertical="center" shrinkToFit="1"/>
    </xf>
    <xf numFmtId="0" fontId="5" fillId="45" borderId="17" xfId="0" applyFont="1" applyFill="1" applyBorder="1" applyAlignment="1" applyProtection="1">
      <alignment horizontal="left"/>
      <protection locked="0"/>
    </xf>
    <xf numFmtId="0" fontId="5" fillId="45" borderId="17" xfId="178" applyFont="1" applyFill="1" applyBorder="1" applyAlignment="1">
      <alignment horizontal="left" vertical="center"/>
    </xf>
    <xf numFmtId="0" fontId="5" fillId="45" borderId="49" xfId="0" applyFont="1" applyFill="1" applyBorder="1" applyAlignment="1">
      <alignment horizontal="center" vertical="center" shrinkToFit="1"/>
    </xf>
    <xf numFmtId="177" fontId="5" fillId="45" borderId="38" xfId="0" applyNumberFormat="1" applyFont="1" applyFill="1" applyBorder="1" applyAlignment="1">
      <alignment vertical="center" shrinkToFit="1"/>
    </xf>
    <xf numFmtId="2" fontId="5" fillId="45" borderId="38" xfId="0" applyNumberFormat="1" applyFont="1" applyFill="1" applyBorder="1" applyAlignment="1">
      <alignment vertical="center" shrinkToFit="1"/>
    </xf>
    <xf numFmtId="179" fontId="5" fillId="45" borderId="40" xfId="0" applyNumberFormat="1" applyFont="1" applyFill="1" applyBorder="1" applyAlignment="1">
      <alignment vertical="center" shrinkToFit="1"/>
    </xf>
    <xf numFmtId="0" fontId="5" fillId="45" borderId="17" xfId="178" applyFont="1" applyFill="1" applyBorder="1" applyAlignment="1">
      <alignment vertical="center" shrinkToFit="1"/>
    </xf>
    <xf numFmtId="207" fontId="3" fillId="25" borderId="55" xfId="176" applyNumberFormat="1" applyFill="1" applyBorder="1" applyAlignment="1">
      <alignment vertical="center"/>
    </xf>
    <xf numFmtId="207" fontId="5" fillId="0" borderId="121" xfId="176" applyNumberFormat="1" applyFont="1" applyBorder="1" applyAlignment="1">
      <alignment vertical="center" shrinkToFit="1"/>
    </xf>
    <xf numFmtId="207" fontId="5" fillId="0" borderId="32" xfId="176" applyNumberFormat="1" applyFont="1" applyBorder="1" applyAlignment="1">
      <alignment vertical="center" shrinkToFit="1"/>
    </xf>
    <xf numFmtId="203" fontId="5" fillId="40" borderId="34" xfId="176" applyNumberFormat="1" applyFont="1" applyFill="1" applyBorder="1" applyAlignment="1">
      <alignment horizontal="right" vertical="center" shrinkToFit="1"/>
    </xf>
    <xf numFmtId="203" fontId="5" fillId="40" borderId="111" xfId="176" applyNumberFormat="1" applyFont="1" applyFill="1" applyBorder="1" applyAlignment="1">
      <alignment horizontal="right" vertical="center" shrinkToFit="1"/>
    </xf>
    <xf numFmtId="203" fontId="5" fillId="40" borderId="65" xfId="176" applyNumberFormat="1" applyFont="1" applyFill="1" applyBorder="1" applyAlignment="1">
      <alignment horizontal="right" vertical="center" shrinkToFit="1"/>
    </xf>
    <xf numFmtId="207" fontId="5" fillId="40" borderId="34" xfId="176" applyNumberFormat="1" applyFont="1" applyFill="1" applyBorder="1" applyAlignment="1">
      <alignment horizontal="right" vertical="center" shrinkToFit="1"/>
    </xf>
    <xf numFmtId="207" fontId="5" fillId="40" borderId="111" xfId="176" applyNumberFormat="1" applyFont="1" applyFill="1" applyBorder="1" applyAlignment="1">
      <alignment horizontal="right" vertical="center" shrinkToFit="1"/>
    </xf>
    <xf numFmtId="0" fontId="27" fillId="0" borderId="50" xfId="0" applyFont="1" applyFill="1" applyBorder="1" applyAlignment="1">
      <alignment horizontal="center" vertical="center"/>
    </xf>
    <xf numFmtId="183" fontId="27" fillId="0" borderId="50" xfId="0" applyNumberFormat="1" applyFont="1" applyBorder="1">
      <alignment vertical="center"/>
    </xf>
    <xf numFmtId="183" fontId="27" fillId="0" borderId="50" xfId="0" applyNumberFormat="1" applyFont="1" applyFill="1" applyBorder="1" applyAlignment="1">
      <alignment horizontal="center" vertical="center"/>
    </xf>
    <xf numFmtId="183" fontId="27" fillId="0" borderId="50" xfId="0" applyNumberFormat="1" applyFont="1" applyBorder="1" applyAlignment="1">
      <alignment horizontal="right" vertical="center"/>
    </xf>
    <xf numFmtId="0" fontId="27" fillId="27" borderId="37" xfId="101" applyFont="1" applyFill="1" applyBorder="1" applyAlignment="1">
      <alignment horizontal="left" vertical="center" indent="1"/>
    </xf>
    <xf numFmtId="0" fontId="27" fillId="28" borderId="37" xfId="102" applyFont="1" applyFill="1" applyBorder="1" applyAlignment="1">
      <alignment horizontal="center" vertical="center"/>
    </xf>
    <xf numFmtId="187" fontId="27" fillId="28" borderId="37" xfId="102" applyNumberFormat="1" applyFont="1" applyFill="1" applyBorder="1" applyAlignment="1">
      <alignment horizontal="center" vertical="center"/>
    </xf>
    <xf numFmtId="179" fontId="27" fillId="28" borderId="37" xfId="102" applyNumberFormat="1" applyFont="1" applyFill="1" applyBorder="1" applyAlignment="1">
      <alignment horizontal="center" vertical="center"/>
    </xf>
    <xf numFmtId="0" fontId="27" fillId="28" borderId="37" xfId="101" applyFont="1" applyFill="1" applyBorder="1" applyAlignment="1">
      <alignment horizontal="center" vertical="center"/>
    </xf>
    <xf numFmtId="1" fontId="27" fillId="28" borderId="43" xfId="102" applyNumberFormat="1" applyFont="1" applyFill="1" applyBorder="1" applyAlignment="1">
      <alignment horizontal="center" vertical="center"/>
    </xf>
    <xf numFmtId="0" fontId="27" fillId="27" borderId="37" xfId="101" applyFont="1" applyFill="1" applyBorder="1" applyAlignment="1">
      <alignment horizontal="center" vertical="center" textRotation="255"/>
    </xf>
    <xf numFmtId="1" fontId="27" fillId="28" borderId="43" xfId="101" applyNumberFormat="1" applyFont="1" applyFill="1" applyBorder="1" applyAlignment="1">
      <alignment horizontal="center" vertical="center"/>
    </xf>
    <xf numFmtId="0" fontId="27" fillId="27" borderId="31" xfId="101" applyFont="1" applyFill="1" applyBorder="1" applyAlignment="1">
      <alignment horizontal="center" vertical="center"/>
    </xf>
    <xf numFmtId="0" fontId="27" fillId="28" borderId="35" xfId="101" applyFont="1" applyFill="1" applyBorder="1" applyAlignment="1">
      <alignment vertical="center" wrapText="1"/>
    </xf>
    <xf numFmtId="0" fontId="29" fillId="0" borderId="50" xfId="0" applyFont="1" applyFill="1" applyBorder="1" applyAlignment="1">
      <alignment horizontal="center" vertical="center"/>
    </xf>
    <xf numFmtId="3" fontId="29" fillId="0" borderId="50" xfId="0" applyNumberFormat="1" applyFont="1" applyBorder="1" applyAlignment="1">
      <alignment vertical="center"/>
    </xf>
    <xf numFmtId="3" fontId="29" fillId="0" borderId="50" xfId="0" applyNumberFormat="1" applyFont="1" applyFill="1" applyBorder="1" applyAlignment="1">
      <alignment vertical="center"/>
    </xf>
    <xf numFmtId="3" fontId="37" fillId="0" borderId="50" xfId="0" applyNumberFormat="1" applyFont="1" applyBorder="1" applyAlignment="1">
      <alignment vertical="center"/>
    </xf>
    <xf numFmtId="200" fontId="27" fillId="0" borderId="48" xfId="176" applyNumberFormat="1" applyFont="1" applyBorder="1" applyAlignment="1">
      <alignment horizontal="right" vertical="center"/>
    </xf>
    <xf numFmtId="200" fontId="27" fillId="0" borderId="103" xfId="176" applyNumberFormat="1" applyFont="1" applyBorder="1">
      <alignment vertical="center"/>
    </xf>
    <xf numFmtId="3" fontId="29" fillId="0" borderId="16" xfId="0" applyNumberFormat="1" applyFont="1" applyFill="1" applyBorder="1" applyAlignment="1">
      <alignment vertical="center"/>
    </xf>
    <xf numFmtId="0" fontId="32" fillId="42" borderId="34" xfId="176" applyFont="1" applyFill="1" applyBorder="1" applyAlignment="1">
      <alignment horizontal="center" vertical="center" textRotation="255"/>
    </xf>
    <xf numFmtId="14" fontId="3" fillId="40" borderId="34" xfId="176" applyNumberFormat="1" applyFont="1" applyFill="1" applyBorder="1" applyAlignment="1">
      <alignment horizontal="center" vertical="center" shrinkToFit="1"/>
    </xf>
    <xf numFmtId="14" fontId="0" fillId="40" borderId="34" xfId="176" applyNumberFormat="1" applyFont="1" applyFill="1" applyBorder="1" applyAlignment="1">
      <alignment horizontal="center" vertical="center" shrinkToFit="1"/>
    </xf>
    <xf numFmtId="0" fontId="3" fillId="40" borderId="34" xfId="176" applyFont="1" applyFill="1" applyBorder="1" applyAlignment="1">
      <alignment horizontal="center" vertical="center"/>
    </xf>
    <xf numFmtId="0" fontId="38" fillId="42" borderId="34" xfId="0" applyFont="1" applyFill="1" applyBorder="1" applyAlignment="1">
      <alignment horizontal="center" vertical="center" textRotation="255" shrinkToFit="1"/>
    </xf>
    <xf numFmtId="0" fontId="38" fillId="42" borderId="34" xfId="0" applyFont="1" applyFill="1" applyBorder="1" applyAlignment="1">
      <alignment horizontal="center" vertical="center" textRotation="255"/>
    </xf>
    <xf numFmtId="0" fontId="32" fillId="0" borderId="128" xfId="176" applyFont="1" applyBorder="1" applyAlignment="1">
      <alignment horizontal="center" vertical="center" textRotation="255" shrinkToFit="1"/>
    </xf>
    <xf numFmtId="0" fontId="32" fillId="0" borderId="38" xfId="176" applyFont="1" applyBorder="1" applyAlignment="1">
      <alignment horizontal="center" vertical="center" textRotation="255" shrinkToFit="1"/>
    </xf>
    <xf numFmtId="0" fontId="32" fillId="0" borderId="40" xfId="176" applyFont="1" applyBorder="1" applyAlignment="1">
      <alignment horizontal="center" vertical="center" textRotation="255" shrinkToFit="1"/>
    </xf>
    <xf numFmtId="0" fontId="32" fillId="42" borderId="36" xfId="176" applyFont="1" applyFill="1" applyBorder="1" applyAlignment="1">
      <alignment horizontal="center" vertical="center" textRotation="255"/>
    </xf>
    <xf numFmtId="0" fontId="32" fillId="42" borderId="49" xfId="176" applyFont="1" applyFill="1" applyBorder="1" applyAlignment="1">
      <alignment horizontal="center" vertical="center" textRotation="255"/>
    </xf>
    <xf numFmtId="0" fontId="32" fillId="42" borderId="38" xfId="176" applyFont="1" applyFill="1" applyBorder="1" applyAlignment="1">
      <alignment horizontal="center" vertical="center" textRotation="255"/>
    </xf>
    <xf numFmtId="0" fontId="32" fillId="42" borderId="133" xfId="176" applyFont="1" applyFill="1" applyBorder="1" applyAlignment="1">
      <alignment horizontal="center" vertical="center" textRotation="255"/>
    </xf>
    <xf numFmtId="0" fontId="3" fillId="0" borderId="34" xfId="176" applyFont="1" applyBorder="1" applyAlignment="1">
      <alignment horizontal="center" vertical="center"/>
    </xf>
    <xf numFmtId="14" fontId="3" fillId="40" borderId="65" xfId="176" applyNumberFormat="1" applyFont="1" applyFill="1" applyBorder="1" applyAlignment="1">
      <alignment horizontal="center" vertical="center" shrinkToFit="1"/>
    </xf>
    <xf numFmtId="182" fontId="3" fillId="27" borderId="35" xfId="123" applyNumberFormat="1" applyFill="1" applyBorder="1" applyAlignment="1">
      <alignment horizontal="center" vertical="center" wrapText="1"/>
    </xf>
    <xf numFmtId="182" fontId="3" fillId="27" borderId="37" xfId="123" applyNumberFormat="1" applyFill="1" applyBorder="1" applyAlignment="1">
      <alignment horizontal="center" vertical="center" wrapText="1"/>
    </xf>
    <xf numFmtId="181" fontId="3" fillId="27" borderId="35" xfId="123" applyNumberFormat="1" applyFill="1" applyBorder="1" applyAlignment="1">
      <alignment horizontal="center" vertical="center" wrapText="1"/>
    </xf>
    <xf numFmtId="181" fontId="3" fillId="27" borderId="37" xfId="123" applyNumberFormat="1" applyFill="1" applyBorder="1" applyAlignment="1">
      <alignment horizontal="center" vertical="center" wrapText="1"/>
    </xf>
    <xf numFmtId="0" fontId="5" fillId="0" borderId="129" xfId="0" applyFont="1" applyBorder="1" applyAlignment="1">
      <alignment horizontal="center" vertical="center" shrinkToFit="1"/>
    </xf>
    <xf numFmtId="0" fontId="5" fillId="0" borderId="130" xfId="0" applyFont="1" applyBorder="1" applyAlignment="1">
      <alignment horizontal="center" vertical="center" shrinkToFit="1"/>
    </xf>
    <xf numFmtId="182" fontId="5" fillId="27" borderId="35" xfId="123" applyNumberFormat="1" applyFont="1" applyFill="1" applyBorder="1" applyAlignment="1">
      <alignment horizontal="center" vertical="center" wrapText="1"/>
    </xf>
    <xf numFmtId="182" fontId="5" fillId="27" borderId="37" xfId="123" applyNumberFormat="1" applyFont="1" applyFill="1" applyBorder="1" applyAlignment="1">
      <alignment horizontal="center" vertical="center" wrapText="1"/>
    </xf>
    <xf numFmtId="0" fontId="32" fillId="42" borderId="34" xfId="0" applyFont="1" applyFill="1" applyBorder="1" applyAlignment="1">
      <alignment horizontal="center" vertical="center" textRotation="255" shrinkToFit="1"/>
    </xf>
    <xf numFmtId="184" fontId="23" fillId="30" borderId="0" xfId="177" applyNumberFormat="1" applyFont="1" applyFill="1" applyAlignment="1">
      <alignment horizontal="center" vertical="center"/>
    </xf>
    <xf numFmtId="0" fontId="38" fillId="35" borderId="0" xfId="177" applyFont="1" applyFill="1" applyAlignment="1">
      <alignment horizontal="center" vertical="center"/>
    </xf>
    <xf numFmtId="0" fontId="38" fillId="35" borderId="11" xfId="177" applyFont="1" applyFill="1" applyBorder="1" applyAlignment="1">
      <alignment horizontal="center" vertical="center"/>
    </xf>
    <xf numFmtId="0" fontId="0" fillId="0" borderId="34" xfId="0" applyBorder="1" applyAlignment="1">
      <alignment horizontal="center" vertical="center" textRotation="255"/>
    </xf>
    <xf numFmtId="0" fontId="3" fillId="0" borderId="43" xfId="176" applyFont="1" applyBorder="1" applyAlignment="1">
      <alignment horizontal="center" vertical="center"/>
    </xf>
    <xf numFmtId="14" fontId="0" fillId="0" borderId="131" xfId="176" applyNumberFormat="1" applyFont="1" applyBorder="1" applyAlignment="1">
      <alignment horizontal="center" vertical="center" shrinkToFit="1"/>
    </xf>
    <xf numFmtId="14" fontId="3" fillId="0" borderId="132" xfId="176" applyNumberFormat="1" applyFont="1" applyBorder="1" applyAlignment="1">
      <alignment horizontal="center" vertical="center" shrinkToFit="1"/>
    </xf>
    <xf numFmtId="14" fontId="0" fillId="0" borderId="13" xfId="176" applyNumberFormat="1" applyFont="1" applyBorder="1" applyAlignment="1">
      <alignment horizontal="center" vertical="center" shrinkToFit="1"/>
    </xf>
    <xf numFmtId="14" fontId="3" fillId="0" borderId="47" xfId="176" applyNumberFormat="1" applyFont="1" applyBorder="1" applyAlignment="1">
      <alignment horizontal="center" vertical="center" shrinkToFit="1"/>
    </xf>
    <xf numFmtId="0" fontId="32" fillId="0" borderId="134" xfId="176" applyFont="1" applyBorder="1" applyAlignment="1">
      <alignment horizontal="center" vertical="center" wrapText="1" shrinkToFit="1"/>
    </xf>
    <xf numFmtId="0" fontId="32" fillId="0" borderId="37" xfId="176" applyFont="1" applyBorder="1" applyAlignment="1">
      <alignment horizontal="center" vertical="center" wrapText="1" shrinkToFit="1"/>
    </xf>
    <xf numFmtId="0" fontId="32" fillId="0" borderId="36" xfId="176" applyFont="1" applyBorder="1" applyAlignment="1">
      <alignment horizontal="center" vertical="center" wrapText="1" shrinkToFit="1"/>
    </xf>
    <xf numFmtId="176" fontId="0" fillId="0" borderId="85" xfId="176" applyNumberFormat="1" applyFont="1" applyFill="1" applyBorder="1" applyAlignment="1">
      <alignment horizontal="center" vertical="center"/>
    </xf>
    <xf numFmtId="176" fontId="3" fillId="0" borderId="104" xfId="176" applyNumberFormat="1" applyFont="1" applyFill="1" applyBorder="1" applyAlignment="1">
      <alignment horizontal="center" vertical="center"/>
    </xf>
    <xf numFmtId="14" fontId="0" fillId="0" borderId="12" xfId="176" applyNumberFormat="1" applyFont="1" applyBorder="1" applyAlignment="1">
      <alignment horizontal="center" vertical="center" shrinkToFit="1"/>
    </xf>
    <xf numFmtId="14" fontId="0" fillId="0" borderId="62" xfId="176" applyNumberFormat="1" applyFont="1" applyBorder="1" applyAlignment="1">
      <alignment horizontal="center" vertical="center" shrinkToFit="1"/>
    </xf>
    <xf numFmtId="0" fontId="5" fillId="0" borderId="68" xfId="0" applyFont="1" applyBorder="1" applyAlignment="1">
      <alignment horizontal="center" vertical="center" shrinkToFit="1"/>
    </xf>
    <xf numFmtId="14" fontId="0" fillId="0" borderId="47" xfId="176" applyNumberFormat="1" applyFont="1" applyBorder="1" applyAlignment="1">
      <alignment horizontal="center" vertical="center" shrinkToFit="1"/>
    </xf>
    <xf numFmtId="176" fontId="0" fillId="0" borderId="24" xfId="176" applyNumberFormat="1" applyFont="1" applyFill="1" applyBorder="1" applyAlignment="1">
      <alignment horizontal="center" vertical="center"/>
    </xf>
    <xf numFmtId="176" fontId="0" fillId="0" borderId="63" xfId="176" applyNumberFormat="1" applyFont="1" applyFill="1" applyBorder="1" applyAlignment="1">
      <alignment horizontal="center" vertical="center"/>
    </xf>
    <xf numFmtId="0" fontId="32" fillId="42" borderId="40" xfId="176" applyFont="1" applyFill="1" applyBorder="1" applyAlignment="1">
      <alignment horizontal="center" vertical="center" textRotation="255"/>
    </xf>
    <xf numFmtId="0" fontId="38" fillId="32" borderId="0" xfId="177" applyFont="1" applyFill="1" applyAlignment="1">
      <alignment horizontal="center" vertical="center"/>
    </xf>
    <xf numFmtId="0" fontId="38" fillId="32" borderId="11" xfId="177" applyFont="1" applyFill="1" applyBorder="1" applyAlignment="1">
      <alignment horizontal="center" vertical="center"/>
    </xf>
    <xf numFmtId="0" fontId="32" fillId="44" borderId="35" xfId="0" applyFont="1" applyFill="1" applyBorder="1" applyAlignment="1">
      <alignment horizontal="center" vertical="center" textRotation="255" shrinkToFit="1"/>
    </xf>
    <xf numFmtId="0" fontId="32" fillId="44" borderId="37" xfId="0" applyFont="1" applyFill="1" applyBorder="1" applyAlignment="1">
      <alignment horizontal="center" vertical="center" textRotation="255" shrinkToFit="1"/>
    </xf>
    <xf numFmtId="0" fontId="0" fillId="0" borderId="37" xfId="0" applyBorder="1" applyAlignment="1">
      <alignment horizontal="center" vertical="center" textRotation="255" shrinkToFit="1"/>
    </xf>
    <xf numFmtId="0" fontId="0" fillId="0" borderId="36" xfId="0" applyBorder="1" applyAlignment="1">
      <alignment horizontal="center" vertical="center" textRotation="255" shrinkToFit="1"/>
    </xf>
    <xf numFmtId="14" fontId="5" fillId="0" borderId="12" xfId="0" applyNumberFormat="1" applyFont="1" applyBorder="1" applyAlignment="1">
      <alignment horizontal="center" vertical="center" shrinkToFit="1"/>
    </xf>
    <xf numFmtId="14" fontId="5" fillId="0" borderId="62" xfId="0" applyNumberFormat="1" applyFont="1" applyBorder="1" applyAlignment="1">
      <alignment horizontal="center" vertical="center" shrinkToFit="1"/>
    </xf>
    <xf numFmtId="14" fontId="5" fillId="0" borderId="13" xfId="0" applyNumberFormat="1" applyFont="1" applyBorder="1" applyAlignment="1">
      <alignment horizontal="center" vertical="center" shrinkToFit="1"/>
    </xf>
    <xf numFmtId="14" fontId="5" fillId="0" borderId="47" xfId="0" applyNumberFormat="1" applyFont="1" applyBorder="1" applyAlignment="1">
      <alignment horizontal="center" vertical="center" shrinkToFit="1"/>
    </xf>
    <xf numFmtId="14" fontId="5" fillId="0" borderId="85" xfId="0" applyNumberFormat="1" applyFont="1" applyBorder="1" applyAlignment="1">
      <alignment horizontal="center" vertical="center" shrinkToFit="1"/>
    </xf>
    <xf numFmtId="14" fontId="5" fillId="0" borderId="104" xfId="0" applyNumberFormat="1" applyFont="1" applyBorder="1" applyAlignment="1">
      <alignment horizontal="center" vertical="center" shrinkToFit="1"/>
    </xf>
    <xf numFmtId="14" fontId="5" fillId="0" borderId="24" xfId="0" applyNumberFormat="1" applyFont="1" applyBorder="1" applyAlignment="1">
      <alignment horizontal="center" vertical="center" shrinkToFit="1"/>
    </xf>
    <xf numFmtId="14" fontId="5" fillId="0" borderId="63" xfId="0" applyNumberFormat="1" applyFont="1" applyBorder="1" applyAlignment="1">
      <alignment horizontal="center" vertical="center" shrinkToFit="1"/>
    </xf>
    <xf numFmtId="0" fontId="32" fillId="44" borderId="75" xfId="0" applyFont="1" applyFill="1" applyBorder="1" applyAlignment="1">
      <alignment horizontal="center" vertical="center" textRotation="255" shrinkToFit="1"/>
    </xf>
    <xf numFmtId="0" fontId="0" fillId="0" borderId="17" xfId="0" applyBorder="1" applyAlignment="1">
      <alignment horizontal="center" vertical="center" textRotation="255" shrinkToFit="1"/>
    </xf>
    <xf numFmtId="0" fontId="0" fillId="0" borderId="41" xfId="0" applyBorder="1" applyAlignment="1">
      <alignment horizontal="center" vertical="center" textRotation="255" shrinkToFit="1"/>
    </xf>
    <xf numFmtId="14" fontId="5" fillId="0" borderId="100" xfId="0" applyNumberFormat="1" applyFont="1" applyBorder="1" applyAlignment="1">
      <alignment horizontal="center" vertical="center" shrinkToFit="1"/>
    </xf>
    <xf numFmtId="14" fontId="5" fillId="0" borderId="101" xfId="0" applyNumberFormat="1" applyFont="1" applyBorder="1" applyAlignment="1">
      <alignment horizontal="center" vertical="center" shrinkToFit="1"/>
    </xf>
    <xf numFmtId="14" fontId="5" fillId="0" borderId="102" xfId="0" applyNumberFormat="1" applyFont="1" applyBorder="1" applyAlignment="1">
      <alignment horizontal="center" vertical="center" shrinkToFit="1"/>
    </xf>
    <xf numFmtId="0" fontId="32" fillId="44" borderId="129" xfId="0" applyFont="1" applyFill="1" applyBorder="1" applyAlignment="1">
      <alignment horizontal="center" vertical="center" textRotation="255" shrinkToFit="1"/>
    </xf>
    <xf numFmtId="0" fontId="32" fillId="44" borderId="68" xfId="0" applyFont="1" applyFill="1" applyBorder="1" applyAlignment="1">
      <alignment horizontal="center" vertical="center" textRotation="255" shrinkToFit="1"/>
    </xf>
    <xf numFmtId="0" fontId="32" fillId="44" borderId="130" xfId="0" applyFont="1" applyFill="1" applyBorder="1" applyAlignment="1">
      <alignment horizontal="center" vertical="center" textRotation="255" shrinkToFit="1"/>
    </xf>
    <xf numFmtId="0" fontId="32" fillId="44" borderId="129" xfId="0" applyFont="1" applyFill="1" applyBorder="1" applyAlignment="1">
      <alignment horizontal="center" vertical="center" textRotation="255"/>
    </xf>
    <xf numFmtId="0" fontId="32" fillId="44" borderId="68" xfId="0" applyFont="1" applyFill="1" applyBorder="1" applyAlignment="1">
      <alignment horizontal="center" vertical="center" textRotation="255"/>
    </xf>
    <xf numFmtId="0" fontId="32" fillId="44" borderId="130" xfId="0" applyFont="1" applyFill="1" applyBorder="1" applyAlignment="1">
      <alignment horizontal="center" vertical="center" textRotation="255"/>
    </xf>
    <xf numFmtId="0" fontId="22" fillId="26" borderId="11" xfId="0" applyFont="1" applyFill="1" applyBorder="1" applyAlignment="1">
      <alignment horizontal="center" vertical="center"/>
    </xf>
    <xf numFmtId="0" fontId="38" fillId="0" borderId="129" xfId="0" applyFont="1" applyBorder="1" applyAlignment="1">
      <alignment horizontal="center" vertical="center" wrapText="1" shrinkToFit="1"/>
    </xf>
    <xf numFmtId="0" fontId="38" fillId="0" borderId="68" xfId="0" applyFont="1" applyBorder="1" applyAlignment="1">
      <alignment horizontal="center" vertical="center" wrapText="1" shrinkToFit="1"/>
    </xf>
    <xf numFmtId="14" fontId="5" fillId="0" borderId="135" xfId="0" applyNumberFormat="1" applyFont="1" applyBorder="1" applyAlignment="1">
      <alignment horizontal="center" vertical="center" shrinkToFit="1"/>
    </xf>
    <xf numFmtId="0" fontId="22" fillId="30" borderId="75" xfId="0" applyFont="1" applyFill="1" applyBorder="1" applyAlignment="1">
      <alignment horizontal="center" vertical="center" shrinkToFit="1"/>
    </xf>
    <xf numFmtId="0" fontId="22" fillId="30" borderId="50" xfId="0" applyFont="1" applyFill="1" applyBorder="1" applyAlignment="1">
      <alignment horizontal="center" vertical="center" shrinkToFit="1"/>
    </xf>
    <xf numFmtId="0" fontId="22" fillId="30" borderId="49" xfId="0" applyFont="1" applyFill="1" applyBorder="1" applyAlignment="1">
      <alignment horizontal="center" vertical="center" shrinkToFit="1"/>
    </xf>
    <xf numFmtId="0" fontId="22" fillId="30" borderId="17" xfId="0" applyFont="1" applyFill="1" applyBorder="1" applyAlignment="1">
      <alignment horizontal="center" vertical="center" shrinkToFit="1"/>
    </xf>
    <xf numFmtId="0" fontId="22" fillId="30" borderId="0" xfId="0" applyFont="1" applyFill="1" applyBorder="1" applyAlignment="1">
      <alignment horizontal="center" vertical="center" shrinkToFit="1"/>
    </xf>
    <xf numFmtId="0" fontId="22" fillId="30" borderId="38" xfId="0" applyFont="1" applyFill="1" applyBorder="1" applyAlignment="1">
      <alignment horizontal="center" vertical="center" shrinkToFit="1"/>
    </xf>
    <xf numFmtId="0" fontId="5" fillId="27" borderId="75" xfId="0" applyFont="1" applyFill="1" applyBorder="1" applyAlignment="1">
      <alignment horizontal="center" vertical="center" shrinkToFit="1"/>
    </xf>
    <xf numFmtId="0" fontId="5" fillId="27" borderId="49" xfId="0" applyFont="1" applyFill="1" applyBorder="1" applyAlignment="1">
      <alignment horizontal="center" vertical="center" shrinkToFit="1"/>
    </xf>
    <xf numFmtId="0" fontId="5" fillId="0" borderId="38" xfId="0" applyFont="1" applyFill="1" applyBorder="1" applyAlignment="1">
      <alignment horizontal="center" vertical="center" shrinkToFit="1"/>
    </xf>
    <xf numFmtId="0" fontId="5" fillId="0" borderId="28" xfId="0" applyFont="1" applyBorder="1" applyAlignment="1">
      <alignment horizontal="center" vertical="center" shrinkToFit="1"/>
    </xf>
    <xf numFmtId="0" fontId="5" fillId="0" borderId="54" xfId="0" applyFont="1" applyBorder="1" applyAlignment="1">
      <alignment horizontal="center" vertical="center" shrinkToFit="1"/>
    </xf>
    <xf numFmtId="0" fontId="5" fillId="0" borderId="22" xfId="0" applyFont="1" applyBorder="1" applyAlignment="1">
      <alignment horizontal="center" vertical="center" shrinkToFit="1"/>
    </xf>
    <xf numFmtId="0" fontId="5" fillId="0" borderId="30" xfId="0" applyFont="1" applyBorder="1" applyAlignment="1">
      <alignment horizontal="center" vertical="center" shrinkToFit="1"/>
    </xf>
    <xf numFmtId="0" fontId="5" fillId="27" borderId="35" xfId="0" applyFont="1" applyFill="1" applyBorder="1" applyAlignment="1">
      <alignment horizontal="center" vertical="center" shrinkToFit="1"/>
    </xf>
    <xf numFmtId="0" fontId="5" fillId="27" borderId="37" xfId="0" applyFont="1" applyFill="1" applyBorder="1" applyAlignment="1">
      <alignment horizontal="center" vertical="center" shrinkToFit="1"/>
    </xf>
    <xf numFmtId="0" fontId="32" fillId="44" borderId="36" xfId="0" applyFont="1" applyFill="1" applyBorder="1" applyAlignment="1">
      <alignment horizontal="center" vertical="center" textRotation="255" shrinkToFit="1"/>
    </xf>
    <xf numFmtId="0" fontId="32" fillId="44" borderId="17" xfId="0" applyFont="1" applyFill="1" applyBorder="1" applyAlignment="1">
      <alignment horizontal="center" vertical="center" textRotation="255" shrinkToFit="1"/>
    </xf>
    <xf numFmtId="0" fontId="32" fillId="44" borderId="41" xfId="0" applyFont="1" applyFill="1" applyBorder="1" applyAlignment="1">
      <alignment horizontal="center" vertical="center" textRotation="255" shrinkToFit="1"/>
    </xf>
    <xf numFmtId="0" fontId="38" fillId="43" borderId="35" xfId="0" applyFont="1" applyFill="1" applyBorder="1" applyAlignment="1">
      <alignment horizontal="center" vertical="center" textRotation="255" shrinkToFit="1"/>
    </xf>
    <xf numFmtId="0" fontId="38" fillId="43" borderId="37" xfId="0" applyFont="1" applyFill="1" applyBorder="1" applyAlignment="1">
      <alignment horizontal="center" vertical="center" textRotation="255" shrinkToFit="1"/>
    </xf>
    <xf numFmtId="0" fontId="38" fillId="43" borderId="36" xfId="0" applyFont="1" applyFill="1" applyBorder="1" applyAlignment="1">
      <alignment horizontal="center" vertical="center" textRotation="255" shrinkToFit="1"/>
    </xf>
    <xf numFmtId="14" fontId="5" fillId="0" borderId="83" xfId="0" applyNumberFormat="1" applyFont="1" applyBorder="1" applyAlignment="1">
      <alignment horizontal="center" vertical="center" shrinkToFit="1"/>
    </xf>
    <xf numFmtId="14" fontId="5" fillId="0" borderId="118" xfId="0" applyNumberFormat="1" applyFont="1" applyBorder="1" applyAlignment="1">
      <alignment horizontal="center" vertical="center" shrinkToFit="1"/>
    </xf>
    <xf numFmtId="0" fontId="32" fillId="43" borderId="35" xfId="176" applyFont="1" applyFill="1" applyBorder="1" applyAlignment="1">
      <alignment horizontal="center" vertical="center" textRotation="255"/>
    </xf>
    <xf numFmtId="0" fontId="32" fillId="43" borderId="37" xfId="176" applyFont="1" applyFill="1" applyBorder="1" applyAlignment="1">
      <alignment horizontal="center" vertical="center" textRotation="255"/>
    </xf>
    <xf numFmtId="0" fontId="0" fillId="0" borderId="37" xfId="0" applyBorder="1" applyAlignment="1">
      <alignment horizontal="center" vertical="center" textRotation="255"/>
    </xf>
    <xf numFmtId="0" fontId="0" fillId="0" borderId="36" xfId="0" applyBorder="1" applyAlignment="1">
      <alignment horizontal="center" vertical="center" textRotation="255"/>
    </xf>
    <xf numFmtId="0" fontId="38" fillId="43" borderId="35" xfId="0" applyFont="1" applyFill="1" applyBorder="1" applyAlignment="1">
      <alignment horizontal="center" vertical="center" textRotation="255"/>
    </xf>
    <xf numFmtId="0" fontId="38" fillId="43" borderId="37" xfId="0" applyFont="1" applyFill="1" applyBorder="1" applyAlignment="1">
      <alignment horizontal="center" vertical="center" textRotation="255"/>
    </xf>
    <xf numFmtId="0" fontId="38" fillId="43" borderId="36" xfId="0" applyFont="1" applyFill="1" applyBorder="1" applyAlignment="1">
      <alignment horizontal="center" vertical="center" textRotation="255"/>
    </xf>
    <xf numFmtId="14" fontId="5" fillId="0" borderId="136" xfId="0" applyNumberFormat="1" applyFont="1" applyBorder="1" applyAlignment="1">
      <alignment horizontal="center" vertical="center" shrinkToFit="1"/>
    </xf>
    <xf numFmtId="0" fontId="32" fillId="43" borderId="35" xfId="0" applyFont="1" applyFill="1" applyBorder="1" applyAlignment="1">
      <alignment horizontal="center" vertical="center" textRotation="255" shrinkToFit="1"/>
    </xf>
    <xf numFmtId="0" fontId="32" fillId="43" borderId="37" xfId="0" applyFont="1" applyFill="1" applyBorder="1" applyAlignment="1">
      <alignment horizontal="center" vertical="center" textRotation="255" shrinkToFit="1"/>
    </xf>
    <xf numFmtId="0" fontId="32" fillId="43" borderId="36" xfId="0" applyFont="1" applyFill="1" applyBorder="1" applyAlignment="1">
      <alignment horizontal="center" vertical="center" textRotation="255" shrinkToFit="1"/>
    </xf>
    <xf numFmtId="0" fontId="32" fillId="43" borderId="36" xfId="176" applyFont="1" applyFill="1" applyBorder="1" applyAlignment="1">
      <alignment horizontal="center" vertical="center" textRotation="255"/>
    </xf>
    <xf numFmtId="0" fontId="5" fillId="27" borderId="28" xfId="0" applyFont="1" applyFill="1" applyBorder="1" applyAlignment="1">
      <alignment horizontal="center" vertical="center" shrinkToFit="1"/>
    </xf>
    <xf numFmtId="0" fontId="5" fillId="27" borderId="39" xfId="0" applyFont="1" applyFill="1" applyBorder="1" applyAlignment="1">
      <alignment horizontal="center" vertical="center" shrinkToFit="1"/>
    </xf>
    <xf numFmtId="0" fontId="5" fillId="27" borderId="22" xfId="0" applyFont="1" applyFill="1" applyBorder="1" applyAlignment="1">
      <alignment horizontal="center" vertical="center" shrinkToFit="1"/>
    </xf>
    <xf numFmtId="0" fontId="5" fillId="27" borderId="10" xfId="0" applyFont="1" applyFill="1" applyBorder="1" applyAlignment="1">
      <alignment horizontal="center" vertical="center" shrinkToFit="1"/>
    </xf>
    <xf numFmtId="0" fontId="5" fillId="27" borderId="36" xfId="0" applyFont="1" applyFill="1" applyBorder="1" applyAlignment="1">
      <alignment horizontal="center" vertical="center" shrinkToFit="1"/>
    </xf>
    <xf numFmtId="0" fontId="22" fillId="30" borderId="41" xfId="0" applyFont="1" applyFill="1" applyBorder="1" applyAlignment="1">
      <alignment horizontal="center" vertical="center" shrinkToFit="1"/>
    </xf>
    <xf numFmtId="0" fontId="22" fillId="30" borderId="11" xfId="0" applyFont="1" applyFill="1" applyBorder="1" applyAlignment="1">
      <alignment horizontal="center" vertical="center" shrinkToFit="1"/>
    </xf>
    <xf numFmtId="0" fontId="22" fillId="30" borderId="40" xfId="0" applyFont="1" applyFill="1" applyBorder="1" applyAlignment="1">
      <alignment horizontal="center" vertical="center" shrinkToFit="1"/>
    </xf>
    <xf numFmtId="0" fontId="5" fillId="28" borderId="35" xfId="0" applyFont="1" applyFill="1" applyBorder="1" applyAlignment="1">
      <alignment horizontal="center" vertical="center" shrinkToFit="1"/>
    </xf>
    <xf numFmtId="0" fontId="5" fillId="28" borderId="36" xfId="0" applyFont="1" applyFill="1" applyBorder="1" applyAlignment="1">
      <alignment horizontal="center" vertical="center" shrinkToFit="1"/>
    </xf>
    <xf numFmtId="0" fontId="5" fillId="38" borderId="12" xfId="0" applyFont="1" applyFill="1" applyBorder="1" applyAlignment="1">
      <alignment horizontal="center" vertical="center" shrinkToFit="1"/>
    </xf>
    <xf numFmtId="0" fontId="5" fillId="38" borderId="83" xfId="0" applyFont="1" applyFill="1" applyBorder="1" applyAlignment="1">
      <alignment horizontal="center" vertical="center" shrinkToFit="1"/>
    </xf>
    <xf numFmtId="0" fontId="0" fillId="0" borderId="37" xfId="0" applyBorder="1" applyAlignment="1">
      <alignment horizontal="center" vertical="center" shrinkToFit="1"/>
    </xf>
    <xf numFmtId="0" fontId="0" fillId="0" borderId="36" xfId="0" applyBorder="1" applyAlignment="1">
      <alignment horizontal="center" vertical="center" shrinkToFit="1"/>
    </xf>
    <xf numFmtId="0" fontId="32" fillId="43" borderId="35" xfId="0" applyFont="1" applyFill="1" applyBorder="1" applyAlignment="1">
      <alignment horizontal="center" vertical="center" wrapText="1" shrinkToFit="1"/>
    </xf>
    <xf numFmtId="0" fontId="32" fillId="43" borderId="37" xfId="0" applyFont="1" applyFill="1" applyBorder="1" applyAlignment="1">
      <alignment horizontal="center" vertical="center" wrapText="1" shrinkToFit="1"/>
    </xf>
    <xf numFmtId="0" fontId="32" fillId="43" borderId="36" xfId="0" applyFont="1" applyFill="1" applyBorder="1" applyAlignment="1">
      <alignment horizontal="center" vertical="center" wrapText="1" shrinkToFit="1"/>
    </xf>
    <xf numFmtId="14" fontId="5" fillId="0" borderId="12" xfId="0" applyNumberFormat="1" applyFont="1" applyFill="1" applyBorder="1" applyAlignment="1">
      <alignment horizontal="center" vertical="center" shrinkToFit="1"/>
    </xf>
    <xf numFmtId="14" fontId="5" fillId="0" borderId="62" xfId="0" applyNumberFormat="1" applyFont="1" applyFill="1" applyBorder="1" applyAlignment="1">
      <alignment horizontal="center" vertical="center" shrinkToFit="1"/>
    </xf>
    <xf numFmtId="14" fontId="5" fillId="0" borderId="13" xfId="0" applyNumberFormat="1" applyFont="1" applyFill="1" applyBorder="1" applyAlignment="1">
      <alignment horizontal="center" vertical="center" shrinkToFit="1"/>
    </xf>
    <xf numFmtId="14" fontId="5" fillId="0" borderId="47" xfId="0" applyNumberFormat="1" applyFont="1" applyFill="1" applyBorder="1" applyAlignment="1">
      <alignment horizontal="center" vertical="center" shrinkToFit="1"/>
    </xf>
    <xf numFmtId="14" fontId="5" fillId="0" borderId="85" xfId="0" applyNumberFormat="1" applyFont="1" applyFill="1" applyBorder="1" applyAlignment="1">
      <alignment horizontal="center" vertical="center" shrinkToFit="1"/>
    </xf>
    <xf numFmtId="14" fontId="5" fillId="0" borderId="104" xfId="0" applyNumberFormat="1" applyFont="1" applyFill="1" applyBorder="1" applyAlignment="1">
      <alignment horizontal="center" vertical="center" shrinkToFit="1"/>
    </xf>
    <xf numFmtId="14" fontId="5" fillId="0" borderId="24" xfId="0" applyNumberFormat="1" applyFont="1" applyFill="1" applyBorder="1" applyAlignment="1">
      <alignment horizontal="center" vertical="center" shrinkToFit="1"/>
    </xf>
    <xf numFmtId="14" fontId="5" fillId="0" borderId="63" xfId="0" applyNumberFormat="1" applyFont="1" applyFill="1" applyBorder="1" applyAlignment="1">
      <alignment horizontal="center" vertical="center" shrinkToFit="1"/>
    </xf>
    <xf numFmtId="0" fontId="38" fillId="43" borderId="75" xfId="0" applyFont="1" applyFill="1" applyBorder="1" applyAlignment="1">
      <alignment horizontal="center" vertical="center" textRotation="255" shrinkToFit="1"/>
    </xf>
    <xf numFmtId="0" fontId="38" fillId="43" borderId="17" xfId="0" applyFont="1" applyFill="1" applyBorder="1" applyAlignment="1">
      <alignment horizontal="center" vertical="center" textRotation="255" shrinkToFit="1"/>
    </xf>
    <xf numFmtId="0" fontId="38" fillId="43" borderId="41" xfId="0" applyFont="1" applyFill="1" applyBorder="1" applyAlignment="1">
      <alignment horizontal="center" vertical="center" textRotation="255" shrinkToFit="1"/>
    </xf>
    <xf numFmtId="0" fontId="38" fillId="0" borderId="35" xfId="0" applyFont="1" applyFill="1" applyBorder="1" applyAlignment="1">
      <alignment horizontal="center" vertical="center" wrapText="1" shrinkToFit="1"/>
    </xf>
    <xf numFmtId="0" fontId="38" fillId="0" borderId="37" xfId="0" applyFont="1" applyFill="1" applyBorder="1" applyAlignment="1">
      <alignment horizontal="center" vertical="center" wrapText="1" shrinkToFit="1"/>
    </xf>
    <xf numFmtId="0" fontId="64" fillId="43" borderId="35" xfId="0" applyFont="1" applyFill="1" applyBorder="1" applyAlignment="1">
      <alignment horizontal="center" vertical="center" textRotation="255" shrinkToFit="1"/>
    </xf>
    <xf numFmtId="0" fontId="64" fillId="43" borderId="37" xfId="0" applyFont="1" applyFill="1" applyBorder="1" applyAlignment="1">
      <alignment horizontal="center" vertical="center" textRotation="255" shrinkToFit="1"/>
    </xf>
    <xf numFmtId="0" fontId="64" fillId="43" borderId="36" xfId="0" applyFont="1" applyFill="1" applyBorder="1" applyAlignment="1">
      <alignment horizontal="center" vertical="center" textRotation="255" shrinkToFit="1"/>
    </xf>
    <xf numFmtId="0" fontId="32" fillId="43" borderId="34" xfId="176" applyFont="1" applyFill="1" applyBorder="1" applyAlignment="1">
      <alignment horizontal="center" vertical="center" textRotation="255"/>
    </xf>
    <xf numFmtId="0" fontId="22" fillId="24" borderId="75" xfId="0" applyFont="1" applyFill="1" applyBorder="1" applyAlignment="1">
      <alignment horizontal="center" vertical="center" shrinkToFit="1"/>
    </xf>
    <xf numFmtId="0" fontId="22" fillId="24" borderId="50" xfId="0" applyFont="1" applyFill="1" applyBorder="1" applyAlignment="1">
      <alignment horizontal="center" vertical="center" shrinkToFit="1"/>
    </xf>
    <xf numFmtId="0" fontId="22" fillId="24" borderId="49" xfId="0" applyFont="1" applyFill="1" applyBorder="1" applyAlignment="1">
      <alignment horizontal="center" vertical="center" shrinkToFit="1"/>
    </xf>
    <xf numFmtId="0" fontId="22" fillId="24" borderId="17" xfId="0" applyFont="1" applyFill="1" applyBorder="1" applyAlignment="1">
      <alignment horizontal="center" vertical="center" shrinkToFit="1"/>
    </xf>
    <xf numFmtId="0" fontId="22" fillId="24" borderId="0" xfId="0" applyFont="1" applyFill="1" applyBorder="1" applyAlignment="1">
      <alignment horizontal="center" vertical="center" shrinkToFit="1"/>
    </xf>
    <xf numFmtId="0" fontId="22" fillId="24" borderId="38" xfId="0" applyFont="1" applyFill="1" applyBorder="1" applyAlignment="1">
      <alignment horizontal="center" vertical="center" shrinkToFit="1"/>
    </xf>
    <xf numFmtId="0" fontId="32" fillId="43" borderId="75" xfId="0" applyFont="1" applyFill="1" applyBorder="1" applyAlignment="1">
      <alignment horizontal="center" vertical="center" textRotation="255" shrinkToFit="1"/>
    </xf>
    <xf numFmtId="0" fontId="5" fillId="24" borderId="17" xfId="178" applyFont="1" applyFill="1" applyBorder="1" applyAlignment="1">
      <alignment horizontal="left" vertical="center" wrapText="1" shrinkToFit="1"/>
    </xf>
    <xf numFmtId="0" fontId="5" fillId="24" borderId="0" xfId="178" applyFont="1" applyFill="1" applyBorder="1" applyAlignment="1">
      <alignment horizontal="left" vertical="center" wrapText="1" shrinkToFit="1"/>
    </xf>
    <xf numFmtId="0" fontId="5" fillId="24" borderId="38" xfId="178" applyFont="1" applyFill="1" applyBorder="1" applyAlignment="1">
      <alignment horizontal="left" vertical="center" wrapText="1" shrinkToFit="1"/>
    </xf>
    <xf numFmtId="0" fontId="5" fillId="24" borderId="17" xfId="178" applyFont="1" applyFill="1" applyBorder="1" applyAlignment="1">
      <alignment horizontal="left" vertical="center" shrinkToFit="1"/>
    </xf>
    <xf numFmtId="0" fontId="5" fillId="24" borderId="0" xfId="178" applyFont="1" applyFill="1" applyBorder="1" applyAlignment="1">
      <alignment horizontal="left" vertical="center" shrinkToFit="1"/>
    </xf>
    <xf numFmtId="0" fontId="5" fillId="24" borderId="38" xfId="178" applyFont="1" applyFill="1" applyBorder="1" applyAlignment="1">
      <alignment horizontal="left" vertical="center" shrinkToFit="1"/>
    </xf>
    <xf numFmtId="0" fontId="38" fillId="0" borderId="35" xfId="0" applyFont="1" applyBorder="1" applyAlignment="1">
      <alignment horizontal="center" vertical="center" wrapText="1" shrinkToFit="1"/>
    </xf>
    <xf numFmtId="0" fontId="38" fillId="0" borderId="37" xfId="0" applyFont="1" applyBorder="1" applyAlignment="1">
      <alignment horizontal="center" vertical="center" wrapText="1" shrinkToFit="1"/>
    </xf>
    <xf numFmtId="0" fontId="38" fillId="0" borderId="36" xfId="0" applyFont="1" applyBorder="1" applyAlignment="1">
      <alignment horizontal="center" vertical="center" wrapText="1" shrinkToFit="1"/>
    </xf>
    <xf numFmtId="0" fontId="5" fillId="38" borderId="75" xfId="0" applyFont="1" applyFill="1" applyBorder="1" applyAlignment="1">
      <alignment horizontal="center" vertical="center" shrinkToFit="1"/>
    </xf>
    <xf numFmtId="0" fontId="5" fillId="38" borderId="49" xfId="0" applyFont="1" applyFill="1" applyBorder="1" applyAlignment="1">
      <alignment horizontal="center" vertical="center" shrinkToFit="1"/>
    </xf>
    <xf numFmtId="0" fontId="5" fillId="24" borderId="17" xfId="0" applyFont="1" applyFill="1" applyBorder="1" applyAlignment="1">
      <alignment horizontal="left" vertical="center" wrapText="1" shrinkToFit="1"/>
    </xf>
    <xf numFmtId="0" fontId="5" fillId="24" borderId="0" xfId="0" applyFont="1" applyFill="1" applyBorder="1" applyAlignment="1">
      <alignment horizontal="left" vertical="center" wrapText="1" shrinkToFit="1"/>
    </xf>
    <xf numFmtId="0" fontId="5" fillId="24" borderId="38" xfId="0" applyFont="1" applyFill="1" applyBorder="1" applyAlignment="1">
      <alignment horizontal="left" vertical="center" wrapText="1" shrinkToFit="1"/>
    </xf>
    <xf numFmtId="0" fontId="5" fillId="24" borderId="17" xfId="0" applyFont="1" applyFill="1" applyBorder="1" applyAlignment="1">
      <alignment horizontal="left" vertical="center" shrinkToFit="1"/>
    </xf>
    <xf numFmtId="0" fontId="5" fillId="24" borderId="0" xfId="0" applyFont="1" applyFill="1" applyBorder="1" applyAlignment="1">
      <alignment horizontal="left" vertical="center" shrinkToFit="1"/>
    </xf>
    <xf numFmtId="0" fontId="5" fillId="24" borderId="41" xfId="0" applyFont="1" applyFill="1" applyBorder="1" applyAlignment="1">
      <alignment horizontal="left" vertical="center" shrinkToFit="1"/>
    </xf>
    <xf numFmtId="0" fontId="5" fillId="24" borderId="11" xfId="0" applyFont="1" applyFill="1" applyBorder="1" applyAlignment="1">
      <alignment horizontal="left" vertical="center" shrinkToFit="1"/>
    </xf>
    <xf numFmtId="14" fontId="5" fillId="40" borderId="83" xfId="0" applyNumberFormat="1" applyFont="1" applyFill="1" applyBorder="1" applyAlignment="1">
      <alignment horizontal="center" vertical="center" shrinkToFit="1"/>
    </xf>
    <xf numFmtId="14" fontId="5" fillId="40" borderId="62" xfId="0" applyNumberFormat="1" applyFont="1" applyFill="1" applyBorder="1" applyAlignment="1">
      <alignment horizontal="center" vertical="center" shrinkToFit="1"/>
    </xf>
    <xf numFmtId="14" fontId="5" fillId="40" borderId="118" xfId="0" applyNumberFormat="1" applyFont="1" applyFill="1" applyBorder="1" applyAlignment="1">
      <alignment horizontal="center" vertical="center" shrinkToFit="1"/>
    </xf>
    <xf numFmtId="14" fontId="5" fillId="40" borderId="47" xfId="0" applyNumberFormat="1" applyFont="1" applyFill="1" applyBorder="1" applyAlignment="1">
      <alignment horizontal="center" vertical="center" shrinkToFit="1"/>
    </xf>
    <xf numFmtId="14" fontId="5" fillId="40" borderId="135" xfId="0" applyNumberFormat="1" applyFont="1" applyFill="1" applyBorder="1" applyAlignment="1">
      <alignment horizontal="center" vertical="center" shrinkToFit="1"/>
    </xf>
    <xf numFmtId="14" fontId="5" fillId="40" borderId="63" xfId="0" applyNumberFormat="1" applyFont="1" applyFill="1" applyBorder="1" applyAlignment="1">
      <alignment horizontal="center" vertical="center" shrinkToFit="1"/>
    </xf>
    <xf numFmtId="0" fontId="5" fillId="38" borderId="50" xfId="0" applyFont="1" applyFill="1" applyBorder="1" applyAlignment="1">
      <alignment horizontal="center" vertical="center" shrinkToFit="1"/>
    </xf>
    <xf numFmtId="14" fontId="5" fillId="0" borderId="99" xfId="0" applyNumberFormat="1" applyFont="1" applyBorder="1" applyAlignment="1">
      <alignment horizontal="center" vertical="center" shrinkToFit="1"/>
    </xf>
    <xf numFmtId="14" fontId="5" fillId="40" borderId="24" xfId="0" applyNumberFormat="1" applyFont="1" applyFill="1" applyBorder="1" applyAlignment="1">
      <alignment horizontal="center" vertical="center" shrinkToFit="1"/>
    </xf>
    <xf numFmtId="0" fontId="32" fillId="46" borderId="35" xfId="0" applyFont="1" applyFill="1" applyBorder="1" applyAlignment="1">
      <alignment horizontal="center" vertical="center" textRotation="255" shrinkToFit="1"/>
    </xf>
    <xf numFmtId="0" fontId="32" fillId="46" borderId="37" xfId="0" applyFont="1" applyFill="1" applyBorder="1" applyAlignment="1">
      <alignment horizontal="center" vertical="center" textRotation="255" shrinkToFit="1"/>
    </xf>
    <xf numFmtId="0" fontId="32" fillId="46" borderId="36" xfId="0" applyFont="1" applyFill="1" applyBorder="1" applyAlignment="1">
      <alignment horizontal="center" vertical="center" textRotation="255" shrinkToFit="1"/>
    </xf>
    <xf numFmtId="0" fontId="44" fillId="0" borderId="75" xfId="179" applyFont="1" applyBorder="1" applyAlignment="1">
      <alignment horizontal="center" vertical="center"/>
    </xf>
    <xf numFmtId="0" fontId="44" fillId="0" borderId="50" xfId="179" applyFont="1" applyBorder="1" applyAlignment="1">
      <alignment horizontal="center" vertical="center"/>
    </xf>
    <xf numFmtId="0" fontId="44" fillId="0" borderId="49" xfId="179" applyFont="1" applyBorder="1" applyAlignment="1">
      <alignment horizontal="center" vertical="center"/>
    </xf>
    <xf numFmtId="0" fontId="44" fillId="0" borderId="17" xfId="179" applyFont="1" applyBorder="1" applyAlignment="1">
      <alignment horizontal="center" vertical="center"/>
    </xf>
    <xf numFmtId="0" fontId="44" fillId="0" borderId="0" xfId="179" applyFont="1" applyBorder="1" applyAlignment="1">
      <alignment horizontal="center" vertical="center"/>
    </xf>
    <xf numFmtId="0" fontId="44" fillId="0" borderId="38" xfId="179" applyFont="1" applyBorder="1" applyAlignment="1">
      <alignment horizontal="center" vertical="center"/>
    </xf>
    <xf numFmtId="0" fontId="38" fillId="26" borderId="71" xfId="83" applyFont="1" applyFill="1" applyBorder="1" applyAlignment="1">
      <alignment horizontal="center" vertical="center"/>
    </xf>
    <xf numFmtId="0" fontId="38" fillId="26" borderId="137" xfId="83" applyFont="1" applyFill="1" applyBorder="1" applyAlignment="1">
      <alignment horizontal="center" vertical="center"/>
    </xf>
    <xf numFmtId="0" fontId="38" fillId="26" borderId="72" xfId="83" applyFont="1" applyFill="1" applyBorder="1" applyAlignment="1">
      <alignment horizontal="center" vertical="center"/>
    </xf>
    <xf numFmtId="186" fontId="25" fillId="24" borderId="75" xfId="83" applyNumberFormat="1" applyFont="1" applyFill="1" applyBorder="1" applyAlignment="1">
      <alignment horizontal="right" vertical="center" shrinkToFit="1"/>
    </xf>
    <xf numFmtId="186" fontId="25" fillId="24" borderId="41" xfId="83" applyNumberFormat="1" applyFont="1" applyFill="1" applyBorder="1" applyAlignment="1">
      <alignment horizontal="right" vertical="center" shrinkToFit="1"/>
    </xf>
    <xf numFmtId="0" fontId="25" fillId="24" borderId="74" xfId="83" applyFont="1" applyFill="1" applyBorder="1" applyAlignment="1">
      <alignment horizontal="center" vertical="center"/>
    </xf>
    <xf numFmtId="0" fontId="25" fillId="24" borderId="79" xfId="83" applyFont="1" applyFill="1" applyBorder="1" applyAlignment="1">
      <alignment horizontal="center" vertical="center"/>
    </xf>
    <xf numFmtId="0" fontId="25" fillId="24" borderId="35" xfId="83" applyFont="1" applyFill="1" applyBorder="1" applyAlignment="1">
      <alignment horizontal="center" vertical="center"/>
    </xf>
    <xf numFmtId="0" fontId="25" fillId="24" borderId="36" xfId="83" applyFont="1" applyFill="1" applyBorder="1" applyAlignment="1">
      <alignment horizontal="center" vertical="center"/>
    </xf>
    <xf numFmtId="0" fontId="56" fillId="0" borderId="0" xfId="40" applyAlignment="1" applyProtection="1">
      <alignment horizontal="center" vertical="center"/>
    </xf>
    <xf numFmtId="0" fontId="43" fillId="0" borderId="0" xfId="40" applyFont="1" applyAlignment="1" applyProtection="1">
      <alignment horizontal="center" vertical="center"/>
    </xf>
    <xf numFmtId="183" fontId="27" fillId="0" borderId="13" xfId="0" applyNumberFormat="1" applyFont="1" applyFill="1" applyBorder="1" applyAlignment="1">
      <alignment horizontal="center" vertical="center"/>
    </xf>
    <xf numFmtId="183" fontId="27" fillId="0" borderId="118" xfId="0" applyNumberFormat="1" applyFont="1" applyFill="1" applyBorder="1" applyAlignment="1">
      <alignment horizontal="center" vertical="center"/>
    </xf>
    <xf numFmtId="183" fontId="27" fillId="0" borderId="47" xfId="0" applyNumberFormat="1" applyFont="1" applyFill="1" applyBorder="1" applyAlignment="1">
      <alignment horizontal="center" vertical="center"/>
    </xf>
    <xf numFmtId="0" fontId="29" fillId="0" borderId="49" xfId="0" applyFont="1" applyBorder="1" applyAlignment="1">
      <alignment horizontal="center" vertical="center" wrapText="1"/>
    </xf>
    <xf numFmtId="0" fontId="29" fillId="0" borderId="40" xfId="0" applyFont="1" applyBorder="1" applyAlignment="1">
      <alignment horizontal="center" vertical="center" wrapText="1"/>
    </xf>
    <xf numFmtId="0" fontId="29" fillId="0" borderId="138" xfId="0" applyFont="1" applyBorder="1" applyAlignment="1">
      <alignment horizontal="justify" vertical="center" wrapText="1"/>
    </xf>
    <xf numFmtId="0" fontId="29" fillId="0" borderId="0" xfId="0" applyFont="1" applyBorder="1" applyAlignment="1">
      <alignment horizontal="justify" vertical="center" wrapText="1"/>
    </xf>
    <xf numFmtId="0" fontId="29" fillId="0" borderId="38" xfId="0" applyFont="1" applyBorder="1" applyAlignment="1">
      <alignment horizontal="justify" vertical="center" wrapText="1"/>
    </xf>
    <xf numFmtId="0" fontId="27" fillId="0" borderId="0" xfId="0" applyFont="1" applyAlignment="1">
      <alignment vertical="center" wrapText="1"/>
    </xf>
    <xf numFmtId="183" fontId="27" fillId="0" borderId="85" xfId="0" applyNumberFormat="1" applyFont="1" applyFill="1" applyBorder="1" applyAlignment="1">
      <alignment horizontal="center" vertical="center"/>
    </xf>
    <xf numFmtId="183" fontId="27" fillId="0" borderId="136" xfId="0" applyNumberFormat="1" applyFont="1" applyFill="1" applyBorder="1" applyAlignment="1">
      <alignment horizontal="center" vertical="center"/>
    </xf>
    <xf numFmtId="183" fontId="27" fillId="0" borderId="104" xfId="0" applyNumberFormat="1" applyFont="1" applyFill="1" applyBorder="1" applyAlignment="1">
      <alignment horizontal="center" vertical="center"/>
    </xf>
    <xf numFmtId="0" fontId="29" fillId="27" borderId="73" xfId="0" applyFont="1" applyFill="1" applyBorder="1" applyAlignment="1">
      <alignment horizontal="center" vertical="center" wrapText="1"/>
    </xf>
    <xf numFmtId="0" fontId="29" fillId="27" borderId="79" xfId="0" applyFont="1" applyFill="1" applyBorder="1" applyAlignment="1">
      <alignment horizontal="center" vertical="center" wrapText="1"/>
    </xf>
    <xf numFmtId="0" fontId="42" fillId="0" borderId="70" xfId="0" applyFont="1" applyBorder="1" applyAlignment="1">
      <alignment horizontal="center" vertical="center"/>
    </xf>
    <xf numFmtId="0" fontId="29" fillId="0" borderId="17" xfId="0" applyFont="1" applyBorder="1" applyAlignment="1">
      <alignment horizontal="center" vertical="center" wrapText="1"/>
    </xf>
    <xf numFmtId="0" fontId="29" fillId="0" borderId="0" xfId="0" applyFont="1" applyBorder="1" applyAlignment="1">
      <alignment horizontal="center" vertical="center" wrapText="1"/>
    </xf>
    <xf numFmtId="0" fontId="27" fillId="0" borderId="17" xfId="0" applyFont="1" applyBorder="1" applyAlignment="1">
      <alignment vertical="center" wrapText="1"/>
    </xf>
    <xf numFmtId="0" fontId="27" fillId="0" borderId="0" xfId="0" applyFont="1" applyBorder="1" applyAlignment="1">
      <alignment vertical="center" wrapText="1"/>
    </xf>
    <xf numFmtId="0" fontId="29" fillId="0" borderId="38" xfId="0" applyFont="1" applyBorder="1" applyAlignment="1">
      <alignment horizontal="center" vertical="center" wrapText="1"/>
    </xf>
    <xf numFmtId="0" fontId="29" fillId="0" borderId="138" xfId="0" applyFont="1" applyBorder="1" applyAlignment="1">
      <alignment horizontal="center" vertical="center" wrapText="1"/>
    </xf>
    <xf numFmtId="0" fontId="29" fillId="0" borderId="75" xfId="0" applyFont="1" applyBorder="1" applyAlignment="1">
      <alignment horizontal="center" vertical="center" wrapText="1"/>
    </xf>
    <xf numFmtId="0" fontId="29" fillId="0" borderId="50" xfId="0" applyFont="1" applyBorder="1" applyAlignment="1">
      <alignment horizontal="center" vertical="center" wrapText="1"/>
    </xf>
    <xf numFmtId="0" fontId="29" fillId="27" borderId="74" xfId="0" applyFont="1" applyFill="1" applyBorder="1" applyAlignment="1">
      <alignment horizontal="center" vertical="center" wrapText="1"/>
    </xf>
    <xf numFmtId="0" fontId="29" fillId="0" borderId="33" xfId="0" applyFont="1" applyBorder="1" applyAlignment="1">
      <alignment horizontal="center" vertical="center" wrapText="1"/>
    </xf>
    <xf numFmtId="0" fontId="29" fillId="0" borderId="139" xfId="0" applyFont="1" applyBorder="1" applyAlignment="1">
      <alignment horizontal="justify" vertical="center" wrapText="1"/>
    </xf>
    <xf numFmtId="0" fontId="29" fillId="0" borderId="11" xfId="0" applyFont="1" applyBorder="1" applyAlignment="1">
      <alignment horizontal="justify" vertical="center" wrapText="1"/>
    </xf>
    <xf numFmtId="0" fontId="29" fillId="0" borderId="40" xfId="0" applyFont="1" applyBorder="1" applyAlignment="1">
      <alignment horizontal="justify" vertical="center" wrapText="1"/>
    </xf>
    <xf numFmtId="0" fontId="29" fillId="0" borderId="140" xfId="0" applyFont="1" applyBorder="1" applyAlignment="1">
      <alignment horizontal="center" vertical="center" wrapText="1"/>
    </xf>
    <xf numFmtId="0" fontId="29" fillId="0" borderId="139" xfId="0" applyFont="1" applyBorder="1" applyAlignment="1">
      <alignment horizontal="center" vertical="center" wrapText="1"/>
    </xf>
    <xf numFmtId="0" fontId="39" fillId="0" borderId="0" xfId="0" applyFont="1" applyAlignment="1">
      <alignment vertical="center"/>
    </xf>
    <xf numFmtId="0" fontId="29" fillId="0" borderId="41" xfId="0" applyFont="1" applyBorder="1" applyAlignment="1">
      <alignment horizontal="center" vertical="center" wrapText="1"/>
    </xf>
    <xf numFmtId="0" fontId="29" fillId="0" borderId="11" xfId="0" applyFont="1" applyBorder="1" applyAlignment="1">
      <alignment horizontal="center" vertical="center" wrapText="1"/>
    </xf>
    <xf numFmtId="0" fontId="29" fillId="26" borderId="34" xfId="0" applyFont="1" applyFill="1" applyBorder="1" applyAlignment="1">
      <alignment horizontal="center" vertical="center" wrapText="1"/>
    </xf>
    <xf numFmtId="0" fontId="29" fillId="0" borderId="77" xfId="0" applyFont="1" applyBorder="1" applyAlignment="1">
      <alignment horizontal="center" vertical="center" wrapText="1"/>
    </xf>
    <xf numFmtId="0" fontId="29" fillId="0" borderId="80"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36" xfId="0" applyFont="1" applyBorder="1" applyAlignment="1">
      <alignment horizontal="center" vertical="center" wrapText="1"/>
    </xf>
    <xf numFmtId="0" fontId="52" fillId="0" borderId="0" xfId="40" applyFont="1" applyAlignment="1" applyProtection="1">
      <alignment horizontal="center" vertical="center" wrapText="1"/>
    </xf>
    <xf numFmtId="0" fontId="52" fillId="0" borderId="0" xfId="40" applyFont="1" applyAlignment="1" applyProtection="1">
      <alignment horizontal="center" vertical="center"/>
    </xf>
    <xf numFmtId="0" fontId="29" fillId="0" borderId="37" xfId="0" applyFont="1" applyBorder="1" applyAlignment="1">
      <alignment horizontal="center" vertical="center" wrapText="1"/>
    </xf>
    <xf numFmtId="0" fontId="27" fillId="26" borderId="34" xfId="0" applyFont="1" applyFill="1" applyBorder="1" applyAlignment="1">
      <alignment horizontal="center" vertical="center"/>
    </xf>
    <xf numFmtId="0" fontId="27" fillId="28" borderId="34" xfId="101" applyFont="1" applyFill="1" applyBorder="1" applyAlignment="1">
      <alignment horizontal="center" vertical="center" wrapText="1"/>
    </xf>
    <xf numFmtId="0" fontId="27" fillId="28" borderId="34" xfId="101" applyFont="1" applyFill="1" applyBorder="1" applyAlignment="1">
      <alignment horizontal="center" vertical="center"/>
    </xf>
    <xf numFmtId="0" fontId="47" fillId="0" borderId="70" xfId="0" applyFont="1" applyFill="1" applyBorder="1" applyAlignment="1">
      <alignment horizontal="center" vertical="center"/>
    </xf>
    <xf numFmtId="0" fontId="61" fillId="0" borderId="0" xfId="40" applyFont="1" applyAlignment="1" applyProtection="1">
      <alignment horizontal="left" vertical="center"/>
    </xf>
    <xf numFmtId="0" fontId="43" fillId="0" borderId="0" xfId="40" applyFont="1" applyAlignment="1" applyProtection="1">
      <alignment horizontal="left" vertical="center"/>
    </xf>
    <xf numFmtId="0" fontId="44" fillId="26" borderId="18" xfId="102" applyFont="1" applyFill="1" applyBorder="1" applyAlignment="1">
      <alignment horizontal="center" vertical="center" wrapText="1"/>
    </xf>
    <xf numFmtId="0" fontId="44" fillId="26" borderId="46" xfId="102" applyFont="1" applyFill="1" applyBorder="1" applyAlignment="1">
      <alignment horizontal="center" vertical="center" wrapText="1"/>
    </xf>
    <xf numFmtId="0" fontId="27" fillId="0" borderId="11" xfId="0" applyFont="1" applyBorder="1" applyAlignment="1">
      <alignment horizontal="right" vertical="center"/>
    </xf>
    <xf numFmtId="0" fontId="27" fillId="28" borderId="42" xfId="101" applyFont="1" applyFill="1" applyBorder="1" applyAlignment="1">
      <alignment horizontal="center" vertical="center" wrapText="1"/>
    </xf>
    <xf numFmtId="0" fontId="27" fillId="28" borderId="36" xfId="101" applyFont="1" applyFill="1" applyBorder="1" applyAlignment="1">
      <alignment horizontal="center" vertical="center" wrapText="1"/>
    </xf>
    <xf numFmtId="0" fontId="27" fillId="27" borderId="35" xfId="101" applyFont="1" applyFill="1" applyBorder="1" applyAlignment="1">
      <alignment horizontal="center" vertical="center" textRotation="255"/>
    </xf>
    <xf numFmtId="0" fontId="27" fillId="27" borderId="37" xfId="101" applyFont="1" applyFill="1" applyBorder="1" applyAlignment="1">
      <alignment horizontal="center" vertical="center" textRotation="255"/>
    </xf>
    <xf numFmtId="0" fontId="28" fillId="27" borderId="35" xfId="101" applyFont="1" applyFill="1" applyBorder="1" applyAlignment="1">
      <alignment horizontal="center" vertical="center" textRotation="255"/>
    </xf>
    <xf numFmtId="0" fontId="28" fillId="27" borderId="37" xfId="101" applyFont="1" applyFill="1" applyBorder="1" applyAlignment="1">
      <alignment horizontal="center" vertical="center" textRotation="255"/>
    </xf>
    <xf numFmtId="0" fontId="28" fillId="27" borderId="36" xfId="101" applyFont="1" applyFill="1" applyBorder="1" applyAlignment="1">
      <alignment horizontal="center" vertical="center" textRotation="255"/>
    </xf>
    <xf numFmtId="0" fontId="27" fillId="28" borderId="35" xfId="101" applyFont="1" applyFill="1" applyBorder="1" applyAlignment="1">
      <alignment horizontal="center" vertical="center" wrapText="1"/>
    </xf>
    <xf numFmtId="0" fontId="27" fillId="28" borderId="37" xfId="101" applyFont="1" applyFill="1" applyBorder="1" applyAlignment="1">
      <alignment horizontal="center" vertical="center" wrapText="1"/>
    </xf>
    <xf numFmtId="0" fontId="29" fillId="26" borderId="34" xfId="0" applyFont="1" applyFill="1" applyBorder="1" applyAlignment="1">
      <alignment horizontal="center" vertical="center"/>
    </xf>
    <xf numFmtId="0" fontId="27" fillId="0" borderId="34" xfId="100" applyFont="1" applyBorder="1" applyAlignment="1">
      <alignment horizontal="center" vertical="center" wrapText="1"/>
    </xf>
    <xf numFmtId="0" fontId="27" fillId="0" borderId="35" xfId="100" applyFont="1" applyBorder="1" applyAlignment="1">
      <alignment horizontal="center" vertical="center" wrapText="1"/>
    </xf>
    <xf numFmtId="0" fontId="27" fillId="0" borderId="37" xfId="100" applyFont="1" applyBorder="1" applyAlignment="1">
      <alignment horizontal="center" vertical="center" wrapText="1"/>
    </xf>
    <xf numFmtId="0" fontId="27" fillId="0" borderId="36" xfId="100" applyFont="1" applyBorder="1" applyAlignment="1">
      <alignment horizontal="center" vertical="center" wrapText="1"/>
    </xf>
    <xf numFmtId="0" fontId="29" fillId="0" borderId="0" xfId="0" applyFont="1" applyAlignment="1">
      <alignment horizontal="left" vertical="center" wrapText="1"/>
    </xf>
    <xf numFmtId="0" fontId="29" fillId="0" borderId="0" xfId="0" applyFont="1" applyFill="1" applyBorder="1" applyAlignment="1">
      <alignment vertical="center" wrapText="1"/>
    </xf>
    <xf numFmtId="0" fontId="27" fillId="0" borderId="34" xfId="100" applyFont="1" applyBorder="1" applyAlignment="1">
      <alignment horizontal="center" vertical="center"/>
    </xf>
    <xf numFmtId="0" fontId="29" fillId="26" borderId="35" xfId="0" applyFont="1" applyFill="1" applyBorder="1" applyAlignment="1">
      <alignment horizontal="center" vertical="center"/>
    </xf>
    <xf numFmtId="0" fontId="29" fillId="26" borderId="36" xfId="0" applyFont="1" applyFill="1" applyBorder="1" applyAlignment="1">
      <alignment horizontal="center" vertical="center"/>
    </xf>
    <xf numFmtId="0" fontId="29" fillId="26" borderId="46" xfId="0" applyFont="1" applyFill="1" applyBorder="1" applyAlignment="1">
      <alignment horizontal="center" vertical="center"/>
    </xf>
    <xf numFmtId="0" fontId="29" fillId="0" borderId="141" xfId="0" applyFont="1" applyBorder="1" applyAlignment="1">
      <alignment horizontal="center" vertical="center"/>
    </xf>
    <xf numFmtId="0" fontId="29" fillId="0" borderId="142" xfId="0" applyFont="1" applyBorder="1" applyAlignment="1">
      <alignment horizontal="center" vertical="center"/>
    </xf>
    <xf numFmtId="0" fontId="29" fillId="26" borderId="20" xfId="0" applyFont="1" applyFill="1" applyBorder="1" applyAlignment="1">
      <alignment horizontal="center" vertical="center"/>
    </xf>
    <xf numFmtId="0" fontId="29" fillId="26" borderId="19" xfId="0" applyFont="1" applyFill="1" applyBorder="1" applyAlignment="1">
      <alignment horizontal="center" vertical="center"/>
    </xf>
    <xf numFmtId="0" fontId="29" fillId="0" borderId="0" xfId="0" applyFont="1" applyFill="1" applyBorder="1" applyAlignment="1">
      <alignment horizontal="left" vertical="center" wrapText="1"/>
    </xf>
    <xf numFmtId="0" fontId="27" fillId="27" borderId="35" xfId="100" applyFont="1" applyFill="1" applyBorder="1" applyAlignment="1">
      <alignment horizontal="center" vertical="center"/>
    </xf>
    <xf numFmtId="0" fontId="27" fillId="27" borderId="37" xfId="100" applyFont="1" applyFill="1" applyBorder="1" applyAlignment="1">
      <alignment horizontal="center" vertical="center"/>
    </xf>
    <xf numFmtId="0" fontId="27" fillId="27" borderId="36" xfId="100" applyFont="1" applyFill="1" applyBorder="1" applyAlignment="1">
      <alignment horizontal="center" vertical="center"/>
    </xf>
    <xf numFmtId="0" fontId="27" fillId="0" borderId="0" xfId="100" applyFont="1" applyAlignment="1">
      <alignment vertical="center" wrapText="1"/>
    </xf>
    <xf numFmtId="0" fontId="27" fillId="0" borderId="75" xfId="100" applyFont="1" applyBorder="1" applyAlignment="1">
      <alignment horizontal="center" vertical="center"/>
    </xf>
    <xf numFmtId="0" fontId="27" fillId="0" borderId="49" xfId="100" applyFont="1" applyBorder="1" applyAlignment="1">
      <alignment horizontal="center" vertical="center"/>
    </xf>
    <xf numFmtId="0" fontId="27" fillId="27" borderId="34" xfId="100" applyFont="1" applyFill="1" applyBorder="1" applyAlignment="1">
      <alignment horizontal="center" vertical="center"/>
    </xf>
    <xf numFmtId="0" fontId="27" fillId="0" borderId="75" xfId="100" applyFont="1" applyBorder="1" applyAlignment="1">
      <alignment horizontal="left" vertical="center" wrapText="1"/>
    </xf>
    <xf numFmtId="0" fontId="27" fillId="0" borderId="50" xfId="100" applyFont="1" applyBorder="1" applyAlignment="1">
      <alignment horizontal="left" vertical="center" wrapText="1"/>
    </xf>
    <xf numFmtId="0" fontId="27" fillId="0" borderId="49" xfId="100" applyFont="1" applyBorder="1" applyAlignment="1">
      <alignment horizontal="left" vertical="center" wrapText="1"/>
    </xf>
    <xf numFmtId="0" fontId="27" fillId="0" borderId="17" xfId="100" applyFont="1" applyBorder="1" applyAlignment="1">
      <alignment horizontal="left" vertical="center" wrapText="1"/>
    </xf>
    <xf numFmtId="0" fontId="27" fillId="0" borderId="0" xfId="100" applyFont="1" applyBorder="1" applyAlignment="1">
      <alignment horizontal="left" vertical="center" wrapText="1"/>
    </xf>
    <xf numFmtId="0" fontId="27" fillId="0" borderId="38" xfId="100" applyFont="1" applyBorder="1" applyAlignment="1">
      <alignment horizontal="left" vertical="center" wrapText="1"/>
    </xf>
    <xf numFmtId="0" fontId="27" fillId="0" borderId="41" xfId="100" applyFont="1" applyBorder="1" applyAlignment="1">
      <alignment horizontal="left" vertical="center" wrapText="1"/>
    </xf>
    <xf numFmtId="0" fontId="27" fillId="0" borderId="11" xfId="100" applyFont="1" applyBorder="1" applyAlignment="1">
      <alignment horizontal="left" vertical="center" wrapText="1"/>
    </xf>
    <xf numFmtId="0" fontId="27" fillId="0" borderId="40" xfId="100" applyFont="1" applyBorder="1" applyAlignment="1">
      <alignment horizontal="left" vertical="center" wrapText="1"/>
    </xf>
  </cellXfs>
  <cellStyles count="182">
    <cellStyle name="20% - アクセント 1 2" xfId="1"/>
    <cellStyle name="20% - アクセント 1 2 2" xfId="2"/>
    <cellStyle name="20% - アクセント 2 2" xfId="3"/>
    <cellStyle name="20% - アクセント 2 2 2" xfId="4"/>
    <cellStyle name="20% - アクセント 3 2" xfId="5"/>
    <cellStyle name="20% - アクセント 3 2 2" xfId="6"/>
    <cellStyle name="20% - アクセント 4 2" xfId="7"/>
    <cellStyle name="20% - アクセント 4 2 2" xfId="8"/>
    <cellStyle name="20% - アクセント 5 2" xfId="9"/>
    <cellStyle name="20% - アクセント 5 2 2" xfId="10"/>
    <cellStyle name="20% - アクセント 6 2" xfId="11"/>
    <cellStyle name="20% - アクセント 6 2 2" xfId="12"/>
    <cellStyle name="40% - アクセント 1 2" xfId="13"/>
    <cellStyle name="40% - アクセント 1 2 2" xfId="14"/>
    <cellStyle name="40% - アクセント 2 2" xfId="15"/>
    <cellStyle name="40% - アクセント 2 2 2" xfId="16"/>
    <cellStyle name="40% - アクセント 3 2" xfId="17"/>
    <cellStyle name="40% - アクセント 3 2 2" xfId="18"/>
    <cellStyle name="40% - アクセント 4 2" xfId="19"/>
    <cellStyle name="40% - アクセント 4 2 2" xfId="20"/>
    <cellStyle name="40% - アクセント 5 2" xfId="21"/>
    <cellStyle name="40% - アクセント 5 2 2" xfId="22"/>
    <cellStyle name="40% - アクセント 6 2" xfId="23"/>
    <cellStyle name="40% - アクセント 6 2 2" xfId="24"/>
    <cellStyle name="60% - アクセント 1 2" xfId="25"/>
    <cellStyle name="60% - アクセント 2 2" xfId="26"/>
    <cellStyle name="60% - アクセント 3 2" xfId="27"/>
    <cellStyle name="60% - アクセント 4 2" xfId="28"/>
    <cellStyle name="60% - アクセント 5 2" xfId="29"/>
    <cellStyle name="60% - アクセント 6 2" xfId="30"/>
    <cellStyle name="アクセント 1 2" xfId="31"/>
    <cellStyle name="アクセント 2 2" xfId="32"/>
    <cellStyle name="アクセント 3 2" xfId="33"/>
    <cellStyle name="アクセント 4 2" xfId="34"/>
    <cellStyle name="アクセント 5 2" xfId="35"/>
    <cellStyle name="アクセント 6 2" xfId="36"/>
    <cellStyle name="タイトル 2" xfId="37"/>
    <cellStyle name="チェック セル 2" xfId="38"/>
    <cellStyle name="どちらでもない 2" xfId="39"/>
    <cellStyle name="ハイパーリンク" xfId="40" builtinId="8"/>
    <cellStyle name="ハイパーリンク 2" xfId="41"/>
    <cellStyle name="メモ 2" xfId="42"/>
    <cellStyle name="メモ 2 2" xfId="43"/>
    <cellStyle name="メモ 2 2 2" xfId="44"/>
    <cellStyle name="メモ 2 3" xfId="45"/>
    <cellStyle name="リンク セル 2" xfId="46"/>
    <cellStyle name="悪い 2" xfId="47"/>
    <cellStyle name="計算 2" xfId="48"/>
    <cellStyle name="警告文 2" xfId="49"/>
    <cellStyle name="桁区切り" xfId="50" builtinId="6"/>
    <cellStyle name="桁区切り 2" xfId="51"/>
    <cellStyle name="桁区切り 2 2" xfId="52"/>
    <cellStyle name="見出し 1 2" xfId="53"/>
    <cellStyle name="見出し 2 2" xfId="54"/>
    <cellStyle name="見出し 3 2" xfId="55"/>
    <cellStyle name="見出し 4 2" xfId="56"/>
    <cellStyle name="集計 2" xfId="57"/>
    <cellStyle name="出力 2" xfId="58"/>
    <cellStyle name="説明文 2" xfId="59"/>
    <cellStyle name="入力 2" xfId="60"/>
    <cellStyle name="標準" xfId="0" builtinId="0"/>
    <cellStyle name="標準 10" xfId="61"/>
    <cellStyle name="標準 10 2" xfId="62"/>
    <cellStyle name="標準 10 3" xfId="63"/>
    <cellStyle name="標準 11" xfId="64"/>
    <cellStyle name="標準 11 2" xfId="65"/>
    <cellStyle name="標準 11 3" xfId="66"/>
    <cellStyle name="標準 12" xfId="67"/>
    <cellStyle name="標準 12 2" xfId="68"/>
    <cellStyle name="標準 12 3" xfId="69"/>
    <cellStyle name="標準 13" xfId="70"/>
    <cellStyle name="標準 13 2" xfId="71"/>
    <cellStyle name="標準 13 3" xfId="72"/>
    <cellStyle name="標準 14" xfId="73"/>
    <cellStyle name="標準 14 2" xfId="74"/>
    <cellStyle name="標準 15" xfId="75"/>
    <cellStyle name="標準 15 2" xfId="76"/>
    <cellStyle name="標準 16" xfId="77"/>
    <cellStyle name="標準 16 2" xfId="78"/>
    <cellStyle name="標準 16 3" xfId="79"/>
    <cellStyle name="標準 17" xfId="80"/>
    <cellStyle name="標準 17 2" xfId="81"/>
    <cellStyle name="標準 17 3" xfId="82"/>
    <cellStyle name="標準 18" xfId="83"/>
    <cellStyle name="標準 18 2" xfId="84"/>
    <cellStyle name="標準 19" xfId="85"/>
    <cellStyle name="標準 19 2" xfId="86"/>
    <cellStyle name="標準 2" xfId="87"/>
    <cellStyle name="標準 2 2" xfId="88"/>
    <cellStyle name="標準 2 2 2" xfId="89"/>
    <cellStyle name="標準 2 2 3" xfId="90"/>
    <cellStyle name="標準 2 3" xfId="91"/>
    <cellStyle name="標準 2 4" xfId="92"/>
    <cellStyle name="標準 20" xfId="93"/>
    <cellStyle name="標準 21" xfId="94"/>
    <cellStyle name="標準 22" xfId="95"/>
    <cellStyle name="標準 23" xfId="96"/>
    <cellStyle name="標準 24" xfId="97"/>
    <cellStyle name="標準 25" xfId="98"/>
    <cellStyle name="標準 26" xfId="99"/>
    <cellStyle name="標準 27" xfId="100"/>
    <cellStyle name="標準 28" xfId="101"/>
    <cellStyle name="標準 29" xfId="102"/>
    <cellStyle name="標準 3" xfId="103"/>
    <cellStyle name="標準 3 2" xfId="104"/>
    <cellStyle name="標準 3 2 2" xfId="105"/>
    <cellStyle name="標準 3 3" xfId="106"/>
    <cellStyle name="標準 3 4" xfId="107"/>
    <cellStyle name="標準 30" xfId="108"/>
    <cellStyle name="標準 31" xfId="109"/>
    <cellStyle name="標準 32" xfId="110"/>
    <cellStyle name="標準 33" xfId="111"/>
    <cellStyle name="標準 34" xfId="112"/>
    <cellStyle name="標準 35" xfId="113"/>
    <cellStyle name="標準 36" xfId="114"/>
    <cellStyle name="標準 37" xfId="115"/>
    <cellStyle name="標準 38" xfId="116"/>
    <cellStyle name="標準 39" xfId="117"/>
    <cellStyle name="標準 4" xfId="118"/>
    <cellStyle name="標準 4 2" xfId="119"/>
    <cellStyle name="標準 4 3" xfId="120"/>
    <cellStyle name="標準 40" xfId="121"/>
    <cellStyle name="標準 41" xfId="122"/>
    <cellStyle name="標準 42" xfId="123"/>
    <cellStyle name="標準 43" xfId="124"/>
    <cellStyle name="標準 44" xfId="125"/>
    <cellStyle name="標準 45" xfId="126"/>
    <cellStyle name="標準 46" xfId="127"/>
    <cellStyle name="標準 47" xfId="128"/>
    <cellStyle name="標準 48" xfId="129"/>
    <cellStyle name="標準 49" xfId="130"/>
    <cellStyle name="標準 5" xfId="131"/>
    <cellStyle name="標準 5 2" xfId="132"/>
    <cellStyle name="標準 5 3" xfId="133"/>
    <cellStyle name="標準 50" xfId="134"/>
    <cellStyle name="標準 51" xfId="135"/>
    <cellStyle name="標準 52" xfId="136"/>
    <cellStyle name="標準 53" xfId="137"/>
    <cellStyle name="標準 54" xfId="138"/>
    <cellStyle name="標準 55" xfId="139"/>
    <cellStyle name="標準 56" xfId="140"/>
    <cellStyle name="標準 57" xfId="141"/>
    <cellStyle name="標準 58" xfId="142"/>
    <cellStyle name="標準 59" xfId="143"/>
    <cellStyle name="標準 6" xfId="144"/>
    <cellStyle name="標準 6 2" xfId="145"/>
    <cellStyle name="標準 6 3" xfId="146"/>
    <cellStyle name="標準 60" xfId="147"/>
    <cellStyle name="標準 61" xfId="148"/>
    <cellStyle name="標準 62" xfId="149"/>
    <cellStyle name="標準 63" xfId="150"/>
    <cellStyle name="標準 64" xfId="151"/>
    <cellStyle name="標準 65" xfId="152"/>
    <cellStyle name="標準 66" xfId="153"/>
    <cellStyle name="標準 67" xfId="154"/>
    <cellStyle name="標準 68" xfId="155"/>
    <cellStyle name="標準 69" xfId="156"/>
    <cellStyle name="標準 7" xfId="157"/>
    <cellStyle name="標準 7 2" xfId="158"/>
    <cellStyle name="標準 7 3" xfId="159"/>
    <cellStyle name="標準 70" xfId="160"/>
    <cellStyle name="標準 71" xfId="161"/>
    <cellStyle name="標準 72" xfId="162"/>
    <cellStyle name="標準 73" xfId="163"/>
    <cellStyle name="標準 74" xfId="164"/>
    <cellStyle name="標準 75" xfId="165"/>
    <cellStyle name="標準 76" xfId="166"/>
    <cellStyle name="標準 77" xfId="167"/>
    <cellStyle name="標準 78" xfId="168"/>
    <cellStyle name="標準 79" xfId="169"/>
    <cellStyle name="標準 8" xfId="170"/>
    <cellStyle name="標準 8 2" xfId="171"/>
    <cellStyle name="標準 8 3" xfId="172"/>
    <cellStyle name="標準 9" xfId="173"/>
    <cellStyle name="標準 9 2" xfId="174"/>
    <cellStyle name="標準 9 3" xfId="175"/>
    <cellStyle name="標準_印旛沼浄水場配水水質" xfId="176"/>
    <cellStyle name="標準_印旛沼浄水場配水水質 2" xfId="177"/>
    <cellStyle name="標準_水質試験月報（郡本23年度）" xfId="178"/>
    <cellStyle name="標準_水質年報（北総地区)" xfId="179"/>
    <cellStyle name="標準_北総水質月報H22-1" xfId="180"/>
    <cellStyle name="良い 2" xfId="181"/>
  </cellStyles>
  <dxfs count="152">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rgb="FFFF0000"/>
        </patternFill>
      </fill>
    </dxf>
    <dxf>
      <fill>
        <patternFill>
          <bgColor rgb="FFFF0000"/>
        </patternFill>
      </fill>
    </dxf>
  </dxfs>
  <tableStyles count="0" defaultTableStyle="TableStyleMedium9" defaultPivotStyle="PivotStyleLight16"/>
  <colors>
    <mruColors>
      <color rgb="FFFFFF99"/>
      <color rgb="FFCCFFFF"/>
      <color rgb="FFFF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231322</xdr:colOff>
      <xdr:row>5</xdr:row>
      <xdr:rowOff>13607</xdr:rowOff>
    </xdr:from>
    <xdr:to>
      <xdr:col>1</xdr:col>
      <xdr:colOff>666750</xdr:colOff>
      <xdr:row>5</xdr:row>
      <xdr:rowOff>285750</xdr:rowOff>
    </xdr:to>
    <xdr:cxnSp macro="">
      <xdr:nvCxnSpPr>
        <xdr:cNvPr id="2" name="直線コネクタ 1"/>
        <xdr:cNvCxnSpPr/>
      </xdr:nvCxnSpPr>
      <xdr:spPr bwMode="auto">
        <a:xfrm>
          <a:off x="353786" y="979714"/>
          <a:ext cx="435428" cy="272143"/>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231322</xdr:colOff>
      <xdr:row>5</xdr:row>
      <xdr:rowOff>13607</xdr:rowOff>
    </xdr:from>
    <xdr:to>
      <xdr:col>1</xdr:col>
      <xdr:colOff>666750</xdr:colOff>
      <xdr:row>5</xdr:row>
      <xdr:rowOff>285750</xdr:rowOff>
    </xdr:to>
    <xdr:cxnSp macro="">
      <xdr:nvCxnSpPr>
        <xdr:cNvPr id="3" name="直線コネクタ 2"/>
        <xdr:cNvCxnSpPr/>
      </xdr:nvCxnSpPr>
      <xdr:spPr bwMode="auto">
        <a:xfrm>
          <a:off x="355147" y="966107"/>
          <a:ext cx="435428" cy="272143"/>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145676</xdr:colOff>
      <xdr:row>3</xdr:row>
      <xdr:rowOff>0</xdr:rowOff>
    </xdr:from>
    <xdr:to>
      <xdr:col>3</xdr:col>
      <xdr:colOff>1277470</xdr:colOff>
      <xdr:row>5</xdr:row>
      <xdr:rowOff>0</xdr:rowOff>
    </xdr:to>
    <xdr:cxnSp macro="">
      <xdr:nvCxnSpPr>
        <xdr:cNvPr id="6" name="直線コネクタ 5"/>
        <xdr:cNvCxnSpPr/>
      </xdr:nvCxnSpPr>
      <xdr:spPr bwMode="auto">
        <a:xfrm>
          <a:off x="930088" y="437029"/>
          <a:ext cx="1131794" cy="392206"/>
        </a:xfrm>
        <a:prstGeom prst="line">
          <a:avLst/>
        </a:prstGeom>
        <a:ln w="3175">
          <a:solidFill>
            <a:schemeClr val="tx1">
              <a:lumMod val="50000"/>
              <a:lumOff val="50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0.136.10\&#27700;&#36074;\&#27700;&#36074;&#31649;&#29702;&#23460;H20&#65374;\13%20&#27700;&#36074;&#35430;&#39443;&#26376;&#22577;&#12539;&#24180;&#22577;\&#9675;%20&#27700;&#36074;&#26376;&#22577;\&#24179;&#25104;29&#24180;&#24230;\H29&#24180;&#24230;&#65288;&#34966;&#12465;&#28006;&#12414;&#12392;&#12417;&#65289;&#27700;&#36074;&#26376;&#22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月"/>
      <sheetName val="5月"/>
      <sheetName val="6月"/>
      <sheetName val="7月"/>
      <sheetName val="8月"/>
      <sheetName val="9月"/>
      <sheetName val="10月"/>
      <sheetName val="11月"/>
      <sheetName val="12月"/>
      <sheetName val="1月"/>
      <sheetName val="2月"/>
      <sheetName val="3月"/>
      <sheetName val="年報（関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pref.chiba.lg.jp/shigen/haishutsu/juuran.html" TargetMode="External"/><Relationship Id="rId1" Type="http://schemas.openxmlformats.org/officeDocument/2006/relationships/hyperlink" Target="http://www.pref.chiba.lg.jp/kigyou/kyshisetsu/kougyouyousui/suishitsu/documents/map.jpg" TargetMode="External"/><Relationship Id="rId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1.bin"/><Relationship Id="rId1" Type="http://schemas.openxmlformats.org/officeDocument/2006/relationships/hyperlink" Target="http://www.pref.chiba.lg.jp/suidou/kyshisetsu/press/2011/odei.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19"/>
  <sheetViews>
    <sheetView zoomScale="80" zoomScaleNormal="80" workbookViewId="0">
      <pane xSplit="1" ySplit="5" topLeftCell="B57" activePane="bottomRight" state="frozen"/>
      <selection pane="topRight" activeCell="B1" sqref="B1"/>
      <selection pane="bottomLeft" activeCell="A6" sqref="A6"/>
      <selection pane="bottomRight" activeCell="Q355" sqref="Q355"/>
    </sheetView>
  </sheetViews>
  <sheetFormatPr defaultRowHeight="13.5"/>
  <cols>
    <col min="1" max="37" width="5.875" customWidth="1"/>
  </cols>
  <sheetData>
    <row r="1" spans="1:37" ht="17.25">
      <c r="A1" s="185"/>
      <c r="B1" s="2156">
        <v>42826</v>
      </c>
      <c r="C1" s="2156"/>
      <c r="D1" s="2156"/>
      <c r="E1" s="2157" t="s">
        <v>324</v>
      </c>
      <c r="F1" s="2157"/>
      <c r="G1" s="2157"/>
      <c r="H1" s="2157"/>
      <c r="I1" s="2157"/>
      <c r="J1" s="2157"/>
      <c r="K1" s="175"/>
      <c r="L1" s="175"/>
      <c r="M1" s="175"/>
      <c r="N1" s="175"/>
      <c r="O1" s="175"/>
      <c r="P1" s="175"/>
      <c r="Q1" s="176"/>
      <c r="R1" s="176"/>
      <c r="S1" s="176"/>
      <c r="T1" s="176"/>
      <c r="U1" s="176"/>
      <c r="V1" s="176"/>
      <c r="W1" s="176"/>
      <c r="AD1" s="176"/>
      <c r="AE1" s="176"/>
      <c r="AF1" s="176"/>
      <c r="AG1" s="176"/>
      <c r="AH1" s="176"/>
      <c r="AI1" s="176"/>
      <c r="AJ1" s="176"/>
      <c r="AK1" s="176"/>
    </row>
    <row r="2" spans="1:37" ht="17.25">
      <c r="A2" s="185"/>
      <c r="B2" s="179" t="s">
        <v>19</v>
      </c>
      <c r="C2" s="179"/>
      <c r="D2" s="180"/>
      <c r="E2" s="2158"/>
      <c r="F2" s="2158"/>
      <c r="G2" s="2158"/>
      <c r="H2" s="2158"/>
      <c r="I2" s="2158"/>
      <c r="J2" s="2158"/>
      <c r="K2" s="177"/>
      <c r="L2" s="177"/>
      <c r="M2" s="177"/>
      <c r="N2" s="177"/>
      <c r="O2" s="177"/>
      <c r="P2" s="177"/>
      <c r="Q2" s="177"/>
      <c r="R2" s="177"/>
      <c r="S2" s="177"/>
      <c r="T2" s="177"/>
      <c r="U2" s="177"/>
      <c r="V2" s="178"/>
      <c r="W2" s="178"/>
      <c r="AD2" s="2147" t="s">
        <v>293</v>
      </c>
      <c r="AE2" s="2147" t="s">
        <v>294</v>
      </c>
      <c r="AF2" s="2147" t="s">
        <v>27</v>
      </c>
      <c r="AG2" s="2153" t="s">
        <v>295</v>
      </c>
      <c r="AH2" s="2153" t="s">
        <v>296</v>
      </c>
      <c r="AI2" s="2147" t="s">
        <v>297</v>
      </c>
      <c r="AJ2" s="2147" t="s">
        <v>98</v>
      </c>
      <c r="AK2" s="2149" t="s">
        <v>298</v>
      </c>
    </row>
    <row r="3" spans="1:37">
      <c r="A3" s="185"/>
      <c r="B3" s="181" t="s">
        <v>48</v>
      </c>
      <c r="C3" s="182" t="s">
        <v>49</v>
      </c>
      <c r="D3" s="161" t="s">
        <v>50</v>
      </c>
      <c r="E3" s="162" t="s">
        <v>51</v>
      </c>
      <c r="F3" s="162" t="s">
        <v>52</v>
      </c>
      <c r="G3" s="162" t="s">
        <v>53</v>
      </c>
      <c r="H3" s="162" t="s">
        <v>54</v>
      </c>
      <c r="I3" s="162" t="s">
        <v>55</v>
      </c>
      <c r="J3" s="162" t="s">
        <v>56</v>
      </c>
      <c r="K3" s="162" t="s">
        <v>57</v>
      </c>
      <c r="L3" s="162" t="s">
        <v>58</v>
      </c>
      <c r="M3" s="162" t="s">
        <v>44</v>
      </c>
      <c r="N3" s="162" t="s">
        <v>59</v>
      </c>
      <c r="O3" s="163" t="s">
        <v>60</v>
      </c>
      <c r="P3" s="162" t="s">
        <v>61</v>
      </c>
      <c r="Q3" s="162" t="s">
        <v>62</v>
      </c>
      <c r="R3" s="164" t="s">
        <v>63</v>
      </c>
      <c r="S3" s="164" t="s">
        <v>64</v>
      </c>
      <c r="T3" s="164" t="s">
        <v>65</v>
      </c>
      <c r="U3" s="164" t="s">
        <v>66</v>
      </c>
      <c r="V3" s="165" t="s">
        <v>67</v>
      </c>
      <c r="W3" s="166" t="s">
        <v>68</v>
      </c>
      <c r="X3" s="166" t="s">
        <v>69</v>
      </c>
      <c r="Y3" s="166" t="s">
        <v>70</v>
      </c>
      <c r="Z3" s="166" t="s">
        <v>71</v>
      </c>
      <c r="AA3" s="166" t="s">
        <v>72</v>
      </c>
      <c r="AB3" s="166" t="s">
        <v>73</v>
      </c>
      <c r="AC3" s="167" t="s">
        <v>24</v>
      </c>
      <c r="AD3" s="2148"/>
      <c r="AE3" s="2148"/>
      <c r="AF3" s="2148"/>
      <c r="AG3" s="2154"/>
      <c r="AH3" s="2154"/>
      <c r="AI3" s="2148"/>
      <c r="AJ3" s="2148"/>
      <c r="AK3" s="2150"/>
    </row>
    <row r="4" spans="1:37">
      <c r="A4" s="2151"/>
      <c r="B4" s="183" t="s">
        <v>48</v>
      </c>
      <c r="C4" s="184"/>
      <c r="D4" s="168" t="s">
        <v>48</v>
      </c>
      <c r="E4" s="169" t="s">
        <v>48</v>
      </c>
      <c r="F4" s="170"/>
      <c r="G4" s="170"/>
      <c r="H4" s="170"/>
      <c r="I4" s="170"/>
      <c r="J4" s="171" t="s">
        <v>74</v>
      </c>
      <c r="K4" s="169" t="s">
        <v>48</v>
      </c>
      <c r="L4" s="170" t="s">
        <v>48</v>
      </c>
      <c r="M4" s="170" t="s">
        <v>48</v>
      </c>
      <c r="N4" s="169" t="s">
        <v>75</v>
      </c>
      <c r="O4" s="169" t="s">
        <v>76</v>
      </c>
      <c r="P4" s="172" t="s">
        <v>77</v>
      </c>
      <c r="Q4" s="169" t="s">
        <v>78</v>
      </c>
      <c r="R4" s="170" t="s">
        <v>79</v>
      </c>
      <c r="S4" s="170"/>
      <c r="T4" s="170"/>
      <c r="U4" s="170"/>
      <c r="V4" s="173"/>
      <c r="W4" s="173"/>
      <c r="X4" s="173" t="s">
        <v>80</v>
      </c>
      <c r="Y4" s="173" t="s">
        <v>81</v>
      </c>
      <c r="Z4" s="173" t="s">
        <v>81</v>
      </c>
      <c r="AA4" s="173" t="s">
        <v>82</v>
      </c>
      <c r="AB4" s="173" t="s">
        <v>48</v>
      </c>
      <c r="AC4" s="174" t="s">
        <v>48</v>
      </c>
      <c r="AD4" s="2148"/>
      <c r="AE4" s="2148"/>
      <c r="AF4" s="2148"/>
      <c r="AG4" s="2154"/>
      <c r="AH4" s="2154"/>
      <c r="AI4" s="2148"/>
      <c r="AJ4" s="2148"/>
      <c r="AK4" s="2150"/>
    </row>
    <row r="5" spans="1:37">
      <c r="A5" s="2152"/>
      <c r="B5" s="244" t="s">
        <v>83</v>
      </c>
      <c r="C5" s="243" t="s">
        <v>84</v>
      </c>
      <c r="D5" s="170"/>
      <c r="E5" s="170"/>
      <c r="F5" s="169" t="s">
        <v>85</v>
      </c>
      <c r="G5" s="169" t="s">
        <v>86</v>
      </c>
      <c r="H5" s="169" t="s">
        <v>20</v>
      </c>
      <c r="I5" s="169" t="s">
        <v>20</v>
      </c>
      <c r="J5" s="170"/>
      <c r="K5" s="170" t="s">
        <v>19</v>
      </c>
      <c r="L5" s="170"/>
      <c r="M5" s="170"/>
      <c r="N5" s="169" t="s">
        <v>87</v>
      </c>
      <c r="O5" s="1151" t="s">
        <v>479</v>
      </c>
      <c r="P5" s="169" t="s">
        <v>87</v>
      </c>
      <c r="Q5" s="169" t="s">
        <v>87</v>
      </c>
      <c r="R5" s="169" t="s">
        <v>87</v>
      </c>
      <c r="S5" s="169" t="s">
        <v>87</v>
      </c>
      <c r="T5" s="169" t="s">
        <v>87</v>
      </c>
      <c r="U5" s="169" t="s">
        <v>87</v>
      </c>
      <c r="V5" s="173" t="s">
        <v>87</v>
      </c>
      <c r="W5" s="173" t="s">
        <v>87</v>
      </c>
      <c r="X5" s="173" t="s">
        <v>87</v>
      </c>
      <c r="Y5" s="173" t="s">
        <v>87</v>
      </c>
      <c r="Z5" s="173" t="s">
        <v>87</v>
      </c>
      <c r="AA5" s="173"/>
      <c r="AB5" s="173"/>
      <c r="AC5" s="174" t="s">
        <v>87</v>
      </c>
      <c r="AD5" s="242" t="s">
        <v>299</v>
      </c>
      <c r="AE5" s="242" t="s">
        <v>299</v>
      </c>
      <c r="AF5" s="242" t="s">
        <v>299</v>
      </c>
      <c r="AG5" s="242" t="s">
        <v>299</v>
      </c>
      <c r="AH5" s="242" t="s">
        <v>299</v>
      </c>
      <c r="AI5" s="242" t="s">
        <v>299</v>
      </c>
      <c r="AJ5" s="242" t="s">
        <v>299</v>
      </c>
      <c r="AK5" s="241" t="s">
        <v>299</v>
      </c>
    </row>
    <row r="6" spans="1:37" ht="13.5" customHeight="1">
      <c r="A6" s="2155" t="s">
        <v>28</v>
      </c>
      <c r="B6" s="278">
        <v>42826</v>
      </c>
      <c r="C6" s="204" t="s">
        <v>41</v>
      </c>
      <c r="D6" s="207" t="s">
        <v>625</v>
      </c>
      <c r="E6" s="207" t="s">
        <v>626</v>
      </c>
      <c r="F6" s="208">
        <v>5</v>
      </c>
      <c r="G6" s="208">
        <v>7.3</v>
      </c>
      <c r="H6" s="807">
        <v>5</v>
      </c>
      <c r="I6" s="807">
        <v>10</v>
      </c>
      <c r="J6" s="822">
        <v>0.2986111111111111</v>
      </c>
      <c r="K6" s="806">
        <v>23.5</v>
      </c>
      <c r="L6" s="806">
        <v>22.3</v>
      </c>
      <c r="M6" s="806">
        <v>8.25</v>
      </c>
      <c r="N6" s="806" t="s">
        <v>36</v>
      </c>
      <c r="O6" s="807">
        <v>32</v>
      </c>
      <c r="P6" s="806">
        <v>84</v>
      </c>
      <c r="Q6" s="806">
        <v>33.4</v>
      </c>
      <c r="R6" s="806">
        <v>12.6</v>
      </c>
      <c r="S6" s="806">
        <v>106</v>
      </c>
      <c r="T6" s="806">
        <v>70</v>
      </c>
      <c r="U6" s="806">
        <v>36</v>
      </c>
      <c r="V6" s="806" t="s">
        <v>36</v>
      </c>
      <c r="W6" s="823" t="s">
        <v>36</v>
      </c>
      <c r="X6" s="806" t="s">
        <v>36</v>
      </c>
      <c r="Y6" s="806" t="s">
        <v>36</v>
      </c>
      <c r="Z6" s="806" t="s">
        <v>36</v>
      </c>
      <c r="AA6" s="806" t="s">
        <v>36</v>
      </c>
      <c r="AB6" s="788" t="s">
        <v>36</v>
      </c>
      <c r="AC6" s="823" t="s">
        <v>36</v>
      </c>
      <c r="AD6" s="824" t="s">
        <v>36</v>
      </c>
      <c r="AE6" s="824" t="s">
        <v>36</v>
      </c>
      <c r="AF6" s="824" t="s">
        <v>36</v>
      </c>
      <c r="AG6" s="824" t="s">
        <v>36</v>
      </c>
      <c r="AH6" s="824" t="s">
        <v>36</v>
      </c>
      <c r="AI6" s="824" t="s">
        <v>36</v>
      </c>
      <c r="AJ6" s="824" t="s">
        <v>36</v>
      </c>
      <c r="AK6" s="825" t="s">
        <v>36</v>
      </c>
    </row>
    <row r="7" spans="1:37" ht="13.5" customHeight="1">
      <c r="A7" s="2155"/>
      <c r="B7" s="278">
        <v>42827</v>
      </c>
      <c r="C7" s="206" t="s">
        <v>42</v>
      </c>
      <c r="D7" s="207" t="s">
        <v>627</v>
      </c>
      <c r="E7" s="207" t="s">
        <v>626</v>
      </c>
      <c r="F7" s="208">
        <v>3</v>
      </c>
      <c r="G7" s="208">
        <v>0</v>
      </c>
      <c r="H7" s="209">
        <v>5</v>
      </c>
      <c r="I7" s="209">
        <v>11</v>
      </c>
      <c r="J7" s="210">
        <v>0.30555555555555552</v>
      </c>
      <c r="K7" s="826">
        <v>30.8</v>
      </c>
      <c r="L7" s="826">
        <v>24.1</v>
      </c>
      <c r="M7" s="787">
        <v>9.16</v>
      </c>
      <c r="N7" s="787" t="s">
        <v>36</v>
      </c>
      <c r="O7" s="827">
        <v>27.6</v>
      </c>
      <c r="P7" s="828">
        <v>74</v>
      </c>
      <c r="Q7" s="827">
        <v>34.799999999999997</v>
      </c>
      <c r="R7" s="827">
        <v>15.2</v>
      </c>
      <c r="S7" s="828">
        <v>95</v>
      </c>
      <c r="T7" s="828">
        <v>62</v>
      </c>
      <c r="U7" s="828">
        <v>33</v>
      </c>
      <c r="V7" s="806" t="s">
        <v>36</v>
      </c>
      <c r="W7" s="823" t="s">
        <v>36</v>
      </c>
      <c r="X7" s="806" t="s">
        <v>36</v>
      </c>
      <c r="Y7" s="806" t="s">
        <v>36</v>
      </c>
      <c r="Z7" s="806" t="s">
        <v>36</v>
      </c>
      <c r="AA7" s="806" t="s">
        <v>36</v>
      </c>
      <c r="AB7" s="806" t="s">
        <v>36</v>
      </c>
      <c r="AC7" s="823" t="s">
        <v>36</v>
      </c>
      <c r="AD7" s="824" t="s">
        <v>36</v>
      </c>
      <c r="AE7" s="824" t="s">
        <v>36</v>
      </c>
      <c r="AF7" s="824" t="s">
        <v>36</v>
      </c>
      <c r="AG7" s="824" t="s">
        <v>36</v>
      </c>
      <c r="AH7" s="824" t="s">
        <v>36</v>
      </c>
      <c r="AI7" s="824" t="s">
        <v>36</v>
      </c>
      <c r="AJ7" s="824" t="s">
        <v>36</v>
      </c>
      <c r="AK7" s="825" t="s">
        <v>36</v>
      </c>
    </row>
    <row r="8" spans="1:37" ht="13.5" customHeight="1">
      <c r="A8" s="2155"/>
      <c r="B8" s="278">
        <v>42828</v>
      </c>
      <c r="C8" s="206" t="s">
        <v>37</v>
      </c>
      <c r="D8" s="207" t="s">
        <v>628</v>
      </c>
      <c r="E8" s="207" t="s">
        <v>629</v>
      </c>
      <c r="F8" s="208">
        <v>1</v>
      </c>
      <c r="G8" s="208">
        <v>2.6</v>
      </c>
      <c r="H8" s="208">
        <v>7</v>
      </c>
      <c r="I8" s="208">
        <v>11</v>
      </c>
      <c r="J8" s="211">
        <v>0.3125</v>
      </c>
      <c r="K8" s="807">
        <v>32.6</v>
      </c>
      <c r="L8" s="807">
        <v>25.2</v>
      </c>
      <c r="M8" s="788">
        <v>9.61</v>
      </c>
      <c r="N8" s="829" t="s">
        <v>36</v>
      </c>
      <c r="O8" s="807">
        <v>27.2</v>
      </c>
      <c r="P8" s="806">
        <v>78</v>
      </c>
      <c r="Q8" s="807">
        <v>32.700000000000003</v>
      </c>
      <c r="R8" s="807">
        <v>16.7</v>
      </c>
      <c r="S8" s="806">
        <v>96</v>
      </c>
      <c r="T8" s="806">
        <v>60</v>
      </c>
      <c r="U8" s="806">
        <v>36</v>
      </c>
      <c r="V8" s="806" t="s">
        <v>36</v>
      </c>
      <c r="W8" s="823" t="s">
        <v>36</v>
      </c>
      <c r="X8" s="806" t="s">
        <v>36</v>
      </c>
      <c r="Y8" s="807" t="s">
        <v>36</v>
      </c>
      <c r="Z8" s="807" t="s">
        <v>36</v>
      </c>
      <c r="AA8" s="807" t="s">
        <v>36</v>
      </c>
      <c r="AB8" s="788" t="s">
        <v>36</v>
      </c>
      <c r="AC8" s="823" t="s">
        <v>36</v>
      </c>
      <c r="AD8" s="824" t="s">
        <v>36</v>
      </c>
      <c r="AE8" s="824" t="s">
        <v>36</v>
      </c>
      <c r="AF8" s="824" t="s">
        <v>36</v>
      </c>
      <c r="AG8" s="824" t="s">
        <v>36</v>
      </c>
      <c r="AH8" s="824" t="s">
        <v>36</v>
      </c>
      <c r="AI8" s="824" t="s">
        <v>36</v>
      </c>
      <c r="AJ8" s="824" t="s">
        <v>36</v>
      </c>
      <c r="AK8" s="825" t="s">
        <v>36</v>
      </c>
    </row>
    <row r="9" spans="1:37" ht="13.5" customHeight="1">
      <c r="A9" s="2155"/>
      <c r="B9" s="278">
        <v>42829</v>
      </c>
      <c r="C9" s="206" t="s">
        <v>38</v>
      </c>
      <c r="D9" s="207" t="s">
        <v>627</v>
      </c>
      <c r="E9" s="207" t="s">
        <v>626</v>
      </c>
      <c r="F9" s="208">
        <v>2</v>
      </c>
      <c r="G9" s="208">
        <v>0</v>
      </c>
      <c r="H9" s="212">
        <v>8</v>
      </c>
      <c r="I9" s="208">
        <v>12</v>
      </c>
      <c r="J9" s="211">
        <v>0.3125</v>
      </c>
      <c r="K9" s="807">
        <v>28.6</v>
      </c>
      <c r="L9" s="807">
        <v>21.9</v>
      </c>
      <c r="M9" s="788">
        <v>9.32</v>
      </c>
      <c r="N9" s="829" t="s">
        <v>36</v>
      </c>
      <c r="O9" s="807">
        <v>28.8</v>
      </c>
      <c r="P9" s="806">
        <v>79</v>
      </c>
      <c r="Q9" s="807">
        <v>35.5</v>
      </c>
      <c r="R9" s="807">
        <v>14.9</v>
      </c>
      <c r="S9" s="806">
        <v>102</v>
      </c>
      <c r="T9" s="806">
        <v>64</v>
      </c>
      <c r="U9" s="806">
        <v>38</v>
      </c>
      <c r="V9" s="806" t="s">
        <v>36</v>
      </c>
      <c r="W9" s="823" t="s">
        <v>36</v>
      </c>
      <c r="X9" s="806" t="s">
        <v>36</v>
      </c>
      <c r="Y9" s="807" t="s">
        <v>36</v>
      </c>
      <c r="Z9" s="807" t="s">
        <v>36</v>
      </c>
      <c r="AA9" s="807" t="s">
        <v>36</v>
      </c>
      <c r="AB9" s="788" t="s">
        <v>36</v>
      </c>
      <c r="AC9" s="823" t="s">
        <v>36</v>
      </c>
      <c r="AD9" s="824" t="s">
        <v>36</v>
      </c>
      <c r="AE9" s="824" t="s">
        <v>36</v>
      </c>
      <c r="AF9" s="824" t="s">
        <v>36</v>
      </c>
      <c r="AG9" s="824" t="s">
        <v>36</v>
      </c>
      <c r="AH9" s="824" t="s">
        <v>36</v>
      </c>
      <c r="AI9" s="824" t="s">
        <v>36</v>
      </c>
      <c r="AJ9" s="824" t="s">
        <v>36</v>
      </c>
      <c r="AK9" s="825" t="s">
        <v>36</v>
      </c>
    </row>
    <row r="10" spans="1:37" ht="13.5" customHeight="1">
      <c r="A10" s="2155"/>
      <c r="B10" s="278">
        <v>42830</v>
      </c>
      <c r="C10" s="206" t="s">
        <v>35</v>
      </c>
      <c r="D10" s="207" t="s">
        <v>627</v>
      </c>
      <c r="E10" s="207" t="s">
        <v>629</v>
      </c>
      <c r="F10" s="208">
        <v>1</v>
      </c>
      <c r="G10" s="208">
        <v>0</v>
      </c>
      <c r="H10" s="208">
        <v>13</v>
      </c>
      <c r="I10" s="208">
        <v>15</v>
      </c>
      <c r="J10" s="211">
        <v>0.3125</v>
      </c>
      <c r="K10" s="807">
        <v>32.9</v>
      </c>
      <c r="L10" s="807">
        <v>20.6</v>
      </c>
      <c r="M10" s="788">
        <v>9.67</v>
      </c>
      <c r="N10" s="829" t="s">
        <v>36</v>
      </c>
      <c r="O10" s="807">
        <v>28.2</v>
      </c>
      <c r="P10" s="806">
        <v>76</v>
      </c>
      <c r="Q10" s="807">
        <v>35.5</v>
      </c>
      <c r="R10" s="807">
        <v>18.600000000000001</v>
      </c>
      <c r="S10" s="806">
        <v>102</v>
      </c>
      <c r="T10" s="806">
        <v>60</v>
      </c>
      <c r="U10" s="806">
        <v>42</v>
      </c>
      <c r="V10" s="806" t="s">
        <v>36</v>
      </c>
      <c r="W10" s="823" t="s">
        <v>36</v>
      </c>
      <c r="X10" s="806" t="s">
        <v>36</v>
      </c>
      <c r="Y10" s="807" t="s">
        <v>36</v>
      </c>
      <c r="Z10" s="807" t="s">
        <v>36</v>
      </c>
      <c r="AA10" s="807" t="s">
        <v>36</v>
      </c>
      <c r="AB10" s="788" t="s">
        <v>36</v>
      </c>
      <c r="AC10" s="823" t="s">
        <v>36</v>
      </c>
      <c r="AD10" s="824" t="s">
        <v>36</v>
      </c>
      <c r="AE10" s="824" t="s">
        <v>36</v>
      </c>
      <c r="AF10" s="824" t="s">
        <v>36</v>
      </c>
      <c r="AG10" s="824" t="s">
        <v>36</v>
      </c>
      <c r="AH10" s="824" t="s">
        <v>36</v>
      </c>
      <c r="AI10" s="824" t="s">
        <v>36</v>
      </c>
      <c r="AJ10" s="824" t="s">
        <v>36</v>
      </c>
      <c r="AK10" s="825" t="s">
        <v>36</v>
      </c>
    </row>
    <row r="11" spans="1:37" ht="13.5" customHeight="1">
      <c r="A11" s="2155"/>
      <c r="B11" s="278">
        <v>42831</v>
      </c>
      <c r="C11" s="206" t="s">
        <v>39</v>
      </c>
      <c r="D11" s="207" t="s">
        <v>628</v>
      </c>
      <c r="E11" s="207" t="s">
        <v>630</v>
      </c>
      <c r="F11" s="208">
        <v>3</v>
      </c>
      <c r="G11" s="208">
        <v>0.1</v>
      </c>
      <c r="H11" s="208">
        <v>16</v>
      </c>
      <c r="I11" s="208">
        <v>15.5</v>
      </c>
      <c r="J11" s="211">
        <v>0.31944444444444448</v>
      </c>
      <c r="K11" s="807">
        <v>29.7</v>
      </c>
      <c r="L11" s="807">
        <v>24.8</v>
      </c>
      <c r="M11" s="788">
        <v>9.5</v>
      </c>
      <c r="N11" s="829" t="s">
        <v>36</v>
      </c>
      <c r="O11" s="807">
        <v>26.1</v>
      </c>
      <c r="P11" s="806">
        <v>84</v>
      </c>
      <c r="Q11" s="807">
        <v>34.4</v>
      </c>
      <c r="R11" s="807">
        <v>18</v>
      </c>
      <c r="S11" s="806">
        <v>96</v>
      </c>
      <c r="T11" s="806">
        <v>64</v>
      </c>
      <c r="U11" s="806">
        <v>32</v>
      </c>
      <c r="V11" s="806" t="s">
        <v>36</v>
      </c>
      <c r="W11" s="823" t="s">
        <v>36</v>
      </c>
      <c r="X11" s="806" t="s">
        <v>36</v>
      </c>
      <c r="Y11" s="807" t="s">
        <v>36</v>
      </c>
      <c r="Z11" s="807" t="s">
        <v>36</v>
      </c>
      <c r="AA11" s="807" t="s">
        <v>36</v>
      </c>
      <c r="AB11" s="788" t="s">
        <v>36</v>
      </c>
      <c r="AC11" s="823" t="s">
        <v>36</v>
      </c>
      <c r="AD11" s="824" t="s">
        <v>36</v>
      </c>
      <c r="AE11" s="824" t="s">
        <v>36</v>
      </c>
      <c r="AF11" s="824" t="s">
        <v>36</v>
      </c>
      <c r="AG11" s="824" t="s">
        <v>36</v>
      </c>
      <c r="AH11" s="824" t="s">
        <v>36</v>
      </c>
      <c r="AI11" s="824" t="s">
        <v>36</v>
      </c>
      <c r="AJ11" s="824" t="s">
        <v>36</v>
      </c>
      <c r="AK11" s="825" t="s">
        <v>36</v>
      </c>
    </row>
    <row r="12" spans="1:37" ht="13.5" customHeight="1">
      <c r="A12" s="2155"/>
      <c r="B12" s="278">
        <v>42832</v>
      </c>
      <c r="C12" s="206" t="s">
        <v>40</v>
      </c>
      <c r="D12" s="207" t="s">
        <v>625</v>
      </c>
      <c r="E12" s="207" t="s">
        <v>631</v>
      </c>
      <c r="F12" s="208">
        <v>5</v>
      </c>
      <c r="G12" s="208">
        <v>4.4000000000000004</v>
      </c>
      <c r="H12" s="208">
        <v>17</v>
      </c>
      <c r="I12" s="208">
        <v>17.5</v>
      </c>
      <c r="J12" s="211">
        <v>0.3125</v>
      </c>
      <c r="K12" s="807">
        <v>29.3</v>
      </c>
      <c r="L12" s="807">
        <v>23</v>
      </c>
      <c r="M12" s="788">
        <v>9.34</v>
      </c>
      <c r="N12" s="829" t="s">
        <v>36</v>
      </c>
      <c r="O12" s="807">
        <v>28.8</v>
      </c>
      <c r="P12" s="806">
        <v>80</v>
      </c>
      <c r="Q12" s="807">
        <v>30.5</v>
      </c>
      <c r="R12" s="807">
        <v>18.600000000000001</v>
      </c>
      <c r="S12" s="806">
        <v>108</v>
      </c>
      <c r="T12" s="806">
        <v>68</v>
      </c>
      <c r="U12" s="806">
        <v>40</v>
      </c>
      <c r="V12" s="807" t="s">
        <v>36</v>
      </c>
      <c r="W12" s="823" t="s">
        <v>36</v>
      </c>
      <c r="X12" s="806" t="s">
        <v>36</v>
      </c>
      <c r="Y12" s="807" t="s">
        <v>36</v>
      </c>
      <c r="Z12" s="807" t="s">
        <v>36</v>
      </c>
      <c r="AA12" s="807" t="s">
        <v>36</v>
      </c>
      <c r="AB12" s="788" t="s">
        <v>36</v>
      </c>
      <c r="AC12" s="823" t="s">
        <v>36</v>
      </c>
      <c r="AD12" s="824" t="s">
        <v>36</v>
      </c>
      <c r="AE12" s="824" t="s">
        <v>36</v>
      </c>
      <c r="AF12" s="824" t="s">
        <v>36</v>
      </c>
      <c r="AG12" s="824" t="s">
        <v>36</v>
      </c>
      <c r="AH12" s="824" t="s">
        <v>36</v>
      </c>
      <c r="AI12" s="824" t="s">
        <v>36</v>
      </c>
      <c r="AJ12" s="824" t="s">
        <v>36</v>
      </c>
      <c r="AK12" s="825" t="s">
        <v>36</v>
      </c>
    </row>
    <row r="13" spans="1:37" ht="13.5" customHeight="1">
      <c r="A13" s="2155"/>
      <c r="B13" s="278">
        <v>42833</v>
      </c>
      <c r="C13" s="206" t="s">
        <v>41</v>
      </c>
      <c r="D13" s="207" t="s">
        <v>632</v>
      </c>
      <c r="E13" s="207" t="s">
        <v>626</v>
      </c>
      <c r="F13" s="208">
        <v>2</v>
      </c>
      <c r="G13" s="208">
        <v>18.600000000000001</v>
      </c>
      <c r="H13" s="208">
        <v>12</v>
      </c>
      <c r="I13" s="208">
        <v>16</v>
      </c>
      <c r="J13" s="211">
        <v>0.3125</v>
      </c>
      <c r="K13" s="807">
        <v>36.4</v>
      </c>
      <c r="L13" s="807">
        <v>25.6</v>
      </c>
      <c r="M13" s="788">
        <v>9.16</v>
      </c>
      <c r="N13" s="829" t="s">
        <v>36</v>
      </c>
      <c r="O13" s="807">
        <v>30</v>
      </c>
      <c r="P13" s="806">
        <v>86</v>
      </c>
      <c r="Q13" s="807">
        <v>30.5</v>
      </c>
      <c r="R13" s="807">
        <v>20.399999999999999</v>
      </c>
      <c r="S13" s="806">
        <v>110</v>
      </c>
      <c r="T13" s="806">
        <v>73</v>
      </c>
      <c r="U13" s="806">
        <v>37</v>
      </c>
      <c r="V13" s="806" t="s">
        <v>36</v>
      </c>
      <c r="W13" s="823" t="s">
        <v>36</v>
      </c>
      <c r="X13" s="806" t="s">
        <v>36</v>
      </c>
      <c r="Y13" s="806" t="s">
        <v>36</v>
      </c>
      <c r="Z13" s="806" t="s">
        <v>36</v>
      </c>
      <c r="AA13" s="807" t="s">
        <v>36</v>
      </c>
      <c r="AB13" s="806" t="s">
        <v>36</v>
      </c>
      <c r="AC13" s="823" t="s">
        <v>36</v>
      </c>
      <c r="AD13" s="824" t="s">
        <v>36</v>
      </c>
      <c r="AE13" s="824" t="s">
        <v>36</v>
      </c>
      <c r="AF13" s="824" t="s">
        <v>36</v>
      </c>
      <c r="AG13" s="824" t="s">
        <v>36</v>
      </c>
      <c r="AH13" s="824" t="s">
        <v>36</v>
      </c>
      <c r="AI13" s="824" t="s">
        <v>36</v>
      </c>
      <c r="AJ13" s="824" t="s">
        <v>36</v>
      </c>
      <c r="AK13" s="825" t="s">
        <v>36</v>
      </c>
    </row>
    <row r="14" spans="1:37" ht="13.5" customHeight="1">
      <c r="A14" s="2155"/>
      <c r="B14" s="278">
        <v>42834</v>
      </c>
      <c r="C14" s="206" t="s">
        <v>42</v>
      </c>
      <c r="D14" s="207" t="s">
        <v>632</v>
      </c>
      <c r="E14" s="207" t="s">
        <v>631</v>
      </c>
      <c r="F14" s="208">
        <v>5</v>
      </c>
      <c r="G14" s="208">
        <v>24</v>
      </c>
      <c r="H14" s="208">
        <v>13</v>
      </c>
      <c r="I14" s="208">
        <v>17.5</v>
      </c>
      <c r="J14" s="211">
        <v>0.3125</v>
      </c>
      <c r="K14" s="807">
        <v>25.6</v>
      </c>
      <c r="L14" s="807">
        <v>27.1</v>
      </c>
      <c r="M14" s="788">
        <v>8.58</v>
      </c>
      <c r="N14" s="829" t="s">
        <v>36</v>
      </c>
      <c r="O14" s="807">
        <v>30.1</v>
      </c>
      <c r="P14" s="806">
        <v>90</v>
      </c>
      <c r="Q14" s="807">
        <v>32</v>
      </c>
      <c r="R14" s="807">
        <v>17.399999999999999</v>
      </c>
      <c r="S14" s="806">
        <v>104</v>
      </c>
      <c r="T14" s="806">
        <v>66</v>
      </c>
      <c r="U14" s="806">
        <v>38</v>
      </c>
      <c r="V14" s="806" t="s">
        <v>36</v>
      </c>
      <c r="W14" s="823" t="s">
        <v>36</v>
      </c>
      <c r="X14" s="806" t="s">
        <v>36</v>
      </c>
      <c r="Y14" s="806" t="s">
        <v>36</v>
      </c>
      <c r="Z14" s="806" t="s">
        <v>36</v>
      </c>
      <c r="AA14" s="806" t="s">
        <v>36</v>
      </c>
      <c r="AB14" s="806" t="s">
        <v>36</v>
      </c>
      <c r="AC14" s="823" t="s">
        <v>36</v>
      </c>
      <c r="AD14" s="824" t="s">
        <v>36</v>
      </c>
      <c r="AE14" s="824" t="s">
        <v>36</v>
      </c>
      <c r="AF14" s="824" t="s">
        <v>36</v>
      </c>
      <c r="AG14" s="824" t="s">
        <v>36</v>
      </c>
      <c r="AH14" s="824" t="s">
        <v>36</v>
      </c>
      <c r="AI14" s="824" t="s">
        <v>36</v>
      </c>
      <c r="AJ14" s="824" t="s">
        <v>36</v>
      </c>
      <c r="AK14" s="825" t="s">
        <v>36</v>
      </c>
    </row>
    <row r="15" spans="1:37" ht="13.5" customHeight="1">
      <c r="A15" s="2155"/>
      <c r="B15" s="278">
        <v>42835</v>
      </c>
      <c r="C15" s="206" t="s">
        <v>37</v>
      </c>
      <c r="D15" s="207" t="s">
        <v>628</v>
      </c>
      <c r="E15" s="207" t="s">
        <v>633</v>
      </c>
      <c r="F15" s="208">
        <v>3</v>
      </c>
      <c r="G15" s="208">
        <v>11.7</v>
      </c>
      <c r="H15" s="208">
        <v>10</v>
      </c>
      <c r="I15" s="208">
        <v>13</v>
      </c>
      <c r="J15" s="211">
        <v>0.3125</v>
      </c>
      <c r="K15" s="807">
        <v>20.2</v>
      </c>
      <c r="L15" s="807">
        <v>25.2</v>
      </c>
      <c r="M15" s="788">
        <v>8.25</v>
      </c>
      <c r="N15" s="829" t="s">
        <v>36</v>
      </c>
      <c r="O15" s="807">
        <v>28.2</v>
      </c>
      <c r="P15" s="806">
        <v>80</v>
      </c>
      <c r="Q15" s="807">
        <v>24.9</v>
      </c>
      <c r="R15" s="807">
        <v>13.7</v>
      </c>
      <c r="S15" s="806">
        <v>103</v>
      </c>
      <c r="T15" s="806">
        <v>68</v>
      </c>
      <c r="U15" s="806">
        <v>35</v>
      </c>
      <c r="V15" s="806" t="s">
        <v>36</v>
      </c>
      <c r="W15" s="823" t="s">
        <v>36</v>
      </c>
      <c r="X15" s="806" t="s">
        <v>36</v>
      </c>
      <c r="Y15" s="806" t="s">
        <v>36</v>
      </c>
      <c r="Z15" s="806" t="s">
        <v>36</v>
      </c>
      <c r="AA15" s="806" t="s">
        <v>36</v>
      </c>
      <c r="AB15" s="806" t="s">
        <v>36</v>
      </c>
      <c r="AC15" s="823" t="s">
        <v>36</v>
      </c>
      <c r="AD15" s="824" t="s">
        <v>36</v>
      </c>
      <c r="AE15" s="824" t="s">
        <v>36</v>
      </c>
      <c r="AF15" s="824" t="s">
        <v>36</v>
      </c>
      <c r="AG15" s="824" t="s">
        <v>36</v>
      </c>
      <c r="AH15" s="824" t="s">
        <v>36</v>
      </c>
      <c r="AI15" s="824" t="s">
        <v>36</v>
      </c>
      <c r="AJ15" s="824" t="s">
        <v>36</v>
      </c>
      <c r="AK15" s="825" t="s">
        <v>36</v>
      </c>
    </row>
    <row r="16" spans="1:37" ht="13.5" customHeight="1">
      <c r="A16" s="2155"/>
      <c r="B16" s="278">
        <v>42836</v>
      </c>
      <c r="C16" s="206" t="s">
        <v>38</v>
      </c>
      <c r="D16" s="207" t="s">
        <v>632</v>
      </c>
      <c r="E16" s="207" t="s">
        <v>634</v>
      </c>
      <c r="F16" s="208">
        <v>2</v>
      </c>
      <c r="G16" s="208">
        <v>4.7</v>
      </c>
      <c r="H16" s="208">
        <v>8</v>
      </c>
      <c r="I16" s="208">
        <v>14</v>
      </c>
      <c r="J16" s="211">
        <v>0.30555555555555552</v>
      </c>
      <c r="K16" s="807">
        <v>25.7</v>
      </c>
      <c r="L16" s="807">
        <v>28.8</v>
      </c>
      <c r="M16" s="788">
        <v>8.39</v>
      </c>
      <c r="N16" s="829" t="s">
        <v>36</v>
      </c>
      <c r="O16" s="807">
        <v>28.2</v>
      </c>
      <c r="P16" s="806">
        <v>80</v>
      </c>
      <c r="Q16" s="807">
        <v>30.5</v>
      </c>
      <c r="R16" s="807">
        <v>17.100000000000001</v>
      </c>
      <c r="S16" s="806">
        <v>104</v>
      </c>
      <c r="T16" s="806">
        <v>65</v>
      </c>
      <c r="U16" s="806">
        <v>39</v>
      </c>
      <c r="V16" s="806" t="s">
        <v>36</v>
      </c>
      <c r="W16" s="823" t="s">
        <v>36</v>
      </c>
      <c r="X16" s="806" t="s">
        <v>36</v>
      </c>
      <c r="Y16" s="807" t="s">
        <v>36</v>
      </c>
      <c r="Z16" s="807" t="s">
        <v>36</v>
      </c>
      <c r="AA16" s="807" t="s">
        <v>36</v>
      </c>
      <c r="AB16" s="788" t="s">
        <v>36</v>
      </c>
      <c r="AC16" s="823" t="s">
        <v>36</v>
      </c>
      <c r="AD16" s="824">
        <v>0.26</v>
      </c>
      <c r="AE16" s="824">
        <v>24</v>
      </c>
      <c r="AF16" s="824">
        <v>6</v>
      </c>
      <c r="AG16" s="824">
        <v>10</v>
      </c>
      <c r="AH16" s="824">
        <v>5.4</v>
      </c>
      <c r="AI16" s="824">
        <v>16</v>
      </c>
      <c r="AJ16" s="824">
        <v>2.6</v>
      </c>
      <c r="AK16" s="825">
        <v>0.12</v>
      </c>
    </row>
    <row r="17" spans="1:37" ht="13.5" customHeight="1">
      <c r="A17" s="2155"/>
      <c r="B17" s="278">
        <v>42837</v>
      </c>
      <c r="C17" s="206" t="s">
        <v>35</v>
      </c>
      <c r="D17" s="207" t="s">
        <v>628</v>
      </c>
      <c r="E17" s="207" t="s">
        <v>631</v>
      </c>
      <c r="F17" s="208">
        <v>2</v>
      </c>
      <c r="G17" s="208">
        <v>0.1</v>
      </c>
      <c r="H17" s="208">
        <v>11</v>
      </c>
      <c r="I17" s="208">
        <v>14</v>
      </c>
      <c r="J17" s="211">
        <v>0.30555555555555552</v>
      </c>
      <c r="K17" s="807">
        <v>24.7</v>
      </c>
      <c r="L17" s="807">
        <v>26.4</v>
      </c>
      <c r="M17" s="788">
        <v>8.1</v>
      </c>
      <c r="N17" s="829" t="s">
        <v>36</v>
      </c>
      <c r="O17" s="807">
        <v>25</v>
      </c>
      <c r="P17" s="806">
        <v>70</v>
      </c>
      <c r="Q17" s="807">
        <v>21.3</v>
      </c>
      <c r="R17" s="807">
        <v>13.3</v>
      </c>
      <c r="S17" s="806">
        <v>100</v>
      </c>
      <c r="T17" s="806">
        <v>66</v>
      </c>
      <c r="U17" s="806">
        <v>34</v>
      </c>
      <c r="V17" s="806" t="s">
        <v>36</v>
      </c>
      <c r="W17" s="823" t="s">
        <v>36</v>
      </c>
      <c r="X17" s="806" t="s">
        <v>36</v>
      </c>
      <c r="Y17" s="807" t="s">
        <v>36</v>
      </c>
      <c r="Z17" s="807" t="s">
        <v>36</v>
      </c>
      <c r="AA17" s="807" t="s">
        <v>36</v>
      </c>
      <c r="AB17" s="788" t="s">
        <v>36</v>
      </c>
      <c r="AC17" s="823" t="s">
        <v>36</v>
      </c>
      <c r="AD17" s="824" t="s">
        <v>36</v>
      </c>
      <c r="AE17" s="824" t="s">
        <v>36</v>
      </c>
      <c r="AF17" s="824" t="s">
        <v>36</v>
      </c>
      <c r="AG17" s="824" t="s">
        <v>36</v>
      </c>
      <c r="AH17" s="824" t="s">
        <v>36</v>
      </c>
      <c r="AI17" s="824" t="s">
        <v>36</v>
      </c>
      <c r="AJ17" s="824" t="s">
        <v>36</v>
      </c>
      <c r="AK17" s="825" t="s">
        <v>36</v>
      </c>
    </row>
    <row r="18" spans="1:37" ht="13.5" customHeight="1">
      <c r="A18" s="2155"/>
      <c r="B18" s="278">
        <v>42838</v>
      </c>
      <c r="C18" s="206" t="s">
        <v>39</v>
      </c>
      <c r="D18" s="207" t="s">
        <v>627</v>
      </c>
      <c r="E18" s="207" t="s">
        <v>635</v>
      </c>
      <c r="F18" s="208">
        <v>0</v>
      </c>
      <c r="G18" s="208">
        <v>0</v>
      </c>
      <c r="H18" s="208">
        <v>10</v>
      </c>
      <c r="I18" s="208">
        <v>14</v>
      </c>
      <c r="J18" s="211">
        <v>0.30555555555555552</v>
      </c>
      <c r="K18" s="807">
        <v>27.7</v>
      </c>
      <c r="L18" s="807">
        <v>23.6</v>
      </c>
      <c r="M18" s="788">
        <v>8.09</v>
      </c>
      <c r="N18" s="829" t="s">
        <v>36</v>
      </c>
      <c r="O18" s="807">
        <v>25.8</v>
      </c>
      <c r="P18" s="806">
        <v>68</v>
      </c>
      <c r="Q18" s="807">
        <v>21.3</v>
      </c>
      <c r="R18" s="807">
        <v>15.6</v>
      </c>
      <c r="S18" s="806">
        <v>94</v>
      </c>
      <c r="T18" s="806">
        <v>64</v>
      </c>
      <c r="U18" s="806">
        <v>30</v>
      </c>
      <c r="V18" s="806">
        <v>1.17</v>
      </c>
      <c r="W18" s="823" t="s">
        <v>636</v>
      </c>
      <c r="X18" s="806">
        <v>210</v>
      </c>
      <c r="Y18" s="807">
        <v>183</v>
      </c>
      <c r="Z18" s="807">
        <v>27</v>
      </c>
      <c r="AA18" s="807">
        <v>0.97</v>
      </c>
      <c r="AB18" s="788">
        <v>-0.33</v>
      </c>
      <c r="AC18" s="823">
        <v>6.1</v>
      </c>
      <c r="AD18" s="824" t="s">
        <v>36</v>
      </c>
      <c r="AE18" s="824" t="s">
        <v>36</v>
      </c>
      <c r="AF18" s="824" t="s">
        <v>36</v>
      </c>
      <c r="AG18" s="824" t="s">
        <v>36</v>
      </c>
      <c r="AH18" s="824" t="s">
        <v>36</v>
      </c>
      <c r="AI18" s="824" t="s">
        <v>36</v>
      </c>
      <c r="AJ18" s="824" t="s">
        <v>36</v>
      </c>
      <c r="AK18" s="825" t="s">
        <v>36</v>
      </c>
    </row>
    <row r="19" spans="1:37" ht="13.5" customHeight="1">
      <c r="A19" s="2155"/>
      <c r="B19" s="278">
        <v>42839</v>
      </c>
      <c r="C19" s="206" t="s">
        <v>40</v>
      </c>
      <c r="D19" s="207" t="s">
        <v>627</v>
      </c>
      <c r="E19" s="207" t="s">
        <v>634</v>
      </c>
      <c r="F19" s="208">
        <v>1</v>
      </c>
      <c r="G19" s="208">
        <v>0</v>
      </c>
      <c r="H19" s="208">
        <v>13</v>
      </c>
      <c r="I19" s="208">
        <v>15</v>
      </c>
      <c r="J19" s="211">
        <v>0.3125</v>
      </c>
      <c r="K19" s="807">
        <v>31.8</v>
      </c>
      <c r="L19" s="807">
        <v>26.9</v>
      </c>
      <c r="M19" s="788">
        <v>8.1199999999999992</v>
      </c>
      <c r="N19" s="829" t="s">
        <v>36</v>
      </c>
      <c r="O19" s="807">
        <v>22.9</v>
      </c>
      <c r="P19" s="806">
        <v>62</v>
      </c>
      <c r="Q19" s="807">
        <v>19.100000000000001</v>
      </c>
      <c r="R19" s="807">
        <v>15.5</v>
      </c>
      <c r="S19" s="806">
        <v>84</v>
      </c>
      <c r="T19" s="806">
        <v>56</v>
      </c>
      <c r="U19" s="806">
        <v>28</v>
      </c>
      <c r="V19" s="806" t="s">
        <v>36</v>
      </c>
      <c r="W19" s="823" t="s">
        <v>36</v>
      </c>
      <c r="X19" s="806" t="s">
        <v>36</v>
      </c>
      <c r="Y19" s="807" t="s">
        <v>36</v>
      </c>
      <c r="Z19" s="807" t="s">
        <v>36</v>
      </c>
      <c r="AA19" s="807" t="s">
        <v>36</v>
      </c>
      <c r="AB19" s="788" t="s">
        <v>36</v>
      </c>
      <c r="AC19" s="823" t="s">
        <v>36</v>
      </c>
      <c r="AD19" s="824" t="s">
        <v>36</v>
      </c>
      <c r="AE19" s="824" t="s">
        <v>36</v>
      </c>
      <c r="AF19" s="824" t="s">
        <v>36</v>
      </c>
      <c r="AG19" s="824" t="s">
        <v>36</v>
      </c>
      <c r="AH19" s="824" t="s">
        <v>36</v>
      </c>
      <c r="AI19" s="824" t="s">
        <v>36</v>
      </c>
      <c r="AJ19" s="824" t="s">
        <v>36</v>
      </c>
      <c r="AK19" s="825" t="s">
        <v>36</v>
      </c>
    </row>
    <row r="20" spans="1:37" ht="13.5" customHeight="1">
      <c r="A20" s="2155"/>
      <c r="B20" s="278">
        <v>42840</v>
      </c>
      <c r="C20" s="206" t="s">
        <v>41</v>
      </c>
      <c r="D20" s="207" t="s">
        <v>627</v>
      </c>
      <c r="E20" s="207" t="s">
        <v>637</v>
      </c>
      <c r="F20" s="208">
        <v>5</v>
      </c>
      <c r="G20" s="208">
        <v>0</v>
      </c>
      <c r="H20" s="208">
        <v>19</v>
      </c>
      <c r="I20" s="208">
        <v>19</v>
      </c>
      <c r="J20" s="211">
        <v>0.3125</v>
      </c>
      <c r="K20" s="807">
        <v>34.9</v>
      </c>
      <c r="L20" s="807">
        <v>24</v>
      </c>
      <c r="M20" s="788">
        <v>8.36</v>
      </c>
      <c r="N20" s="829" t="s">
        <v>36</v>
      </c>
      <c r="O20" s="807">
        <v>22.7</v>
      </c>
      <c r="P20" s="806">
        <v>66</v>
      </c>
      <c r="Q20" s="807">
        <v>19.899999999999999</v>
      </c>
      <c r="R20" s="807">
        <v>18</v>
      </c>
      <c r="S20" s="806">
        <v>83</v>
      </c>
      <c r="T20" s="806">
        <v>58</v>
      </c>
      <c r="U20" s="806">
        <v>25</v>
      </c>
      <c r="V20" s="806" t="s">
        <v>36</v>
      </c>
      <c r="W20" s="823" t="s">
        <v>36</v>
      </c>
      <c r="X20" s="806" t="s">
        <v>36</v>
      </c>
      <c r="Y20" s="807" t="s">
        <v>36</v>
      </c>
      <c r="Z20" s="807" t="s">
        <v>36</v>
      </c>
      <c r="AA20" s="807" t="s">
        <v>36</v>
      </c>
      <c r="AB20" s="788" t="s">
        <v>36</v>
      </c>
      <c r="AC20" s="823" t="s">
        <v>36</v>
      </c>
      <c r="AD20" s="824" t="s">
        <v>36</v>
      </c>
      <c r="AE20" s="824" t="s">
        <v>36</v>
      </c>
      <c r="AF20" s="824" t="s">
        <v>36</v>
      </c>
      <c r="AG20" s="824" t="s">
        <v>36</v>
      </c>
      <c r="AH20" s="824" t="s">
        <v>36</v>
      </c>
      <c r="AI20" s="824" t="s">
        <v>36</v>
      </c>
      <c r="AJ20" s="824" t="s">
        <v>36</v>
      </c>
      <c r="AK20" s="825" t="s">
        <v>36</v>
      </c>
    </row>
    <row r="21" spans="1:37" ht="13.5" customHeight="1">
      <c r="A21" s="2155"/>
      <c r="B21" s="278">
        <v>42841</v>
      </c>
      <c r="C21" s="206" t="s">
        <v>42</v>
      </c>
      <c r="D21" s="207" t="s">
        <v>627</v>
      </c>
      <c r="E21" s="207" t="s">
        <v>631</v>
      </c>
      <c r="F21" s="208">
        <v>2</v>
      </c>
      <c r="G21" s="208">
        <v>0</v>
      </c>
      <c r="H21" s="208">
        <v>18</v>
      </c>
      <c r="I21" s="208">
        <v>17</v>
      </c>
      <c r="J21" s="211">
        <v>0.2986111111111111</v>
      </c>
      <c r="K21" s="807">
        <v>32.200000000000003</v>
      </c>
      <c r="L21" s="807">
        <v>19.7</v>
      </c>
      <c r="M21" s="788">
        <v>8.69</v>
      </c>
      <c r="N21" s="829" t="s">
        <v>36</v>
      </c>
      <c r="O21" s="807">
        <v>23.7</v>
      </c>
      <c r="P21" s="806">
        <v>68</v>
      </c>
      <c r="Q21" s="807">
        <v>20.2</v>
      </c>
      <c r="R21" s="807">
        <v>17.2</v>
      </c>
      <c r="S21" s="806">
        <v>92</v>
      </c>
      <c r="T21" s="806">
        <v>63</v>
      </c>
      <c r="U21" s="806">
        <v>29</v>
      </c>
      <c r="V21" s="806" t="s">
        <v>36</v>
      </c>
      <c r="W21" s="823" t="s">
        <v>36</v>
      </c>
      <c r="X21" s="806" t="s">
        <v>36</v>
      </c>
      <c r="Y21" s="806" t="s">
        <v>36</v>
      </c>
      <c r="Z21" s="806" t="s">
        <v>36</v>
      </c>
      <c r="AA21" s="806" t="s">
        <v>36</v>
      </c>
      <c r="AB21" s="806" t="s">
        <v>36</v>
      </c>
      <c r="AC21" s="823" t="s">
        <v>36</v>
      </c>
      <c r="AD21" s="824" t="s">
        <v>36</v>
      </c>
      <c r="AE21" s="824" t="s">
        <v>36</v>
      </c>
      <c r="AF21" s="824" t="s">
        <v>36</v>
      </c>
      <c r="AG21" s="824" t="s">
        <v>36</v>
      </c>
      <c r="AH21" s="824" t="s">
        <v>36</v>
      </c>
      <c r="AI21" s="824" t="s">
        <v>36</v>
      </c>
      <c r="AJ21" s="824" t="s">
        <v>36</v>
      </c>
      <c r="AK21" s="825" t="s">
        <v>36</v>
      </c>
    </row>
    <row r="22" spans="1:37" ht="13.5" customHeight="1">
      <c r="A22" s="2155"/>
      <c r="B22" s="278">
        <v>42842</v>
      </c>
      <c r="C22" s="206" t="s">
        <v>37</v>
      </c>
      <c r="D22" s="207" t="s">
        <v>638</v>
      </c>
      <c r="E22" s="207" t="s">
        <v>629</v>
      </c>
      <c r="F22" s="208">
        <v>0</v>
      </c>
      <c r="G22" s="208">
        <v>9.9</v>
      </c>
      <c r="H22" s="208">
        <v>19</v>
      </c>
      <c r="I22" s="208">
        <v>18.5</v>
      </c>
      <c r="J22" s="211">
        <v>0.3125</v>
      </c>
      <c r="K22" s="807">
        <v>32.1</v>
      </c>
      <c r="L22" s="807">
        <v>27.1</v>
      </c>
      <c r="M22" s="788">
        <v>8.77</v>
      </c>
      <c r="N22" s="829" t="s">
        <v>36</v>
      </c>
      <c r="O22" s="807">
        <v>24.7</v>
      </c>
      <c r="P22" s="806">
        <v>72</v>
      </c>
      <c r="Q22" s="807">
        <v>21.3</v>
      </c>
      <c r="R22" s="807">
        <v>19</v>
      </c>
      <c r="S22" s="806">
        <v>94</v>
      </c>
      <c r="T22" s="806">
        <v>64</v>
      </c>
      <c r="U22" s="806">
        <v>30</v>
      </c>
      <c r="V22" s="806" t="s">
        <v>36</v>
      </c>
      <c r="W22" s="823" t="s">
        <v>36</v>
      </c>
      <c r="X22" s="806" t="s">
        <v>36</v>
      </c>
      <c r="Y22" s="807" t="s">
        <v>36</v>
      </c>
      <c r="Z22" s="807" t="s">
        <v>36</v>
      </c>
      <c r="AA22" s="807" t="s">
        <v>36</v>
      </c>
      <c r="AB22" s="788" t="s">
        <v>36</v>
      </c>
      <c r="AC22" s="823" t="s">
        <v>36</v>
      </c>
      <c r="AD22" s="824" t="s">
        <v>36</v>
      </c>
      <c r="AE22" s="824" t="s">
        <v>36</v>
      </c>
      <c r="AF22" s="824" t="s">
        <v>36</v>
      </c>
      <c r="AG22" s="824" t="s">
        <v>36</v>
      </c>
      <c r="AH22" s="824" t="s">
        <v>36</v>
      </c>
      <c r="AI22" s="824" t="s">
        <v>36</v>
      </c>
      <c r="AJ22" s="824" t="s">
        <v>36</v>
      </c>
      <c r="AK22" s="825" t="s">
        <v>36</v>
      </c>
    </row>
    <row r="23" spans="1:37" ht="13.5" customHeight="1">
      <c r="A23" s="2155"/>
      <c r="B23" s="278">
        <v>42843</v>
      </c>
      <c r="C23" s="206" t="s">
        <v>38</v>
      </c>
      <c r="D23" s="207" t="s">
        <v>639</v>
      </c>
      <c r="E23" s="207" t="s">
        <v>637</v>
      </c>
      <c r="F23" s="208">
        <v>6</v>
      </c>
      <c r="G23" s="208">
        <v>25</v>
      </c>
      <c r="H23" s="208">
        <v>19</v>
      </c>
      <c r="I23" s="208">
        <v>18.5</v>
      </c>
      <c r="J23" s="211">
        <v>0.2986111111111111</v>
      </c>
      <c r="K23" s="807">
        <v>36.200000000000003</v>
      </c>
      <c r="L23" s="807">
        <v>28.9</v>
      </c>
      <c r="M23" s="788">
        <v>8.51</v>
      </c>
      <c r="N23" s="829" t="s">
        <v>36</v>
      </c>
      <c r="O23" s="807">
        <v>24.5</v>
      </c>
      <c r="P23" s="806">
        <v>86</v>
      </c>
      <c r="Q23" s="807">
        <v>23.4</v>
      </c>
      <c r="R23" s="807">
        <v>21</v>
      </c>
      <c r="S23" s="806">
        <v>90</v>
      </c>
      <c r="T23" s="806">
        <v>62</v>
      </c>
      <c r="U23" s="806">
        <v>28</v>
      </c>
      <c r="V23" s="806" t="s">
        <v>36</v>
      </c>
      <c r="W23" s="823" t="s">
        <v>36</v>
      </c>
      <c r="X23" s="806" t="s">
        <v>36</v>
      </c>
      <c r="Y23" s="807" t="s">
        <v>36</v>
      </c>
      <c r="Z23" s="807" t="s">
        <v>36</v>
      </c>
      <c r="AA23" s="807" t="s">
        <v>36</v>
      </c>
      <c r="AB23" s="788" t="s">
        <v>36</v>
      </c>
      <c r="AC23" s="823" t="s">
        <v>36</v>
      </c>
      <c r="AD23" s="824" t="s">
        <v>36</v>
      </c>
      <c r="AE23" s="824" t="s">
        <v>36</v>
      </c>
      <c r="AF23" s="824" t="s">
        <v>36</v>
      </c>
      <c r="AG23" s="824" t="s">
        <v>36</v>
      </c>
      <c r="AH23" s="824" t="s">
        <v>36</v>
      </c>
      <c r="AI23" s="824" t="s">
        <v>36</v>
      </c>
      <c r="AJ23" s="824" t="s">
        <v>36</v>
      </c>
      <c r="AK23" s="825" t="s">
        <v>36</v>
      </c>
    </row>
    <row r="24" spans="1:37" ht="13.5" customHeight="1">
      <c r="A24" s="2155"/>
      <c r="B24" s="278">
        <v>42844</v>
      </c>
      <c r="C24" s="206" t="s">
        <v>35</v>
      </c>
      <c r="D24" s="207" t="s">
        <v>627</v>
      </c>
      <c r="E24" s="207" t="s">
        <v>630</v>
      </c>
      <c r="F24" s="208">
        <v>5</v>
      </c>
      <c r="G24" s="208">
        <v>0</v>
      </c>
      <c r="H24" s="208">
        <v>17</v>
      </c>
      <c r="I24" s="208">
        <v>19</v>
      </c>
      <c r="J24" s="211">
        <v>0.30555555555555552</v>
      </c>
      <c r="K24" s="807">
        <v>24.5</v>
      </c>
      <c r="L24" s="807">
        <v>23.8</v>
      </c>
      <c r="M24" s="788">
        <v>8.81</v>
      </c>
      <c r="N24" s="829" t="s">
        <v>36</v>
      </c>
      <c r="O24" s="807">
        <v>24.2</v>
      </c>
      <c r="P24" s="806">
        <v>68</v>
      </c>
      <c r="Q24" s="807">
        <v>24.9</v>
      </c>
      <c r="R24" s="807">
        <v>15.8</v>
      </c>
      <c r="S24" s="806">
        <v>90</v>
      </c>
      <c r="T24" s="806">
        <v>62</v>
      </c>
      <c r="U24" s="806">
        <v>28</v>
      </c>
      <c r="V24" s="806" t="s">
        <v>36</v>
      </c>
      <c r="W24" s="823" t="s">
        <v>36</v>
      </c>
      <c r="X24" s="806" t="s">
        <v>36</v>
      </c>
      <c r="Y24" s="807" t="s">
        <v>36</v>
      </c>
      <c r="Z24" s="807" t="s">
        <v>36</v>
      </c>
      <c r="AA24" s="807" t="s">
        <v>36</v>
      </c>
      <c r="AB24" s="788" t="s">
        <v>36</v>
      </c>
      <c r="AC24" s="823" t="s">
        <v>36</v>
      </c>
      <c r="AD24" s="824" t="s">
        <v>36</v>
      </c>
      <c r="AE24" s="824" t="s">
        <v>36</v>
      </c>
      <c r="AF24" s="824" t="s">
        <v>36</v>
      </c>
      <c r="AG24" s="824" t="s">
        <v>36</v>
      </c>
      <c r="AH24" s="824" t="s">
        <v>36</v>
      </c>
      <c r="AI24" s="824" t="s">
        <v>36</v>
      </c>
      <c r="AJ24" s="824" t="s">
        <v>36</v>
      </c>
      <c r="AK24" s="825" t="s">
        <v>36</v>
      </c>
    </row>
    <row r="25" spans="1:37" ht="13.5" customHeight="1">
      <c r="A25" s="2155"/>
      <c r="B25" s="278">
        <v>42845</v>
      </c>
      <c r="C25" s="206" t="s">
        <v>39</v>
      </c>
      <c r="D25" s="207" t="s">
        <v>627</v>
      </c>
      <c r="E25" s="207" t="s">
        <v>640</v>
      </c>
      <c r="F25" s="208">
        <v>3</v>
      </c>
      <c r="G25" s="208">
        <v>0</v>
      </c>
      <c r="H25" s="208">
        <v>15</v>
      </c>
      <c r="I25" s="208">
        <v>17</v>
      </c>
      <c r="J25" s="211">
        <v>0.31944444444444448</v>
      </c>
      <c r="K25" s="807">
        <v>35.700000000000003</v>
      </c>
      <c r="L25" s="807">
        <v>38.9</v>
      </c>
      <c r="M25" s="788">
        <v>8.57</v>
      </c>
      <c r="N25" s="829" t="s">
        <v>36</v>
      </c>
      <c r="O25" s="807">
        <v>23.9</v>
      </c>
      <c r="P25" s="806">
        <v>76</v>
      </c>
      <c r="Q25" s="807">
        <v>24.9</v>
      </c>
      <c r="R25" s="807">
        <v>18.600000000000001</v>
      </c>
      <c r="S25" s="806">
        <v>94</v>
      </c>
      <c r="T25" s="806">
        <v>68</v>
      </c>
      <c r="U25" s="806">
        <v>26</v>
      </c>
      <c r="V25" s="806" t="s">
        <v>36</v>
      </c>
      <c r="W25" s="823" t="s">
        <v>36</v>
      </c>
      <c r="X25" s="806" t="s">
        <v>36</v>
      </c>
      <c r="Y25" s="807" t="s">
        <v>36</v>
      </c>
      <c r="Z25" s="807" t="s">
        <v>36</v>
      </c>
      <c r="AA25" s="807" t="s">
        <v>36</v>
      </c>
      <c r="AB25" s="788" t="s">
        <v>36</v>
      </c>
      <c r="AC25" s="823" t="s">
        <v>36</v>
      </c>
      <c r="AD25" s="824" t="s">
        <v>36</v>
      </c>
      <c r="AE25" s="824" t="s">
        <v>36</v>
      </c>
      <c r="AF25" s="824" t="s">
        <v>36</v>
      </c>
      <c r="AG25" s="824" t="s">
        <v>36</v>
      </c>
      <c r="AH25" s="824" t="s">
        <v>36</v>
      </c>
      <c r="AI25" s="824" t="s">
        <v>36</v>
      </c>
      <c r="AJ25" s="824" t="s">
        <v>36</v>
      </c>
      <c r="AK25" s="825" t="s">
        <v>36</v>
      </c>
    </row>
    <row r="26" spans="1:37" ht="13.5" customHeight="1">
      <c r="A26" s="2155"/>
      <c r="B26" s="278">
        <v>42846</v>
      </c>
      <c r="C26" s="206" t="s">
        <v>40</v>
      </c>
      <c r="D26" s="207" t="s">
        <v>641</v>
      </c>
      <c r="E26" s="207" t="s">
        <v>629</v>
      </c>
      <c r="F26" s="208">
        <v>1</v>
      </c>
      <c r="G26" s="208">
        <v>0</v>
      </c>
      <c r="H26" s="208">
        <v>14</v>
      </c>
      <c r="I26" s="208">
        <v>16</v>
      </c>
      <c r="J26" s="211">
        <v>0.2986111111111111</v>
      </c>
      <c r="K26" s="807">
        <v>31.6</v>
      </c>
      <c r="L26" s="807">
        <v>30.2</v>
      </c>
      <c r="M26" s="788">
        <v>8.7100000000000009</v>
      </c>
      <c r="N26" s="829" t="s">
        <v>36</v>
      </c>
      <c r="O26" s="807">
        <v>25.9</v>
      </c>
      <c r="P26" s="806">
        <v>72</v>
      </c>
      <c r="Q26" s="807">
        <v>24.9</v>
      </c>
      <c r="R26" s="807">
        <v>18</v>
      </c>
      <c r="S26" s="806">
        <v>92</v>
      </c>
      <c r="T26" s="806">
        <v>60</v>
      </c>
      <c r="U26" s="806">
        <v>32</v>
      </c>
      <c r="V26" s="807" t="s">
        <v>36</v>
      </c>
      <c r="W26" s="823" t="s">
        <v>36</v>
      </c>
      <c r="X26" s="806" t="s">
        <v>36</v>
      </c>
      <c r="Y26" s="807" t="s">
        <v>36</v>
      </c>
      <c r="Z26" s="807" t="s">
        <v>36</v>
      </c>
      <c r="AA26" s="807" t="s">
        <v>36</v>
      </c>
      <c r="AB26" s="788" t="s">
        <v>36</v>
      </c>
      <c r="AC26" s="823" t="s">
        <v>36</v>
      </c>
      <c r="AD26" s="824" t="s">
        <v>36</v>
      </c>
      <c r="AE26" s="824" t="s">
        <v>36</v>
      </c>
      <c r="AF26" s="824" t="s">
        <v>36</v>
      </c>
      <c r="AG26" s="824" t="s">
        <v>36</v>
      </c>
      <c r="AH26" s="824" t="s">
        <v>36</v>
      </c>
      <c r="AI26" s="824" t="s">
        <v>36</v>
      </c>
      <c r="AJ26" s="824" t="s">
        <v>36</v>
      </c>
      <c r="AK26" s="825" t="s">
        <v>36</v>
      </c>
    </row>
    <row r="27" spans="1:37" ht="13.5" customHeight="1">
      <c r="A27" s="2155"/>
      <c r="B27" s="278">
        <v>42847</v>
      </c>
      <c r="C27" s="206" t="s">
        <v>41</v>
      </c>
      <c r="D27" s="207" t="s">
        <v>638</v>
      </c>
      <c r="E27" s="207" t="s">
        <v>640</v>
      </c>
      <c r="F27" s="208">
        <v>1</v>
      </c>
      <c r="G27" s="208">
        <v>0.5</v>
      </c>
      <c r="H27" s="208">
        <v>13</v>
      </c>
      <c r="I27" s="208">
        <v>16</v>
      </c>
      <c r="J27" s="211">
        <v>0.30555555555555552</v>
      </c>
      <c r="K27" s="807">
        <v>32.9</v>
      </c>
      <c r="L27" s="807">
        <v>31.4</v>
      </c>
      <c r="M27" s="788">
        <v>8.65</v>
      </c>
      <c r="N27" s="829" t="s">
        <v>36</v>
      </c>
      <c r="O27" s="807">
        <v>26</v>
      </c>
      <c r="P27" s="806">
        <v>77</v>
      </c>
      <c r="Q27" s="807">
        <v>23.4</v>
      </c>
      <c r="R27" s="807">
        <v>27.2</v>
      </c>
      <c r="S27" s="806">
        <v>92</v>
      </c>
      <c r="T27" s="806">
        <v>70</v>
      </c>
      <c r="U27" s="806">
        <v>22</v>
      </c>
      <c r="V27" s="806" t="s">
        <v>36</v>
      </c>
      <c r="W27" s="823" t="s">
        <v>36</v>
      </c>
      <c r="X27" s="806" t="s">
        <v>36</v>
      </c>
      <c r="Y27" s="806" t="s">
        <v>36</v>
      </c>
      <c r="Z27" s="806" t="s">
        <v>36</v>
      </c>
      <c r="AA27" s="806" t="s">
        <v>36</v>
      </c>
      <c r="AB27" s="806" t="s">
        <v>36</v>
      </c>
      <c r="AC27" s="823" t="s">
        <v>36</v>
      </c>
      <c r="AD27" s="824" t="s">
        <v>36</v>
      </c>
      <c r="AE27" s="824" t="s">
        <v>36</v>
      </c>
      <c r="AF27" s="824" t="s">
        <v>36</v>
      </c>
      <c r="AG27" s="824" t="s">
        <v>36</v>
      </c>
      <c r="AH27" s="824" t="s">
        <v>36</v>
      </c>
      <c r="AI27" s="824" t="s">
        <v>36</v>
      </c>
      <c r="AJ27" s="824" t="s">
        <v>36</v>
      </c>
      <c r="AK27" s="825" t="s">
        <v>36</v>
      </c>
    </row>
    <row r="28" spans="1:37" ht="13.5" customHeight="1">
      <c r="A28" s="2155"/>
      <c r="B28" s="278">
        <v>42848</v>
      </c>
      <c r="C28" s="206" t="s">
        <v>42</v>
      </c>
      <c r="D28" s="207" t="s">
        <v>627</v>
      </c>
      <c r="E28" s="207" t="s">
        <v>629</v>
      </c>
      <c r="F28" s="208">
        <v>2</v>
      </c>
      <c r="G28" s="208">
        <v>0</v>
      </c>
      <c r="H28" s="208">
        <v>14</v>
      </c>
      <c r="I28" s="208">
        <v>16.5</v>
      </c>
      <c r="J28" s="211">
        <v>0.31944444444444448</v>
      </c>
      <c r="K28" s="807">
        <v>42.5</v>
      </c>
      <c r="L28" s="807">
        <v>31.8</v>
      </c>
      <c r="M28" s="788">
        <v>8.92</v>
      </c>
      <c r="N28" s="788" t="s">
        <v>36</v>
      </c>
      <c r="O28" s="807">
        <v>26.2</v>
      </c>
      <c r="P28" s="806">
        <v>79</v>
      </c>
      <c r="Q28" s="807">
        <v>23.4</v>
      </c>
      <c r="R28" s="807">
        <v>22.1</v>
      </c>
      <c r="S28" s="806">
        <v>96</v>
      </c>
      <c r="T28" s="806">
        <v>64</v>
      </c>
      <c r="U28" s="806">
        <v>32</v>
      </c>
      <c r="V28" s="806" t="s">
        <v>36</v>
      </c>
      <c r="W28" s="823" t="s">
        <v>36</v>
      </c>
      <c r="X28" s="806" t="s">
        <v>36</v>
      </c>
      <c r="Y28" s="806" t="s">
        <v>36</v>
      </c>
      <c r="Z28" s="806" t="s">
        <v>36</v>
      </c>
      <c r="AA28" s="806" t="s">
        <v>36</v>
      </c>
      <c r="AB28" s="806" t="s">
        <v>36</v>
      </c>
      <c r="AC28" s="823" t="s">
        <v>36</v>
      </c>
      <c r="AD28" s="824" t="s">
        <v>36</v>
      </c>
      <c r="AE28" s="824" t="s">
        <v>36</v>
      </c>
      <c r="AF28" s="824" t="s">
        <v>36</v>
      </c>
      <c r="AG28" s="824" t="s">
        <v>36</v>
      </c>
      <c r="AH28" s="824" t="s">
        <v>36</v>
      </c>
      <c r="AI28" s="824" t="s">
        <v>36</v>
      </c>
      <c r="AJ28" s="824" t="s">
        <v>36</v>
      </c>
      <c r="AK28" s="825" t="s">
        <v>36</v>
      </c>
    </row>
    <row r="29" spans="1:37" ht="13.5" customHeight="1">
      <c r="A29" s="2155"/>
      <c r="B29" s="278">
        <v>42849</v>
      </c>
      <c r="C29" s="206" t="s">
        <v>37</v>
      </c>
      <c r="D29" s="207" t="s">
        <v>627</v>
      </c>
      <c r="E29" s="207" t="s">
        <v>629</v>
      </c>
      <c r="F29" s="208">
        <v>2</v>
      </c>
      <c r="G29" s="208">
        <v>0</v>
      </c>
      <c r="H29" s="208">
        <v>15</v>
      </c>
      <c r="I29" s="208">
        <v>18</v>
      </c>
      <c r="J29" s="211">
        <v>0.3125</v>
      </c>
      <c r="K29" s="807">
        <v>33.6</v>
      </c>
      <c r="L29" s="807">
        <v>29.8</v>
      </c>
      <c r="M29" s="788">
        <v>9.17</v>
      </c>
      <c r="N29" s="788" t="s">
        <v>36</v>
      </c>
      <c r="O29" s="807">
        <v>25.8</v>
      </c>
      <c r="P29" s="806">
        <v>76</v>
      </c>
      <c r="Q29" s="807">
        <v>27.7</v>
      </c>
      <c r="R29" s="807">
        <v>22.8</v>
      </c>
      <c r="S29" s="806">
        <v>96</v>
      </c>
      <c r="T29" s="806">
        <v>64</v>
      </c>
      <c r="U29" s="806">
        <v>32</v>
      </c>
      <c r="V29" s="806" t="s">
        <v>36</v>
      </c>
      <c r="W29" s="823" t="s">
        <v>36</v>
      </c>
      <c r="X29" s="806" t="s">
        <v>36</v>
      </c>
      <c r="Y29" s="807" t="s">
        <v>36</v>
      </c>
      <c r="Z29" s="807" t="s">
        <v>36</v>
      </c>
      <c r="AA29" s="807" t="s">
        <v>36</v>
      </c>
      <c r="AB29" s="788" t="s">
        <v>36</v>
      </c>
      <c r="AC29" s="823" t="s">
        <v>36</v>
      </c>
      <c r="AD29" s="824" t="s">
        <v>36</v>
      </c>
      <c r="AE29" s="824" t="s">
        <v>36</v>
      </c>
      <c r="AF29" s="824" t="s">
        <v>36</v>
      </c>
      <c r="AG29" s="824" t="s">
        <v>36</v>
      </c>
      <c r="AH29" s="824" t="s">
        <v>36</v>
      </c>
      <c r="AI29" s="824" t="s">
        <v>36</v>
      </c>
      <c r="AJ29" s="824" t="s">
        <v>36</v>
      </c>
      <c r="AK29" s="825" t="s">
        <v>36</v>
      </c>
    </row>
    <row r="30" spans="1:37" ht="13.5" customHeight="1">
      <c r="A30" s="2155"/>
      <c r="B30" s="278">
        <v>42850</v>
      </c>
      <c r="C30" s="206" t="s">
        <v>38</v>
      </c>
      <c r="D30" s="207" t="s">
        <v>627</v>
      </c>
      <c r="E30" s="207" t="s">
        <v>630</v>
      </c>
      <c r="F30" s="208">
        <v>3</v>
      </c>
      <c r="G30" s="208">
        <v>0</v>
      </c>
      <c r="H30" s="208">
        <v>17</v>
      </c>
      <c r="I30" s="208">
        <v>18</v>
      </c>
      <c r="J30" s="211">
        <v>0.30555555555555552</v>
      </c>
      <c r="K30" s="807">
        <v>37.6</v>
      </c>
      <c r="L30" s="807">
        <v>34.299999999999997</v>
      </c>
      <c r="M30" s="788">
        <v>9.2100000000000009</v>
      </c>
      <c r="N30" s="788" t="s">
        <v>36</v>
      </c>
      <c r="O30" s="807">
        <v>25.6</v>
      </c>
      <c r="P30" s="806">
        <v>86</v>
      </c>
      <c r="Q30" s="807">
        <v>29.8</v>
      </c>
      <c r="R30" s="807">
        <v>20.2</v>
      </c>
      <c r="S30" s="806">
        <v>99</v>
      </c>
      <c r="T30" s="806">
        <v>67</v>
      </c>
      <c r="U30" s="806">
        <v>32</v>
      </c>
      <c r="V30" s="806" t="s">
        <v>36</v>
      </c>
      <c r="W30" s="823" t="s">
        <v>36</v>
      </c>
      <c r="X30" s="806" t="s">
        <v>36</v>
      </c>
      <c r="Y30" s="807" t="s">
        <v>36</v>
      </c>
      <c r="Z30" s="807" t="s">
        <v>36</v>
      </c>
      <c r="AA30" s="807" t="s">
        <v>36</v>
      </c>
      <c r="AB30" s="788" t="s">
        <v>36</v>
      </c>
      <c r="AC30" s="823" t="s">
        <v>36</v>
      </c>
      <c r="AD30" s="824" t="s">
        <v>36</v>
      </c>
      <c r="AE30" s="824" t="s">
        <v>36</v>
      </c>
      <c r="AF30" s="824" t="s">
        <v>36</v>
      </c>
      <c r="AG30" s="824" t="s">
        <v>36</v>
      </c>
      <c r="AH30" s="824" t="s">
        <v>36</v>
      </c>
      <c r="AI30" s="824" t="s">
        <v>36</v>
      </c>
      <c r="AJ30" s="824" t="s">
        <v>36</v>
      </c>
      <c r="AK30" s="825" t="s">
        <v>36</v>
      </c>
    </row>
    <row r="31" spans="1:37" ht="13.5" customHeight="1">
      <c r="A31" s="2155"/>
      <c r="B31" s="278">
        <v>42851</v>
      </c>
      <c r="C31" s="206" t="s">
        <v>35</v>
      </c>
      <c r="D31" s="207" t="s">
        <v>641</v>
      </c>
      <c r="E31" s="207" t="s">
        <v>637</v>
      </c>
      <c r="F31" s="208">
        <v>2</v>
      </c>
      <c r="G31" s="208">
        <v>0</v>
      </c>
      <c r="H31" s="208">
        <v>16</v>
      </c>
      <c r="I31" s="208">
        <v>18</v>
      </c>
      <c r="J31" s="211">
        <v>0.31944444444444448</v>
      </c>
      <c r="K31" s="807">
        <v>34.799999999999997</v>
      </c>
      <c r="L31" s="807">
        <v>34.9</v>
      </c>
      <c r="M31" s="788">
        <v>9.0500000000000007</v>
      </c>
      <c r="N31" s="788" t="s">
        <v>36</v>
      </c>
      <c r="O31" s="807">
        <v>24.7</v>
      </c>
      <c r="P31" s="806">
        <v>80</v>
      </c>
      <c r="Q31" s="807">
        <v>26.3</v>
      </c>
      <c r="R31" s="807">
        <v>23.1</v>
      </c>
      <c r="S31" s="806">
        <v>104</v>
      </c>
      <c r="T31" s="806">
        <v>72</v>
      </c>
      <c r="U31" s="806">
        <v>32</v>
      </c>
      <c r="V31" s="806">
        <v>0.83</v>
      </c>
      <c r="W31" s="1582" t="s">
        <v>698</v>
      </c>
      <c r="X31" s="806">
        <v>250</v>
      </c>
      <c r="Y31" s="807">
        <v>221.6</v>
      </c>
      <c r="Z31" s="807">
        <v>36.4</v>
      </c>
      <c r="AA31" s="807">
        <v>1.05</v>
      </c>
      <c r="AB31" s="788">
        <v>0.84</v>
      </c>
      <c r="AC31" s="823">
        <v>8.8000000000000007</v>
      </c>
      <c r="AD31" s="824" t="s">
        <v>36</v>
      </c>
      <c r="AE31" s="824" t="s">
        <v>36</v>
      </c>
      <c r="AF31" s="824" t="s">
        <v>36</v>
      </c>
      <c r="AG31" s="824" t="s">
        <v>36</v>
      </c>
      <c r="AH31" s="824" t="s">
        <v>36</v>
      </c>
      <c r="AI31" s="824" t="s">
        <v>36</v>
      </c>
      <c r="AJ31" s="824" t="s">
        <v>36</v>
      </c>
      <c r="AK31" s="825" t="s">
        <v>36</v>
      </c>
    </row>
    <row r="32" spans="1:37" ht="13.5" customHeight="1">
      <c r="A32" s="2155"/>
      <c r="B32" s="278">
        <v>42852</v>
      </c>
      <c r="C32" s="206" t="s">
        <v>39</v>
      </c>
      <c r="D32" s="207" t="s">
        <v>639</v>
      </c>
      <c r="E32" s="207" t="s">
        <v>640</v>
      </c>
      <c r="F32" s="208">
        <v>5</v>
      </c>
      <c r="G32" s="208">
        <v>4.5</v>
      </c>
      <c r="H32" s="208">
        <v>11</v>
      </c>
      <c r="I32" s="208">
        <v>16</v>
      </c>
      <c r="J32" s="211">
        <v>0.3125</v>
      </c>
      <c r="K32" s="807">
        <v>38.299999999999997</v>
      </c>
      <c r="L32" s="807">
        <v>54.6</v>
      </c>
      <c r="M32" s="788">
        <v>8.7899999999999991</v>
      </c>
      <c r="N32" s="788" t="s">
        <v>36</v>
      </c>
      <c r="O32" s="807">
        <v>26.7</v>
      </c>
      <c r="P32" s="806">
        <v>80</v>
      </c>
      <c r="Q32" s="807">
        <v>28.4</v>
      </c>
      <c r="R32" s="807">
        <v>28.4</v>
      </c>
      <c r="S32" s="806">
        <v>100</v>
      </c>
      <c r="T32" s="806">
        <v>68</v>
      </c>
      <c r="U32" s="806">
        <v>32</v>
      </c>
      <c r="V32" s="806" t="s">
        <v>36</v>
      </c>
      <c r="W32" s="823" t="s">
        <v>36</v>
      </c>
      <c r="X32" s="806" t="s">
        <v>36</v>
      </c>
      <c r="Y32" s="807" t="s">
        <v>36</v>
      </c>
      <c r="Z32" s="807" t="s">
        <v>36</v>
      </c>
      <c r="AA32" s="807" t="s">
        <v>36</v>
      </c>
      <c r="AB32" s="788" t="s">
        <v>36</v>
      </c>
      <c r="AC32" s="823" t="s">
        <v>36</v>
      </c>
      <c r="AD32" s="824" t="s">
        <v>36</v>
      </c>
      <c r="AE32" s="824" t="s">
        <v>36</v>
      </c>
      <c r="AF32" s="824" t="s">
        <v>36</v>
      </c>
      <c r="AG32" s="824" t="s">
        <v>36</v>
      </c>
      <c r="AH32" s="824" t="s">
        <v>36</v>
      </c>
      <c r="AI32" s="824" t="s">
        <v>36</v>
      </c>
      <c r="AJ32" s="824" t="s">
        <v>36</v>
      </c>
      <c r="AK32" s="825" t="s">
        <v>36</v>
      </c>
    </row>
    <row r="33" spans="1:37" ht="13.5" customHeight="1">
      <c r="A33" s="2155"/>
      <c r="B33" s="278">
        <v>42853</v>
      </c>
      <c r="C33" s="206" t="s">
        <v>40</v>
      </c>
      <c r="D33" s="207" t="s">
        <v>638</v>
      </c>
      <c r="E33" s="207" t="s">
        <v>631</v>
      </c>
      <c r="F33" s="208">
        <v>2</v>
      </c>
      <c r="G33" s="208">
        <v>2.1</v>
      </c>
      <c r="H33" s="208">
        <v>17</v>
      </c>
      <c r="I33" s="208">
        <v>18</v>
      </c>
      <c r="J33" s="211">
        <v>0.3125</v>
      </c>
      <c r="K33" s="807">
        <v>29.8</v>
      </c>
      <c r="L33" s="807">
        <v>35.299999999999997</v>
      </c>
      <c r="M33" s="788">
        <v>9.14</v>
      </c>
      <c r="N33" s="788" t="s">
        <v>36</v>
      </c>
      <c r="O33" s="807">
        <v>26.9</v>
      </c>
      <c r="P33" s="806">
        <v>75</v>
      </c>
      <c r="Q33" s="807">
        <v>28.4</v>
      </c>
      <c r="R33" s="807">
        <v>22</v>
      </c>
      <c r="S33" s="806">
        <v>103</v>
      </c>
      <c r="T33" s="806">
        <v>71</v>
      </c>
      <c r="U33" s="806">
        <v>32</v>
      </c>
      <c r="V33" s="806" t="s">
        <v>36</v>
      </c>
      <c r="W33" s="823" t="s">
        <v>36</v>
      </c>
      <c r="X33" s="806" t="s">
        <v>36</v>
      </c>
      <c r="Y33" s="807" t="s">
        <v>36</v>
      </c>
      <c r="Z33" s="807" t="s">
        <v>36</v>
      </c>
      <c r="AA33" s="807" t="s">
        <v>36</v>
      </c>
      <c r="AB33" s="788" t="s">
        <v>36</v>
      </c>
      <c r="AC33" s="823" t="s">
        <v>36</v>
      </c>
      <c r="AD33" s="824" t="s">
        <v>36</v>
      </c>
      <c r="AE33" s="824" t="s">
        <v>36</v>
      </c>
      <c r="AF33" s="824" t="s">
        <v>36</v>
      </c>
      <c r="AG33" s="824" t="s">
        <v>36</v>
      </c>
      <c r="AH33" s="824" t="s">
        <v>36</v>
      </c>
      <c r="AI33" s="824" t="s">
        <v>36</v>
      </c>
      <c r="AJ33" s="824" t="s">
        <v>36</v>
      </c>
      <c r="AK33" s="825" t="s">
        <v>36</v>
      </c>
    </row>
    <row r="34" spans="1:37" ht="13.5" customHeight="1">
      <c r="A34" s="2155"/>
      <c r="B34" s="278">
        <v>42854</v>
      </c>
      <c r="C34" s="206" t="s">
        <v>41</v>
      </c>
      <c r="D34" s="207" t="s">
        <v>627</v>
      </c>
      <c r="E34" s="207" t="s">
        <v>626</v>
      </c>
      <c r="F34" s="208">
        <v>2</v>
      </c>
      <c r="G34" s="208">
        <v>0</v>
      </c>
      <c r="H34" s="208">
        <v>14</v>
      </c>
      <c r="I34" s="208">
        <v>19</v>
      </c>
      <c r="J34" s="211">
        <v>0.3125</v>
      </c>
      <c r="K34" s="807">
        <v>31.9</v>
      </c>
      <c r="L34" s="807">
        <v>27.3</v>
      </c>
      <c r="M34" s="788">
        <v>9.26</v>
      </c>
      <c r="N34" s="788" t="s">
        <v>36</v>
      </c>
      <c r="O34" s="807">
        <v>25.9</v>
      </c>
      <c r="P34" s="806">
        <v>80</v>
      </c>
      <c r="Q34" s="807">
        <v>30.5</v>
      </c>
      <c r="R34" s="807">
        <v>20.7</v>
      </c>
      <c r="S34" s="806">
        <v>95</v>
      </c>
      <c r="T34" s="806">
        <v>66</v>
      </c>
      <c r="U34" s="806">
        <v>29</v>
      </c>
      <c r="V34" s="806" t="s">
        <v>36</v>
      </c>
      <c r="W34" s="823" t="s">
        <v>36</v>
      </c>
      <c r="X34" s="806" t="s">
        <v>36</v>
      </c>
      <c r="Y34" s="806" t="s">
        <v>36</v>
      </c>
      <c r="Z34" s="806" t="s">
        <v>36</v>
      </c>
      <c r="AA34" s="806" t="s">
        <v>36</v>
      </c>
      <c r="AB34" s="806" t="s">
        <v>36</v>
      </c>
      <c r="AC34" s="823" t="s">
        <v>36</v>
      </c>
      <c r="AD34" s="824" t="s">
        <v>36</v>
      </c>
      <c r="AE34" s="824" t="s">
        <v>36</v>
      </c>
      <c r="AF34" s="824" t="s">
        <v>36</v>
      </c>
      <c r="AG34" s="824" t="s">
        <v>36</v>
      </c>
      <c r="AH34" s="824" t="s">
        <v>36</v>
      </c>
      <c r="AI34" s="824" t="s">
        <v>36</v>
      </c>
      <c r="AJ34" s="824" t="s">
        <v>36</v>
      </c>
      <c r="AK34" s="825" t="s">
        <v>36</v>
      </c>
    </row>
    <row r="35" spans="1:37" ht="13.5" customHeight="1">
      <c r="A35" s="2155"/>
      <c r="B35" s="771">
        <v>42855</v>
      </c>
      <c r="C35" s="772" t="s">
        <v>42</v>
      </c>
      <c r="D35" s="773" t="s">
        <v>627</v>
      </c>
      <c r="E35" s="773" t="s">
        <v>626</v>
      </c>
      <c r="F35" s="770">
        <v>2</v>
      </c>
      <c r="G35" s="770">
        <v>0</v>
      </c>
      <c r="H35" s="770">
        <v>16</v>
      </c>
      <c r="I35" s="770">
        <v>18</v>
      </c>
      <c r="J35" s="286">
        <v>0.3125</v>
      </c>
      <c r="K35" s="830">
        <v>29.5</v>
      </c>
      <c r="L35" s="830">
        <v>31.8</v>
      </c>
      <c r="M35" s="804">
        <v>9.2100000000000009</v>
      </c>
      <c r="N35" s="804" t="s">
        <v>36</v>
      </c>
      <c r="O35" s="830">
        <v>28.7</v>
      </c>
      <c r="P35" s="808">
        <v>80</v>
      </c>
      <c r="Q35" s="830">
        <v>32.700000000000003</v>
      </c>
      <c r="R35" s="830">
        <v>17.399999999999999</v>
      </c>
      <c r="S35" s="808">
        <v>102</v>
      </c>
      <c r="T35" s="808">
        <v>69</v>
      </c>
      <c r="U35" s="808">
        <v>33</v>
      </c>
      <c r="V35" s="808" t="s">
        <v>36</v>
      </c>
      <c r="W35" s="831" t="s">
        <v>36</v>
      </c>
      <c r="X35" s="808" t="s">
        <v>36</v>
      </c>
      <c r="Y35" s="808" t="s">
        <v>36</v>
      </c>
      <c r="Z35" s="808" t="s">
        <v>36</v>
      </c>
      <c r="AA35" s="808" t="s">
        <v>36</v>
      </c>
      <c r="AB35" s="808" t="s">
        <v>36</v>
      </c>
      <c r="AC35" s="831" t="s">
        <v>36</v>
      </c>
      <c r="AD35" s="832" t="s">
        <v>36</v>
      </c>
      <c r="AE35" s="832" t="s">
        <v>36</v>
      </c>
      <c r="AF35" s="832" t="s">
        <v>36</v>
      </c>
      <c r="AG35" s="832" t="s">
        <v>36</v>
      </c>
      <c r="AH35" s="832" t="s">
        <v>36</v>
      </c>
      <c r="AI35" s="832" t="s">
        <v>36</v>
      </c>
      <c r="AJ35" s="832" t="s">
        <v>36</v>
      </c>
      <c r="AK35" s="833" t="s">
        <v>36</v>
      </c>
    </row>
    <row r="36" spans="1:37" s="769" customFormat="1" ht="13.5" customHeight="1">
      <c r="A36" s="2155"/>
      <c r="B36" s="2133" t="s">
        <v>407</v>
      </c>
      <c r="C36" s="2133"/>
      <c r="D36" s="658"/>
      <c r="E36" s="659"/>
      <c r="F36" s="809">
        <f>MAX(F6:F35)</f>
        <v>6</v>
      </c>
      <c r="G36" s="809">
        <f t="shared" ref="G36:AK36" si="0">MAX(G6:G35)</f>
        <v>25</v>
      </c>
      <c r="H36" s="809">
        <f t="shared" si="0"/>
        <v>19</v>
      </c>
      <c r="I36" s="810">
        <f t="shared" si="0"/>
        <v>19</v>
      </c>
      <c r="J36" s="811"/>
      <c r="K36" s="809">
        <f t="shared" si="0"/>
        <v>42.5</v>
      </c>
      <c r="L36" s="809">
        <f t="shared" si="0"/>
        <v>54.6</v>
      </c>
      <c r="M36" s="812">
        <f t="shared" si="0"/>
        <v>9.67</v>
      </c>
      <c r="N36" s="860"/>
      <c r="O36" s="809">
        <f t="shared" si="0"/>
        <v>32</v>
      </c>
      <c r="P36" s="813">
        <f t="shared" si="0"/>
        <v>90</v>
      </c>
      <c r="Q36" s="809">
        <f t="shared" si="0"/>
        <v>35.5</v>
      </c>
      <c r="R36" s="809">
        <f t="shared" si="0"/>
        <v>28.4</v>
      </c>
      <c r="S36" s="813">
        <f t="shared" si="0"/>
        <v>110</v>
      </c>
      <c r="T36" s="813">
        <f t="shared" si="0"/>
        <v>73</v>
      </c>
      <c r="U36" s="813">
        <f t="shared" si="0"/>
        <v>42</v>
      </c>
      <c r="V36" s="814">
        <f t="shared" si="0"/>
        <v>1.17</v>
      </c>
      <c r="W36" s="815">
        <f>MAX(W6:W35)</f>
        <v>0</v>
      </c>
      <c r="X36" s="810">
        <f t="shared" si="0"/>
        <v>250</v>
      </c>
      <c r="Y36" s="816">
        <f t="shared" si="0"/>
        <v>221.6</v>
      </c>
      <c r="Z36" s="816">
        <f t="shared" si="0"/>
        <v>36.4</v>
      </c>
      <c r="AA36" s="814">
        <f t="shared" si="0"/>
        <v>1.05</v>
      </c>
      <c r="AB36" s="814">
        <f t="shared" si="0"/>
        <v>0.84</v>
      </c>
      <c r="AC36" s="817">
        <f t="shared" si="0"/>
        <v>8.8000000000000007</v>
      </c>
      <c r="AD36" s="810">
        <f t="shared" si="0"/>
        <v>0.26</v>
      </c>
      <c r="AE36" s="816">
        <f t="shared" si="0"/>
        <v>24</v>
      </c>
      <c r="AF36" s="816">
        <f t="shared" si="0"/>
        <v>6</v>
      </c>
      <c r="AG36" s="816">
        <f t="shared" si="0"/>
        <v>10</v>
      </c>
      <c r="AH36" s="816">
        <f t="shared" si="0"/>
        <v>5.4</v>
      </c>
      <c r="AI36" s="816">
        <f t="shared" si="0"/>
        <v>16</v>
      </c>
      <c r="AJ36" s="816">
        <f t="shared" si="0"/>
        <v>2.6</v>
      </c>
      <c r="AK36" s="1137">
        <f t="shared" si="0"/>
        <v>0.12</v>
      </c>
    </row>
    <row r="37" spans="1:37" s="769" customFormat="1" ht="13.5" customHeight="1">
      <c r="A37" s="2155"/>
      <c r="B37" s="2134" t="s">
        <v>408</v>
      </c>
      <c r="C37" s="2133"/>
      <c r="D37" s="658"/>
      <c r="E37" s="659"/>
      <c r="F37" s="809">
        <f>MIN(F6:F35)</f>
        <v>0</v>
      </c>
      <c r="G37" s="809">
        <f t="shared" ref="G37:AK37" si="1">MIN(G6:G35)</f>
        <v>0</v>
      </c>
      <c r="H37" s="809">
        <f t="shared" si="1"/>
        <v>5</v>
      </c>
      <c r="I37" s="810">
        <f t="shared" si="1"/>
        <v>10</v>
      </c>
      <c r="J37" s="811"/>
      <c r="K37" s="809">
        <f t="shared" si="1"/>
        <v>20.2</v>
      </c>
      <c r="L37" s="809">
        <f t="shared" si="1"/>
        <v>19.7</v>
      </c>
      <c r="M37" s="812">
        <f t="shared" si="1"/>
        <v>8.09</v>
      </c>
      <c r="N37" s="860"/>
      <c r="O37" s="809">
        <f t="shared" si="1"/>
        <v>22.7</v>
      </c>
      <c r="P37" s="813">
        <f t="shared" si="1"/>
        <v>62</v>
      </c>
      <c r="Q37" s="809">
        <f t="shared" si="1"/>
        <v>19.100000000000001</v>
      </c>
      <c r="R37" s="809">
        <f t="shared" si="1"/>
        <v>12.6</v>
      </c>
      <c r="S37" s="813">
        <f t="shared" si="1"/>
        <v>83</v>
      </c>
      <c r="T37" s="813">
        <f t="shared" si="1"/>
        <v>56</v>
      </c>
      <c r="U37" s="813">
        <f t="shared" si="1"/>
        <v>22</v>
      </c>
      <c r="V37" s="814">
        <f t="shared" si="1"/>
        <v>0.83</v>
      </c>
      <c r="W37" s="815">
        <f t="shared" si="1"/>
        <v>0</v>
      </c>
      <c r="X37" s="810">
        <f t="shared" si="1"/>
        <v>210</v>
      </c>
      <c r="Y37" s="816">
        <f t="shared" si="1"/>
        <v>183</v>
      </c>
      <c r="Z37" s="816">
        <f t="shared" si="1"/>
        <v>27</v>
      </c>
      <c r="AA37" s="814">
        <f t="shared" si="1"/>
        <v>0.97</v>
      </c>
      <c r="AB37" s="814">
        <f t="shared" si="1"/>
        <v>-0.33</v>
      </c>
      <c r="AC37" s="817">
        <f t="shared" si="1"/>
        <v>6.1</v>
      </c>
      <c r="AD37" s="819">
        <f t="shared" si="1"/>
        <v>0.26</v>
      </c>
      <c r="AE37" s="816">
        <f t="shared" si="1"/>
        <v>24</v>
      </c>
      <c r="AF37" s="816">
        <f t="shared" si="1"/>
        <v>6</v>
      </c>
      <c r="AG37" s="816">
        <f t="shared" si="1"/>
        <v>10</v>
      </c>
      <c r="AH37" s="816">
        <f t="shared" si="1"/>
        <v>5.4</v>
      </c>
      <c r="AI37" s="816">
        <f t="shared" si="1"/>
        <v>16</v>
      </c>
      <c r="AJ37" s="816">
        <f t="shared" si="1"/>
        <v>2.6</v>
      </c>
      <c r="AK37" s="1137">
        <f t="shared" si="1"/>
        <v>0.12</v>
      </c>
    </row>
    <row r="38" spans="1:37" s="769" customFormat="1" ht="13.5" customHeight="1">
      <c r="A38" s="2155"/>
      <c r="B38" s="2133" t="s">
        <v>409</v>
      </c>
      <c r="C38" s="2133"/>
      <c r="D38" s="658"/>
      <c r="E38" s="659"/>
      <c r="F38" s="811"/>
      <c r="G38" s="809">
        <f>AVERAGE(G6:G35)</f>
        <v>3.85</v>
      </c>
      <c r="H38" s="809">
        <f t="shared" ref="H38:AK38" si="2">AVERAGE(H6:H35)</f>
        <v>13.4</v>
      </c>
      <c r="I38" s="810">
        <f t="shared" si="2"/>
        <v>15.933333333333334</v>
      </c>
      <c r="J38" s="811"/>
      <c r="K38" s="809">
        <f t="shared" si="2"/>
        <v>31.25333333333333</v>
      </c>
      <c r="L38" s="809">
        <f t="shared" si="2"/>
        <v>28.309999999999988</v>
      </c>
      <c r="M38" s="812">
        <f t="shared" si="2"/>
        <v>8.8453333333333326</v>
      </c>
      <c r="N38" s="860"/>
      <c r="O38" s="809">
        <f>AVERAGE(O6:O35)</f>
        <v>26.5</v>
      </c>
      <c r="P38" s="813">
        <f t="shared" si="2"/>
        <v>77.066666666666663</v>
      </c>
      <c r="Q38" s="809">
        <f t="shared" si="2"/>
        <v>27.549999999999994</v>
      </c>
      <c r="R38" s="809">
        <f t="shared" si="2"/>
        <v>18.636666666666667</v>
      </c>
      <c r="S38" s="813">
        <f t="shared" si="2"/>
        <v>97.533333333333331</v>
      </c>
      <c r="T38" s="813">
        <f t="shared" si="2"/>
        <v>65.13333333333334</v>
      </c>
      <c r="U38" s="813">
        <f t="shared" si="2"/>
        <v>32.4</v>
      </c>
      <c r="V38" s="814">
        <f t="shared" si="2"/>
        <v>1</v>
      </c>
      <c r="W38" s="814" t="s">
        <v>699</v>
      </c>
      <c r="X38" s="810">
        <f t="shared" si="2"/>
        <v>230</v>
      </c>
      <c r="Y38" s="816">
        <f t="shared" si="2"/>
        <v>202.3</v>
      </c>
      <c r="Z38" s="816">
        <f t="shared" si="2"/>
        <v>31.7</v>
      </c>
      <c r="AA38" s="814">
        <f t="shared" si="2"/>
        <v>1.01</v>
      </c>
      <c r="AB38" s="814">
        <f t="shared" si="2"/>
        <v>0.255</v>
      </c>
      <c r="AC38" s="817">
        <f t="shared" si="2"/>
        <v>7.45</v>
      </c>
      <c r="AD38" s="819">
        <f t="shared" si="2"/>
        <v>0.26</v>
      </c>
      <c r="AE38" s="816">
        <f t="shared" si="2"/>
        <v>24</v>
      </c>
      <c r="AF38" s="816">
        <f t="shared" si="2"/>
        <v>6</v>
      </c>
      <c r="AG38" s="816">
        <f t="shared" si="2"/>
        <v>10</v>
      </c>
      <c r="AH38" s="816">
        <f t="shared" si="2"/>
        <v>5.4</v>
      </c>
      <c r="AI38" s="816">
        <f t="shared" si="2"/>
        <v>16</v>
      </c>
      <c r="AJ38" s="816">
        <f t="shared" si="2"/>
        <v>2.6</v>
      </c>
      <c r="AK38" s="1137">
        <f t="shared" si="2"/>
        <v>0.12</v>
      </c>
    </row>
    <row r="39" spans="1:37" s="769" customFormat="1" ht="13.5" customHeight="1">
      <c r="A39" s="2155"/>
      <c r="B39" s="2135" t="s">
        <v>410</v>
      </c>
      <c r="C39" s="2135"/>
      <c r="D39" s="660"/>
      <c r="E39" s="660"/>
      <c r="F39" s="859"/>
      <c r="G39" s="809">
        <f>SUM(G6:G35)</f>
        <v>115.5</v>
      </c>
      <c r="H39" s="860"/>
      <c r="I39" s="860"/>
      <c r="J39" s="860"/>
      <c r="K39" s="860"/>
      <c r="L39" s="860"/>
      <c r="M39" s="860"/>
      <c r="N39" s="860"/>
      <c r="O39" s="860"/>
      <c r="P39" s="860"/>
      <c r="Q39" s="860"/>
      <c r="R39" s="860"/>
      <c r="S39" s="860"/>
      <c r="T39" s="860"/>
      <c r="U39" s="860"/>
      <c r="V39" s="860"/>
      <c r="W39" s="820"/>
      <c r="X39" s="860"/>
      <c r="Y39" s="860"/>
      <c r="Z39" s="860"/>
      <c r="AA39" s="860"/>
      <c r="AB39" s="860"/>
      <c r="AC39" s="861"/>
      <c r="AD39" s="861"/>
      <c r="AE39" s="860"/>
      <c r="AF39" s="860"/>
      <c r="AG39" s="860"/>
      <c r="AH39" s="860"/>
      <c r="AI39" s="860"/>
      <c r="AJ39" s="860"/>
      <c r="AK39" s="1138"/>
    </row>
    <row r="40" spans="1:37" ht="13.5" customHeight="1">
      <c r="A40" s="2155" t="s">
        <v>271</v>
      </c>
      <c r="B40" s="254">
        <v>42856</v>
      </c>
      <c r="C40" s="252" t="s">
        <v>685</v>
      </c>
      <c r="D40" s="230" t="s">
        <v>638</v>
      </c>
      <c r="E40" s="230" t="s">
        <v>640</v>
      </c>
      <c r="F40" s="862">
        <v>2</v>
      </c>
      <c r="G40" s="862">
        <v>7</v>
      </c>
      <c r="H40" s="862">
        <v>17</v>
      </c>
      <c r="I40" s="862">
        <v>19.5</v>
      </c>
      <c r="J40" s="862">
        <v>0.3125</v>
      </c>
      <c r="K40" s="862">
        <v>28.2</v>
      </c>
      <c r="L40" s="862">
        <v>30.4</v>
      </c>
      <c r="M40" s="862">
        <v>9.32</v>
      </c>
      <c r="N40" s="862"/>
      <c r="O40" s="862">
        <v>26.7</v>
      </c>
      <c r="P40" s="862">
        <v>77</v>
      </c>
      <c r="Q40" s="862">
        <v>31.2</v>
      </c>
      <c r="R40" s="862">
        <v>19</v>
      </c>
      <c r="S40" s="862">
        <v>100</v>
      </c>
      <c r="T40" s="862">
        <v>67</v>
      </c>
      <c r="U40" s="862">
        <v>33</v>
      </c>
      <c r="V40" s="862"/>
      <c r="W40" s="862"/>
      <c r="X40" s="862"/>
      <c r="Y40" s="862"/>
      <c r="Z40" s="862"/>
      <c r="AA40" s="862"/>
      <c r="AB40" s="862"/>
      <c r="AC40" s="862"/>
      <c r="AD40" s="862"/>
      <c r="AE40" s="862"/>
      <c r="AF40" s="862"/>
      <c r="AG40" s="862"/>
      <c r="AH40" s="862"/>
      <c r="AI40" s="862"/>
      <c r="AJ40" s="862"/>
      <c r="AK40" s="862"/>
    </row>
    <row r="41" spans="1:37" ht="13.5" customHeight="1">
      <c r="A41" s="2155"/>
      <c r="B41" s="255">
        <v>42857</v>
      </c>
      <c r="C41" s="253" t="s">
        <v>686</v>
      </c>
      <c r="D41" s="221" t="s">
        <v>627</v>
      </c>
      <c r="E41" s="221" t="s">
        <v>634</v>
      </c>
      <c r="F41" s="863">
        <v>2</v>
      </c>
      <c r="G41" s="863">
        <v>0</v>
      </c>
      <c r="H41" s="863">
        <v>16</v>
      </c>
      <c r="I41" s="863">
        <v>19</v>
      </c>
      <c r="J41" s="863">
        <v>0.3125</v>
      </c>
      <c r="K41" s="863">
        <v>30.2</v>
      </c>
      <c r="L41" s="863">
        <v>33.4</v>
      </c>
      <c r="M41" s="863">
        <v>9.3000000000000007</v>
      </c>
      <c r="N41" s="863"/>
      <c r="O41" s="863">
        <v>25.5</v>
      </c>
      <c r="P41" s="863">
        <v>80</v>
      </c>
      <c r="Q41" s="863">
        <v>29.8</v>
      </c>
      <c r="R41" s="863">
        <v>18.600000000000001</v>
      </c>
      <c r="S41" s="863">
        <v>100</v>
      </c>
      <c r="T41" s="863">
        <v>64</v>
      </c>
      <c r="U41" s="863">
        <v>36</v>
      </c>
      <c r="V41" s="863"/>
      <c r="W41" s="863"/>
      <c r="X41" s="863"/>
      <c r="Y41" s="863"/>
      <c r="Z41" s="863"/>
      <c r="AA41" s="863"/>
      <c r="AB41" s="863"/>
      <c r="AC41" s="863"/>
      <c r="AD41" s="863"/>
      <c r="AE41" s="863"/>
      <c r="AF41" s="863"/>
      <c r="AG41" s="863"/>
      <c r="AH41" s="863"/>
      <c r="AI41" s="863"/>
      <c r="AJ41" s="863"/>
      <c r="AK41" s="863"/>
    </row>
    <row r="42" spans="1:37" ht="13.5" customHeight="1">
      <c r="A42" s="2155"/>
      <c r="B42" s="255">
        <v>42858</v>
      </c>
      <c r="C42" s="253" t="s">
        <v>687</v>
      </c>
      <c r="D42" s="221" t="s">
        <v>627</v>
      </c>
      <c r="E42" s="221" t="s">
        <v>637</v>
      </c>
      <c r="F42" s="863">
        <v>2</v>
      </c>
      <c r="G42" s="863">
        <v>0</v>
      </c>
      <c r="H42" s="863">
        <v>18</v>
      </c>
      <c r="I42" s="863">
        <v>20</v>
      </c>
      <c r="J42" s="863">
        <v>0.3263888888888889</v>
      </c>
      <c r="K42" s="863">
        <v>26.4</v>
      </c>
      <c r="L42" s="863">
        <v>29.5</v>
      </c>
      <c r="M42" s="863">
        <v>9.34</v>
      </c>
      <c r="N42" s="863"/>
      <c r="O42" s="863">
        <v>26.2</v>
      </c>
      <c r="P42" s="863">
        <v>77</v>
      </c>
      <c r="Q42" s="863">
        <v>27.3</v>
      </c>
      <c r="R42" s="863">
        <v>20.2</v>
      </c>
      <c r="S42" s="863">
        <v>98</v>
      </c>
      <c r="T42" s="863">
        <v>60</v>
      </c>
      <c r="U42" s="863">
        <v>38</v>
      </c>
      <c r="V42" s="863"/>
      <c r="W42" s="863"/>
      <c r="X42" s="863"/>
      <c r="Y42" s="863"/>
      <c r="Z42" s="863"/>
      <c r="AA42" s="863"/>
      <c r="AB42" s="863"/>
      <c r="AC42" s="863"/>
      <c r="AD42" s="863"/>
      <c r="AE42" s="863"/>
      <c r="AF42" s="863"/>
      <c r="AG42" s="863"/>
      <c r="AH42" s="863"/>
      <c r="AI42" s="863"/>
      <c r="AJ42" s="863"/>
      <c r="AK42" s="863"/>
    </row>
    <row r="43" spans="1:37" ht="13.5" customHeight="1">
      <c r="A43" s="2155"/>
      <c r="B43" s="255">
        <v>42859</v>
      </c>
      <c r="C43" s="253" t="s">
        <v>688</v>
      </c>
      <c r="D43" s="221" t="s">
        <v>627</v>
      </c>
      <c r="E43" s="221" t="s">
        <v>631</v>
      </c>
      <c r="F43" s="863">
        <v>1</v>
      </c>
      <c r="G43" s="863">
        <v>0</v>
      </c>
      <c r="H43" s="863">
        <v>17</v>
      </c>
      <c r="I43" s="863">
        <v>19</v>
      </c>
      <c r="J43" s="863">
        <v>0.3125</v>
      </c>
      <c r="K43" s="863">
        <v>28.3</v>
      </c>
      <c r="L43" s="863">
        <v>30.1</v>
      </c>
      <c r="M43" s="863">
        <v>9.1999999999999993</v>
      </c>
      <c r="N43" s="863"/>
      <c r="O43" s="863">
        <v>27.5</v>
      </c>
      <c r="P43" s="863">
        <v>80</v>
      </c>
      <c r="Q43" s="863">
        <v>29.1</v>
      </c>
      <c r="R43" s="863">
        <v>19.8</v>
      </c>
      <c r="S43" s="863">
        <v>101</v>
      </c>
      <c r="T43" s="863">
        <v>64</v>
      </c>
      <c r="U43" s="863">
        <v>37</v>
      </c>
      <c r="V43" s="863"/>
      <c r="W43" s="863"/>
      <c r="X43" s="863"/>
      <c r="Y43" s="863"/>
      <c r="Z43" s="863"/>
      <c r="AA43" s="863"/>
      <c r="AB43" s="863"/>
      <c r="AC43" s="863"/>
      <c r="AD43" s="863"/>
      <c r="AE43" s="863"/>
      <c r="AF43" s="863"/>
      <c r="AG43" s="863"/>
      <c r="AH43" s="863"/>
      <c r="AI43" s="863"/>
      <c r="AJ43" s="863"/>
      <c r="AK43" s="863"/>
    </row>
    <row r="44" spans="1:37" ht="13.5" customHeight="1">
      <c r="A44" s="2155"/>
      <c r="B44" s="255">
        <v>42860</v>
      </c>
      <c r="C44" s="253" t="s">
        <v>689</v>
      </c>
      <c r="D44" s="221" t="s">
        <v>627</v>
      </c>
      <c r="E44" s="221" t="s">
        <v>690</v>
      </c>
      <c r="F44" s="863">
        <v>1</v>
      </c>
      <c r="G44" s="863">
        <v>0</v>
      </c>
      <c r="H44" s="863">
        <v>20</v>
      </c>
      <c r="I44" s="863">
        <v>20.5</v>
      </c>
      <c r="J44" s="863">
        <v>0.31944444444444448</v>
      </c>
      <c r="K44" s="863">
        <v>34.1</v>
      </c>
      <c r="L44" s="863">
        <v>36.9</v>
      </c>
      <c r="M44" s="863">
        <v>9.33</v>
      </c>
      <c r="N44" s="863"/>
      <c r="O44" s="863">
        <v>26.9</v>
      </c>
      <c r="P44" s="863">
        <v>80</v>
      </c>
      <c r="Q44" s="863">
        <v>28.4</v>
      </c>
      <c r="R44" s="863">
        <v>22.1</v>
      </c>
      <c r="S44" s="863">
        <v>100</v>
      </c>
      <c r="T44" s="863">
        <v>65</v>
      </c>
      <c r="U44" s="863">
        <v>35</v>
      </c>
      <c r="V44" s="863"/>
      <c r="W44" s="863"/>
      <c r="X44" s="863"/>
      <c r="Y44" s="863"/>
      <c r="Z44" s="863"/>
      <c r="AA44" s="863"/>
      <c r="AB44" s="863"/>
      <c r="AC44" s="863"/>
      <c r="AD44" s="863"/>
      <c r="AE44" s="863"/>
      <c r="AF44" s="863"/>
      <c r="AG44" s="863"/>
      <c r="AH44" s="863"/>
      <c r="AI44" s="863"/>
      <c r="AJ44" s="863"/>
      <c r="AK44" s="863"/>
    </row>
    <row r="45" spans="1:37" ht="13.5" customHeight="1">
      <c r="A45" s="2155"/>
      <c r="B45" s="255">
        <v>42861</v>
      </c>
      <c r="C45" s="253" t="s">
        <v>691</v>
      </c>
      <c r="D45" s="221" t="s">
        <v>627</v>
      </c>
      <c r="E45" s="221" t="s">
        <v>637</v>
      </c>
      <c r="F45" s="863">
        <v>0</v>
      </c>
      <c r="G45" s="863">
        <v>0</v>
      </c>
      <c r="H45" s="863">
        <v>20</v>
      </c>
      <c r="I45" s="863">
        <v>21.5</v>
      </c>
      <c r="J45" s="863">
        <v>0.3125</v>
      </c>
      <c r="K45" s="863">
        <v>29.8</v>
      </c>
      <c r="L45" s="863">
        <v>30.7</v>
      </c>
      <c r="M45" s="863">
        <v>9.34</v>
      </c>
      <c r="N45" s="863"/>
      <c r="O45" s="863">
        <v>27.3</v>
      </c>
      <c r="P45" s="863">
        <v>76</v>
      </c>
      <c r="Q45" s="863">
        <v>32</v>
      </c>
      <c r="R45" s="863">
        <v>19.899999999999999</v>
      </c>
      <c r="S45" s="863">
        <v>92</v>
      </c>
      <c r="T45" s="863">
        <v>62</v>
      </c>
      <c r="U45" s="863">
        <v>30</v>
      </c>
      <c r="V45" s="863"/>
      <c r="W45" s="863"/>
      <c r="X45" s="863"/>
      <c r="Y45" s="863"/>
      <c r="Z45" s="863"/>
      <c r="AA45" s="863"/>
      <c r="AB45" s="863"/>
      <c r="AC45" s="863"/>
      <c r="AD45" s="863"/>
      <c r="AE45" s="863"/>
      <c r="AF45" s="863"/>
      <c r="AG45" s="863"/>
      <c r="AH45" s="863"/>
      <c r="AI45" s="863"/>
      <c r="AJ45" s="863"/>
      <c r="AK45" s="863"/>
    </row>
    <row r="46" spans="1:37" ht="13.5" customHeight="1">
      <c r="A46" s="2155"/>
      <c r="B46" s="255">
        <v>42862</v>
      </c>
      <c r="C46" s="253" t="s">
        <v>692</v>
      </c>
      <c r="D46" s="221" t="s">
        <v>641</v>
      </c>
      <c r="E46" s="221" t="s">
        <v>693</v>
      </c>
      <c r="F46" s="863">
        <v>3</v>
      </c>
      <c r="G46" s="863">
        <v>0</v>
      </c>
      <c r="H46" s="863">
        <v>19</v>
      </c>
      <c r="I46" s="863">
        <v>21</v>
      </c>
      <c r="J46" s="863">
        <v>0.31944444444444448</v>
      </c>
      <c r="K46" s="863">
        <v>34.6</v>
      </c>
      <c r="L46" s="863">
        <v>34.4</v>
      </c>
      <c r="M46" s="863">
        <v>9.23</v>
      </c>
      <c r="N46" s="863"/>
      <c r="O46" s="863">
        <v>24.7</v>
      </c>
      <c r="P46" s="863">
        <v>72</v>
      </c>
      <c r="Q46" s="863">
        <v>31.6</v>
      </c>
      <c r="R46" s="863">
        <v>21.8</v>
      </c>
      <c r="S46" s="863">
        <v>100</v>
      </c>
      <c r="T46" s="863">
        <v>58</v>
      </c>
      <c r="U46" s="863">
        <v>42</v>
      </c>
      <c r="V46" s="863"/>
      <c r="W46" s="863"/>
      <c r="X46" s="863"/>
      <c r="Y46" s="863"/>
      <c r="Z46" s="863"/>
      <c r="AA46" s="863"/>
      <c r="AB46" s="863"/>
      <c r="AC46" s="863"/>
      <c r="AD46" s="863"/>
      <c r="AE46" s="863"/>
      <c r="AF46" s="863"/>
      <c r="AG46" s="863"/>
      <c r="AH46" s="863"/>
      <c r="AI46" s="863"/>
      <c r="AJ46" s="863"/>
      <c r="AK46" s="863"/>
    </row>
    <row r="47" spans="1:37" ht="13.5" customHeight="1">
      <c r="A47" s="2155"/>
      <c r="B47" s="255">
        <v>42863</v>
      </c>
      <c r="C47" s="253" t="s">
        <v>685</v>
      </c>
      <c r="D47" s="221" t="s">
        <v>627</v>
      </c>
      <c r="E47" s="221" t="s">
        <v>640</v>
      </c>
      <c r="F47" s="863">
        <v>1</v>
      </c>
      <c r="G47" s="863">
        <v>0</v>
      </c>
      <c r="H47" s="863">
        <v>19</v>
      </c>
      <c r="I47" s="863">
        <v>22</v>
      </c>
      <c r="J47" s="863">
        <v>0.3125</v>
      </c>
      <c r="K47" s="863">
        <v>38.200000000000003</v>
      </c>
      <c r="L47" s="863">
        <v>37.200000000000003</v>
      </c>
      <c r="M47" s="863">
        <v>9.17</v>
      </c>
      <c r="N47" s="863"/>
      <c r="O47" s="863">
        <v>26.2</v>
      </c>
      <c r="P47" s="863">
        <v>64</v>
      </c>
      <c r="Q47" s="863">
        <v>28.4</v>
      </c>
      <c r="R47" s="863">
        <v>22.1</v>
      </c>
      <c r="S47" s="863">
        <v>92</v>
      </c>
      <c r="T47" s="863">
        <v>50</v>
      </c>
      <c r="U47" s="863">
        <v>42</v>
      </c>
      <c r="V47" s="863"/>
      <c r="W47" s="863"/>
      <c r="X47" s="863"/>
      <c r="Y47" s="863"/>
      <c r="Z47" s="863"/>
      <c r="AA47" s="863"/>
      <c r="AB47" s="863"/>
      <c r="AC47" s="863"/>
      <c r="AD47" s="863"/>
      <c r="AE47" s="863"/>
      <c r="AF47" s="863"/>
      <c r="AG47" s="863"/>
      <c r="AH47" s="863"/>
      <c r="AI47" s="863"/>
      <c r="AJ47" s="863"/>
      <c r="AK47" s="863"/>
    </row>
    <row r="48" spans="1:37" ht="13.5" customHeight="1">
      <c r="A48" s="2155"/>
      <c r="B48" s="255">
        <v>42864</v>
      </c>
      <c r="C48" s="253" t="s">
        <v>686</v>
      </c>
      <c r="D48" s="221" t="s">
        <v>627</v>
      </c>
      <c r="E48" s="221" t="s">
        <v>629</v>
      </c>
      <c r="F48" s="863">
        <v>4</v>
      </c>
      <c r="G48" s="863">
        <v>0</v>
      </c>
      <c r="H48" s="863">
        <v>18</v>
      </c>
      <c r="I48" s="863">
        <v>20</v>
      </c>
      <c r="J48" s="863">
        <v>0.2986111111111111</v>
      </c>
      <c r="K48" s="863">
        <v>33.299999999999997</v>
      </c>
      <c r="L48" s="863">
        <v>33.799999999999997</v>
      </c>
      <c r="M48" s="863">
        <v>9.23</v>
      </c>
      <c r="N48" s="863"/>
      <c r="O48" s="863">
        <v>27.5</v>
      </c>
      <c r="P48" s="863">
        <v>78</v>
      </c>
      <c r="Q48" s="863">
        <v>30.5</v>
      </c>
      <c r="R48" s="863">
        <v>23.7</v>
      </c>
      <c r="S48" s="863">
        <v>96</v>
      </c>
      <c r="T48" s="863">
        <v>56</v>
      </c>
      <c r="U48" s="863">
        <v>40</v>
      </c>
      <c r="V48" s="863"/>
      <c r="W48" s="863"/>
      <c r="X48" s="863"/>
      <c r="Y48" s="863"/>
      <c r="Z48" s="863"/>
      <c r="AA48" s="863"/>
      <c r="AB48" s="863"/>
      <c r="AC48" s="863"/>
      <c r="AD48" s="863"/>
      <c r="AE48" s="863"/>
      <c r="AF48" s="863"/>
      <c r="AG48" s="863"/>
      <c r="AH48" s="863"/>
      <c r="AI48" s="863"/>
      <c r="AJ48" s="863"/>
      <c r="AK48" s="863"/>
    </row>
    <row r="49" spans="1:37" ht="13.5" customHeight="1">
      <c r="A49" s="2155"/>
      <c r="B49" s="255">
        <v>42865</v>
      </c>
      <c r="C49" s="253" t="s">
        <v>687</v>
      </c>
      <c r="D49" s="221" t="s">
        <v>632</v>
      </c>
      <c r="E49" s="221" t="s">
        <v>693</v>
      </c>
      <c r="F49" s="863">
        <v>1</v>
      </c>
      <c r="G49" s="863">
        <v>6</v>
      </c>
      <c r="H49" s="863">
        <v>17</v>
      </c>
      <c r="I49" s="863">
        <v>20</v>
      </c>
      <c r="J49" s="863">
        <v>0.30208333333333331</v>
      </c>
      <c r="K49" s="863">
        <v>35.6</v>
      </c>
      <c r="L49" s="863">
        <v>35.9</v>
      </c>
      <c r="M49" s="863">
        <v>9.33</v>
      </c>
      <c r="N49" s="863"/>
      <c r="O49" s="863">
        <v>26.5</v>
      </c>
      <c r="P49" s="863">
        <v>70</v>
      </c>
      <c r="Q49" s="863">
        <v>32</v>
      </c>
      <c r="R49" s="863">
        <v>25.3</v>
      </c>
      <c r="S49" s="863">
        <v>90</v>
      </c>
      <c r="T49" s="863">
        <v>60</v>
      </c>
      <c r="U49" s="863">
        <v>30</v>
      </c>
      <c r="V49" s="863"/>
      <c r="W49" s="863"/>
      <c r="X49" s="863"/>
      <c r="Y49" s="863"/>
      <c r="Z49" s="863"/>
      <c r="AA49" s="863"/>
      <c r="AB49" s="863"/>
      <c r="AC49" s="863"/>
      <c r="AD49" s="863"/>
      <c r="AE49" s="863"/>
      <c r="AF49" s="863"/>
      <c r="AG49" s="863"/>
      <c r="AH49" s="863"/>
      <c r="AI49" s="863"/>
      <c r="AJ49" s="863"/>
      <c r="AK49" s="863"/>
    </row>
    <row r="50" spans="1:37" ht="13.5" customHeight="1">
      <c r="A50" s="2155"/>
      <c r="B50" s="255">
        <v>42866</v>
      </c>
      <c r="C50" s="253" t="s">
        <v>688</v>
      </c>
      <c r="D50" s="221" t="s">
        <v>627</v>
      </c>
      <c r="E50" s="221" t="s">
        <v>640</v>
      </c>
      <c r="F50" s="863">
        <v>1</v>
      </c>
      <c r="G50" s="863">
        <v>0</v>
      </c>
      <c r="H50" s="863">
        <v>20</v>
      </c>
      <c r="I50" s="863">
        <v>20</v>
      </c>
      <c r="J50" s="863">
        <v>0.30555555555555552</v>
      </c>
      <c r="K50" s="863">
        <v>30.9</v>
      </c>
      <c r="L50" s="863">
        <v>34.799999999999997</v>
      </c>
      <c r="M50" s="863">
        <v>9.2200000000000006</v>
      </c>
      <c r="N50" s="863"/>
      <c r="O50" s="863">
        <v>27.8</v>
      </c>
      <c r="P50" s="863">
        <v>78</v>
      </c>
      <c r="Q50" s="863">
        <v>31.2</v>
      </c>
      <c r="R50" s="863">
        <v>20.5</v>
      </c>
      <c r="S50" s="863">
        <v>100</v>
      </c>
      <c r="T50" s="863">
        <v>61</v>
      </c>
      <c r="U50" s="863">
        <v>39</v>
      </c>
      <c r="V50" s="863"/>
      <c r="W50" s="863"/>
      <c r="X50" s="863"/>
      <c r="Y50" s="863"/>
      <c r="Z50" s="863"/>
      <c r="AA50" s="863"/>
      <c r="AB50" s="863"/>
      <c r="AC50" s="863"/>
      <c r="AD50" s="863"/>
      <c r="AE50" s="863"/>
      <c r="AF50" s="863"/>
      <c r="AG50" s="863"/>
      <c r="AH50" s="863"/>
      <c r="AI50" s="863"/>
      <c r="AJ50" s="863"/>
      <c r="AK50" s="863"/>
    </row>
    <row r="51" spans="1:37" ht="13.5" customHeight="1">
      <c r="A51" s="2155"/>
      <c r="B51" s="255">
        <v>42867</v>
      </c>
      <c r="C51" s="253" t="s">
        <v>689</v>
      </c>
      <c r="D51" s="221" t="s">
        <v>627</v>
      </c>
      <c r="E51" s="221" t="s">
        <v>640</v>
      </c>
      <c r="F51" s="863">
        <v>3</v>
      </c>
      <c r="G51" s="863">
        <v>0</v>
      </c>
      <c r="H51" s="863">
        <v>20</v>
      </c>
      <c r="I51" s="863">
        <v>21.5</v>
      </c>
      <c r="J51" s="863">
        <v>0.3125</v>
      </c>
      <c r="K51" s="863">
        <v>22.7</v>
      </c>
      <c r="L51" s="863">
        <v>25.3</v>
      </c>
      <c r="M51" s="863">
        <v>9.42</v>
      </c>
      <c r="N51" s="863"/>
      <c r="O51" s="863">
        <v>28</v>
      </c>
      <c r="P51" s="863">
        <v>74</v>
      </c>
      <c r="Q51" s="863">
        <v>35.5</v>
      </c>
      <c r="R51" s="863">
        <v>17.399999999999999</v>
      </c>
      <c r="S51" s="863">
        <v>90</v>
      </c>
      <c r="T51" s="863">
        <v>56</v>
      </c>
      <c r="U51" s="863">
        <v>34</v>
      </c>
      <c r="V51" s="863"/>
      <c r="W51" s="863"/>
      <c r="X51" s="863"/>
      <c r="Y51" s="863"/>
      <c r="Z51" s="863"/>
      <c r="AA51" s="863"/>
      <c r="AB51" s="863"/>
      <c r="AC51" s="863"/>
      <c r="AD51" s="863"/>
      <c r="AE51" s="863"/>
      <c r="AF51" s="863"/>
      <c r="AG51" s="863"/>
      <c r="AH51" s="863"/>
      <c r="AI51" s="863"/>
      <c r="AJ51" s="863"/>
      <c r="AK51" s="863"/>
    </row>
    <row r="52" spans="1:37" ht="13.5" customHeight="1">
      <c r="A52" s="2155"/>
      <c r="B52" s="255">
        <v>42868</v>
      </c>
      <c r="C52" s="253" t="s">
        <v>691</v>
      </c>
      <c r="D52" s="221" t="s">
        <v>632</v>
      </c>
      <c r="E52" s="221" t="s">
        <v>690</v>
      </c>
      <c r="F52" s="863">
        <v>1</v>
      </c>
      <c r="G52" s="863">
        <v>31</v>
      </c>
      <c r="H52" s="863">
        <v>20</v>
      </c>
      <c r="I52" s="863">
        <v>21.5</v>
      </c>
      <c r="J52" s="863">
        <v>0.3125</v>
      </c>
      <c r="K52" s="863">
        <v>29.6</v>
      </c>
      <c r="L52" s="863">
        <v>32.9</v>
      </c>
      <c r="M52" s="863">
        <v>9.0299999999999994</v>
      </c>
      <c r="N52" s="863"/>
      <c r="O52" s="863">
        <v>28.6</v>
      </c>
      <c r="P52" s="863">
        <v>80</v>
      </c>
      <c r="Q52" s="863">
        <v>36.200000000000003</v>
      </c>
      <c r="R52" s="863">
        <v>24.3</v>
      </c>
      <c r="S52" s="863">
        <v>96</v>
      </c>
      <c r="T52" s="863">
        <v>58</v>
      </c>
      <c r="U52" s="863">
        <v>38</v>
      </c>
      <c r="V52" s="863"/>
      <c r="W52" s="863"/>
      <c r="X52" s="863"/>
      <c r="Y52" s="863"/>
      <c r="Z52" s="863"/>
      <c r="AA52" s="863"/>
      <c r="AB52" s="863"/>
      <c r="AC52" s="863"/>
      <c r="AD52" s="863"/>
      <c r="AE52" s="863"/>
      <c r="AF52" s="863"/>
      <c r="AG52" s="863"/>
      <c r="AH52" s="863"/>
      <c r="AI52" s="863"/>
      <c r="AJ52" s="863"/>
      <c r="AK52" s="863"/>
    </row>
    <row r="53" spans="1:37" ht="13.5" customHeight="1">
      <c r="A53" s="2155"/>
      <c r="B53" s="255">
        <v>42869</v>
      </c>
      <c r="C53" s="253" t="s">
        <v>692</v>
      </c>
      <c r="D53" s="221" t="s">
        <v>625</v>
      </c>
      <c r="E53" s="221" t="s">
        <v>640</v>
      </c>
      <c r="F53" s="863">
        <v>3</v>
      </c>
      <c r="G53" s="863">
        <v>0.4</v>
      </c>
      <c r="H53" s="863">
        <v>16</v>
      </c>
      <c r="I53" s="863">
        <v>19</v>
      </c>
      <c r="J53" s="863">
        <v>0.3263888888888889</v>
      </c>
      <c r="K53" s="863">
        <v>29.3</v>
      </c>
      <c r="L53" s="863">
        <v>36</v>
      </c>
      <c r="M53" s="863">
        <v>8.14</v>
      </c>
      <c r="N53" s="863"/>
      <c r="O53" s="863">
        <v>28.6</v>
      </c>
      <c r="P53" s="863">
        <v>78</v>
      </c>
      <c r="Q53" s="863">
        <v>29.8</v>
      </c>
      <c r="R53" s="863">
        <v>22.8</v>
      </c>
      <c r="S53" s="863">
        <v>100</v>
      </c>
      <c r="T53" s="863">
        <v>62</v>
      </c>
      <c r="U53" s="863">
        <v>38</v>
      </c>
      <c r="V53" s="863"/>
      <c r="W53" s="863"/>
      <c r="X53" s="863"/>
      <c r="Y53" s="863"/>
      <c r="Z53" s="863"/>
      <c r="AA53" s="863"/>
      <c r="AB53" s="863"/>
      <c r="AC53" s="863"/>
      <c r="AD53" s="863"/>
      <c r="AE53" s="863"/>
      <c r="AF53" s="863"/>
      <c r="AG53" s="863"/>
      <c r="AH53" s="863"/>
      <c r="AI53" s="863"/>
      <c r="AJ53" s="863"/>
      <c r="AK53" s="863"/>
    </row>
    <row r="54" spans="1:37" ht="13.5" customHeight="1">
      <c r="A54" s="2155"/>
      <c r="B54" s="255">
        <v>42870</v>
      </c>
      <c r="C54" s="253" t="s">
        <v>685</v>
      </c>
      <c r="D54" s="221" t="s">
        <v>625</v>
      </c>
      <c r="E54" s="221" t="s">
        <v>629</v>
      </c>
      <c r="F54" s="863">
        <v>2</v>
      </c>
      <c r="G54" s="863">
        <v>0.1</v>
      </c>
      <c r="H54" s="863">
        <v>15</v>
      </c>
      <c r="I54" s="863">
        <v>18</v>
      </c>
      <c r="J54" s="863">
        <v>0.3125</v>
      </c>
      <c r="K54" s="863">
        <v>29.3</v>
      </c>
      <c r="L54" s="863">
        <v>38.200000000000003</v>
      </c>
      <c r="M54" s="863">
        <v>7.92</v>
      </c>
      <c r="N54" s="863"/>
      <c r="O54" s="863">
        <v>26.3</v>
      </c>
      <c r="P54" s="863">
        <v>94</v>
      </c>
      <c r="Q54" s="863">
        <v>32</v>
      </c>
      <c r="R54" s="863">
        <v>23.4</v>
      </c>
      <c r="S54" s="863">
        <v>92</v>
      </c>
      <c r="T54" s="863">
        <v>60</v>
      </c>
      <c r="U54" s="863">
        <v>32</v>
      </c>
      <c r="V54" s="863"/>
      <c r="W54" s="863"/>
      <c r="X54" s="863"/>
      <c r="Y54" s="863"/>
      <c r="Z54" s="863"/>
      <c r="AA54" s="863"/>
      <c r="AB54" s="863"/>
      <c r="AC54" s="863"/>
      <c r="AD54" s="863"/>
      <c r="AE54" s="863"/>
      <c r="AF54" s="863"/>
      <c r="AG54" s="863"/>
      <c r="AH54" s="863"/>
      <c r="AI54" s="863"/>
      <c r="AJ54" s="863"/>
      <c r="AK54" s="863"/>
    </row>
    <row r="55" spans="1:37" ht="13.5" customHeight="1">
      <c r="A55" s="2155"/>
      <c r="B55" s="255">
        <v>42871</v>
      </c>
      <c r="C55" s="253" t="s">
        <v>686</v>
      </c>
      <c r="D55" s="221" t="s">
        <v>694</v>
      </c>
      <c r="E55" s="221" t="s">
        <v>640</v>
      </c>
      <c r="F55" s="863">
        <v>3</v>
      </c>
      <c r="G55" s="863">
        <v>0</v>
      </c>
      <c r="H55" s="863">
        <v>18</v>
      </c>
      <c r="I55" s="863">
        <v>19.5</v>
      </c>
      <c r="J55" s="863">
        <v>0.31944444444444448</v>
      </c>
      <c r="K55" s="863">
        <v>28</v>
      </c>
      <c r="L55" s="863">
        <v>35.200000000000003</v>
      </c>
      <c r="M55" s="863">
        <v>8.5</v>
      </c>
      <c r="N55" s="863"/>
      <c r="O55" s="863">
        <v>27.3</v>
      </c>
      <c r="P55" s="863">
        <v>82</v>
      </c>
      <c r="Q55" s="863">
        <v>34.799999999999997</v>
      </c>
      <c r="R55" s="863">
        <v>22.1</v>
      </c>
      <c r="S55" s="863">
        <v>100</v>
      </c>
      <c r="T55" s="863">
        <v>66</v>
      </c>
      <c r="U55" s="863">
        <v>34</v>
      </c>
      <c r="V55" s="863"/>
      <c r="W55" s="863"/>
      <c r="X55" s="863"/>
      <c r="Y55" s="863"/>
      <c r="Z55" s="863"/>
      <c r="AA55" s="863"/>
      <c r="AB55" s="863"/>
      <c r="AC55" s="863"/>
      <c r="AD55" s="863"/>
      <c r="AE55" s="863"/>
      <c r="AF55" s="863"/>
      <c r="AG55" s="863"/>
      <c r="AH55" s="863"/>
      <c r="AI55" s="863"/>
      <c r="AJ55" s="863"/>
      <c r="AK55" s="863"/>
    </row>
    <row r="56" spans="1:37" ht="13.5" customHeight="1">
      <c r="A56" s="2155"/>
      <c r="B56" s="255">
        <v>42872</v>
      </c>
      <c r="C56" s="253" t="s">
        <v>687</v>
      </c>
      <c r="D56" s="221" t="s">
        <v>641</v>
      </c>
      <c r="E56" s="221" t="s">
        <v>626</v>
      </c>
      <c r="F56" s="863">
        <v>4</v>
      </c>
      <c r="G56" s="863">
        <v>0</v>
      </c>
      <c r="H56" s="863">
        <v>17</v>
      </c>
      <c r="I56" s="863">
        <v>20</v>
      </c>
      <c r="J56" s="863">
        <v>0.3125</v>
      </c>
      <c r="K56" s="863">
        <v>36.799999999999997</v>
      </c>
      <c r="L56" s="863">
        <v>43.1</v>
      </c>
      <c r="M56" s="863">
        <v>8.6300000000000008</v>
      </c>
      <c r="N56" s="863"/>
      <c r="O56" s="863">
        <v>24.5</v>
      </c>
      <c r="P56" s="863">
        <v>82</v>
      </c>
      <c r="Q56" s="863">
        <v>32.700000000000003</v>
      </c>
      <c r="R56" s="863">
        <v>24</v>
      </c>
      <c r="S56" s="863">
        <v>97</v>
      </c>
      <c r="T56" s="863">
        <v>62</v>
      </c>
      <c r="U56" s="863">
        <v>35</v>
      </c>
      <c r="V56" s="863">
        <v>1.69</v>
      </c>
      <c r="W56" s="863" t="s">
        <v>636</v>
      </c>
      <c r="X56" s="863">
        <v>230</v>
      </c>
      <c r="Y56" s="863">
        <v>174.8</v>
      </c>
      <c r="Z56" s="863">
        <v>51.2</v>
      </c>
      <c r="AA56" s="863">
        <v>1.39</v>
      </c>
      <c r="AB56" s="863">
        <v>0.41</v>
      </c>
      <c r="AC56" s="863">
        <v>10.6</v>
      </c>
      <c r="AD56" s="863">
        <v>0.28000000000000003</v>
      </c>
      <c r="AE56" s="863">
        <v>21</v>
      </c>
      <c r="AF56" s="863">
        <v>9.5</v>
      </c>
      <c r="AG56" s="863">
        <v>13</v>
      </c>
      <c r="AH56" s="863">
        <v>6.9</v>
      </c>
      <c r="AI56" s="863">
        <v>9.1</v>
      </c>
      <c r="AJ56" s="863">
        <v>1.8</v>
      </c>
      <c r="AK56" s="863">
        <v>0.18</v>
      </c>
    </row>
    <row r="57" spans="1:37" ht="13.5" customHeight="1">
      <c r="A57" s="2155"/>
      <c r="B57" s="255">
        <v>42873</v>
      </c>
      <c r="C57" s="253" t="s">
        <v>688</v>
      </c>
      <c r="D57" s="221" t="s">
        <v>695</v>
      </c>
      <c r="E57" s="221" t="s">
        <v>626</v>
      </c>
      <c r="F57" s="863">
        <v>2</v>
      </c>
      <c r="G57" s="863">
        <v>0.1</v>
      </c>
      <c r="H57" s="863">
        <v>19</v>
      </c>
      <c r="I57" s="863">
        <v>19.5</v>
      </c>
      <c r="J57" s="863">
        <v>0.3263888888888889</v>
      </c>
      <c r="K57" s="863">
        <v>32.4</v>
      </c>
      <c r="L57" s="863">
        <v>35.5</v>
      </c>
      <c r="M57" s="863">
        <v>8.7799999999999994</v>
      </c>
      <c r="N57" s="863"/>
      <c r="O57" s="863">
        <v>26.8</v>
      </c>
      <c r="P57" s="863">
        <v>82</v>
      </c>
      <c r="Q57" s="863">
        <v>29.1</v>
      </c>
      <c r="R57" s="863">
        <v>20.5</v>
      </c>
      <c r="S57" s="863">
        <v>94</v>
      </c>
      <c r="T57" s="863">
        <v>64</v>
      </c>
      <c r="U57" s="863">
        <v>30</v>
      </c>
      <c r="V57" s="863"/>
      <c r="W57" s="863"/>
      <c r="X57" s="863"/>
      <c r="Y57" s="863"/>
      <c r="Z57" s="863"/>
      <c r="AA57" s="863"/>
      <c r="AB57" s="863"/>
      <c r="AC57" s="863"/>
      <c r="AD57" s="863"/>
      <c r="AE57" s="863"/>
      <c r="AF57" s="863"/>
      <c r="AG57" s="863"/>
      <c r="AH57" s="863"/>
      <c r="AI57" s="863"/>
      <c r="AJ57" s="863"/>
      <c r="AK57" s="863"/>
    </row>
    <row r="58" spans="1:37" ht="13.5" customHeight="1">
      <c r="A58" s="2155"/>
      <c r="B58" s="255">
        <v>42874</v>
      </c>
      <c r="C58" s="253" t="s">
        <v>689</v>
      </c>
      <c r="D58" s="221" t="s">
        <v>627</v>
      </c>
      <c r="E58" s="221" t="s">
        <v>634</v>
      </c>
      <c r="F58" s="863">
        <v>1</v>
      </c>
      <c r="G58" s="863">
        <v>0</v>
      </c>
      <c r="H58" s="863">
        <v>17</v>
      </c>
      <c r="I58" s="863">
        <v>22</v>
      </c>
      <c r="J58" s="863">
        <v>0.3125</v>
      </c>
      <c r="K58" s="863">
        <v>36.9</v>
      </c>
      <c r="L58" s="863">
        <v>39.200000000000003</v>
      </c>
      <c r="M58" s="863">
        <v>9.07</v>
      </c>
      <c r="N58" s="863"/>
      <c r="O58" s="863">
        <v>26.2</v>
      </c>
      <c r="P58" s="863">
        <v>79</v>
      </c>
      <c r="Q58" s="863">
        <v>31.6</v>
      </c>
      <c r="R58" s="863">
        <v>23.1</v>
      </c>
      <c r="S58" s="863">
        <v>96</v>
      </c>
      <c r="T58" s="863">
        <v>60</v>
      </c>
      <c r="U58" s="863">
        <v>36</v>
      </c>
      <c r="V58" s="863"/>
      <c r="W58" s="863"/>
      <c r="X58" s="863"/>
      <c r="Y58" s="863"/>
      <c r="Z58" s="863"/>
      <c r="AA58" s="863"/>
      <c r="AB58" s="863"/>
      <c r="AC58" s="863"/>
      <c r="AD58" s="863"/>
      <c r="AE58" s="863"/>
      <c r="AF58" s="863"/>
      <c r="AG58" s="863"/>
      <c r="AH58" s="863"/>
      <c r="AI58" s="863"/>
      <c r="AJ58" s="863"/>
      <c r="AK58" s="863"/>
    </row>
    <row r="59" spans="1:37" ht="13.5" customHeight="1">
      <c r="A59" s="2155"/>
      <c r="B59" s="255">
        <v>42875</v>
      </c>
      <c r="C59" s="253" t="s">
        <v>691</v>
      </c>
      <c r="D59" s="221" t="s">
        <v>627</v>
      </c>
      <c r="E59" s="221" t="s">
        <v>640</v>
      </c>
      <c r="F59" s="863">
        <v>2</v>
      </c>
      <c r="G59" s="863">
        <v>0</v>
      </c>
      <c r="H59" s="863">
        <v>22</v>
      </c>
      <c r="I59" s="863">
        <v>22.5</v>
      </c>
      <c r="J59" s="863">
        <v>0.3125</v>
      </c>
      <c r="K59" s="863">
        <v>31.8</v>
      </c>
      <c r="L59" s="863">
        <v>37.5</v>
      </c>
      <c r="M59" s="863">
        <v>8.64</v>
      </c>
      <c r="N59" s="863"/>
      <c r="O59" s="863">
        <v>30.3</v>
      </c>
      <c r="P59" s="863">
        <v>82</v>
      </c>
      <c r="Q59" s="863">
        <v>32</v>
      </c>
      <c r="R59" s="863">
        <v>21.5</v>
      </c>
      <c r="S59" s="863">
        <v>109</v>
      </c>
      <c r="T59" s="863">
        <v>71</v>
      </c>
      <c r="U59" s="863">
        <v>38</v>
      </c>
      <c r="V59" s="863"/>
      <c r="W59" s="863"/>
      <c r="X59" s="863"/>
      <c r="Y59" s="863"/>
      <c r="Z59" s="863"/>
      <c r="AA59" s="863"/>
      <c r="AB59" s="863"/>
      <c r="AC59" s="863"/>
      <c r="AD59" s="863"/>
      <c r="AE59" s="863"/>
      <c r="AF59" s="863"/>
      <c r="AG59" s="863"/>
      <c r="AH59" s="863"/>
      <c r="AI59" s="863"/>
      <c r="AJ59" s="863"/>
      <c r="AK59" s="863"/>
    </row>
    <row r="60" spans="1:37" ht="13.5" customHeight="1">
      <c r="A60" s="2155"/>
      <c r="B60" s="255">
        <v>42876</v>
      </c>
      <c r="C60" s="253" t="s">
        <v>692</v>
      </c>
      <c r="D60" s="221" t="s">
        <v>627</v>
      </c>
      <c r="E60" s="221" t="s">
        <v>633</v>
      </c>
      <c r="F60" s="863">
        <v>2</v>
      </c>
      <c r="G60" s="863">
        <v>0</v>
      </c>
      <c r="H60" s="863">
        <v>24</v>
      </c>
      <c r="I60" s="863">
        <v>23</v>
      </c>
      <c r="J60" s="863">
        <v>0.31944444444444448</v>
      </c>
      <c r="K60" s="863">
        <v>24</v>
      </c>
      <c r="L60" s="863">
        <v>31.7</v>
      </c>
      <c r="M60" s="863">
        <v>8.92</v>
      </c>
      <c r="N60" s="863"/>
      <c r="O60" s="863">
        <v>30</v>
      </c>
      <c r="P60" s="863">
        <v>78</v>
      </c>
      <c r="Q60" s="863">
        <v>33.4</v>
      </c>
      <c r="R60" s="863">
        <v>19</v>
      </c>
      <c r="S60" s="863">
        <v>103</v>
      </c>
      <c r="T60" s="863">
        <v>69</v>
      </c>
      <c r="U60" s="863">
        <v>34</v>
      </c>
      <c r="V60" s="863"/>
      <c r="W60" s="863"/>
      <c r="X60" s="863"/>
      <c r="Y60" s="863"/>
      <c r="Z60" s="863"/>
      <c r="AA60" s="863"/>
      <c r="AB60" s="863"/>
      <c r="AC60" s="863"/>
      <c r="AD60" s="863"/>
      <c r="AE60" s="863"/>
      <c r="AF60" s="863"/>
      <c r="AG60" s="863"/>
      <c r="AH60" s="863"/>
      <c r="AI60" s="863"/>
      <c r="AJ60" s="863"/>
      <c r="AK60" s="863"/>
    </row>
    <row r="61" spans="1:37" ht="13.5" customHeight="1">
      <c r="A61" s="2155"/>
      <c r="B61" s="255">
        <v>42877</v>
      </c>
      <c r="C61" s="253" t="s">
        <v>685</v>
      </c>
      <c r="D61" s="221" t="s">
        <v>627</v>
      </c>
      <c r="E61" s="221" t="s">
        <v>631</v>
      </c>
      <c r="F61" s="863">
        <v>3</v>
      </c>
      <c r="G61" s="863">
        <v>0</v>
      </c>
      <c r="H61" s="863">
        <v>21</v>
      </c>
      <c r="I61" s="863">
        <v>22</v>
      </c>
      <c r="J61" s="863">
        <v>0.2986111111111111</v>
      </c>
      <c r="K61" s="863">
        <v>28.1</v>
      </c>
      <c r="L61" s="863">
        <v>33.799999999999997</v>
      </c>
      <c r="M61" s="863">
        <v>8.61</v>
      </c>
      <c r="N61" s="863"/>
      <c r="O61" s="863">
        <v>29.1</v>
      </c>
      <c r="P61" s="863">
        <v>86</v>
      </c>
      <c r="Q61" s="863">
        <v>29.8</v>
      </c>
      <c r="R61" s="863">
        <v>19.100000000000001</v>
      </c>
      <c r="S61" s="863">
        <v>109</v>
      </c>
      <c r="T61" s="863">
        <v>73</v>
      </c>
      <c r="U61" s="863">
        <v>36</v>
      </c>
      <c r="V61" s="863"/>
      <c r="W61" s="863"/>
      <c r="X61" s="863"/>
      <c r="Y61" s="863"/>
      <c r="Z61" s="863"/>
      <c r="AA61" s="863"/>
      <c r="AB61" s="863"/>
      <c r="AC61" s="863"/>
      <c r="AD61" s="863"/>
      <c r="AE61" s="863"/>
      <c r="AF61" s="863"/>
      <c r="AG61" s="863"/>
      <c r="AH61" s="863"/>
      <c r="AI61" s="863"/>
      <c r="AJ61" s="863"/>
      <c r="AK61" s="863"/>
    </row>
    <row r="62" spans="1:37" ht="13.5" customHeight="1">
      <c r="A62" s="2155"/>
      <c r="B62" s="255">
        <v>42878</v>
      </c>
      <c r="C62" s="253" t="s">
        <v>686</v>
      </c>
      <c r="D62" s="221" t="s">
        <v>627</v>
      </c>
      <c r="E62" s="221" t="s">
        <v>637</v>
      </c>
      <c r="F62" s="863">
        <v>1</v>
      </c>
      <c r="G62" s="863">
        <v>0</v>
      </c>
      <c r="H62" s="863">
        <v>23</v>
      </c>
      <c r="I62" s="863">
        <v>22</v>
      </c>
      <c r="J62" s="863">
        <v>0.3125</v>
      </c>
      <c r="K62" s="863">
        <v>31.1</v>
      </c>
      <c r="L62" s="863">
        <v>41.5</v>
      </c>
      <c r="M62" s="863">
        <v>8.83</v>
      </c>
      <c r="N62" s="863"/>
      <c r="O62" s="863">
        <v>30.6</v>
      </c>
      <c r="P62" s="863">
        <v>88</v>
      </c>
      <c r="Q62" s="863">
        <v>36.9</v>
      </c>
      <c r="R62" s="863">
        <v>23.1</v>
      </c>
      <c r="S62" s="863">
        <v>105</v>
      </c>
      <c r="T62" s="863">
        <v>67</v>
      </c>
      <c r="U62" s="863">
        <v>38</v>
      </c>
      <c r="V62" s="863"/>
      <c r="W62" s="863"/>
      <c r="X62" s="863"/>
      <c r="Y62" s="863"/>
      <c r="Z62" s="863"/>
      <c r="AA62" s="863"/>
      <c r="AB62" s="863"/>
      <c r="AC62" s="863"/>
      <c r="AD62" s="863"/>
      <c r="AE62" s="863"/>
      <c r="AF62" s="863"/>
      <c r="AG62" s="863"/>
      <c r="AH62" s="863"/>
      <c r="AI62" s="863"/>
      <c r="AJ62" s="863"/>
      <c r="AK62" s="863"/>
    </row>
    <row r="63" spans="1:37" ht="13.5" customHeight="1">
      <c r="A63" s="2155"/>
      <c r="B63" s="255">
        <v>42879</v>
      </c>
      <c r="C63" s="253" t="s">
        <v>687</v>
      </c>
      <c r="D63" s="221" t="s">
        <v>641</v>
      </c>
      <c r="E63" s="221" t="s">
        <v>631</v>
      </c>
      <c r="F63" s="863">
        <v>2</v>
      </c>
      <c r="G63" s="863">
        <v>0</v>
      </c>
      <c r="H63" s="863">
        <v>22</v>
      </c>
      <c r="I63" s="863">
        <v>22.5</v>
      </c>
      <c r="J63" s="863">
        <v>0.30555555555555552</v>
      </c>
      <c r="K63" s="863">
        <v>35</v>
      </c>
      <c r="L63" s="863">
        <v>45</v>
      </c>
      <c r="M63" s="863">
        <v>8.59</v>
      </c>
      <c r="N63" s="863"/>
      <c r="O63" s="863">
        <v>30</v>
      </c>
      <c r="P63" s="863">
        <v>90</v>
      </c>
      <c r="Q63" s="863">
        <v>33</v>
      </c>
      <c r="R63" s="863">
        <v>24.6</v>
      </c>
      <c r="S63" s="863">
        <v>102</v>
      </c>
      <c r="T63" s="863">
        <v>68</v>
      </c>
      <c r="U63" s="863">
        <v>34</v>
      </c>
      <c r="V63" s="863"/>
      <c r="W63" s="863"/>
      <c r="X63" s="863"/>
      <c r="Y63" s="863"/>
      <c r="Z63" s="863"/>
      <c r="AA63" s="863"/>
      <c r="AB63" s="863"/>
      <c r="AC63" s="863"/>
      <c r="AD63" s="863"/>
      <c r="AE63" s="863"/>
      <c r="AF63" s="863"/>
      <c r="AG63" s="863"/>
      <c r="AH63" s="863"/>
      <c r="AI63" s="863"/>
      <c r="AJ63" s="863"/>
      <c r="AK63" s="863"/>
    </row>
    <row r="64" spans="1:37" ht="13.5" customHeight="1">
      <c r="A64" s="2155"/>
      <c r="B64" s="255">
        <v>42880</v>
      </c>
      <c r="C64" s="253" t="s">
        <v>688</v>
      </c>
      <c r="D64" s="221" t="s">
        <v>625</v>
      </c>
      <c r="E64" s="221" t="s">
        <v>626</v>
      </c>
      <c r="F64" s="863">
        <v>2</v>
      </c>
      <c r="G64" s="863">
        <v>0.3</v>
      </c>
      <c r="H64" s="863">
        <v>21</v>
      </c>
      <c r="I64" s="863">
        <v>22.5</v>
      </c>
      <c r="J64" s="863">
        <v>0.3125</v>
      </c>
      <c r="K64" s="863">
        <v>28.7</v>
      </c>
      <c r="L64" s="863">
        <v>38.4</v>
      </c>
      <c r="M64" s="863">
        <v>8.8800000000000008</v>
      </c>
      <c r="N64" s="863"/>
      <c r="O64" s="863">
        <v>28.9</v>
      </c>
      <c r="P64" s="863">
        <v>89</v>
      </c>
      <c r="Q64" s="863">
        <v>32.700000000000003</v>
      </c>
      <c r="R64" s="863">
        <v>20.5</v>
      </c>
      <c r="S64" s="863">
        <v>101</v>
      </c>
      <c r="T64" s="863">
        <v>67</v>
      </c>
      <c r="U64" s="863">
        <v>34</v>
      </c>
      <c r="V64" s="863"/>
      <c r="W64" s="863"/>
      <c r="X64" s="863"/>
      <c r="Y64" s="863"/>
      <c r="Z64" s="863"/>
      <c r="AA64" s="863"/>
      <c r="AB64" s="863"/>
      <c r="AC64" s="863"/>
      <c r="AD64" s="863"/>
      <c r="AE64" s="863"/>
      <c r="AF64" s="863"/>
      <c r="AG64" s="863"/>
      <c r="AH64" s="863"/>
      <c r="AI64" s="863"/>
      <c r="AJ64" s="863"/>
      <c r="AK64" s="863"/>
    </row>
    <row r="65" spans="1:37" ht="13.5" customHeight="1">
      <c r="A65" s="2155"/>
      <c r="B65" s="255">
        <v>42881</v>
      </c>
      <c r="C65" s="253" t="s">
        <v>689</v>
      </c>
      <c r="D65" s="221" t="s">
        <v>625</v>
      </c>
      <c r="E65" s="221" t="s">
        <v>696</v>
      </c>
      <c r="F65" s="863">
        <v>2</v>
      </c>
      <c r="G65" s="863">
        <v>13.9</v>
      </c>
      <c r="H65" s="863">
        <v>22</v>
      </c>
      <c r="I65" s="863">
        <v>20</v>
      </c>
      <c r="J65" s="863">
        <v>0.3125</v>
      </c>
      <c r="K65" s="863">
        <v>33.799999999999997</v>
      </c>
      <c r="L65" s="863">
        <v>43.2</v>
      </c>
      <c r="M65" s="863">
        <v>8.43</v>
      </c>
      <c r="N65" s="863"/>
      <c r="O65" s="863">
        <v>26.3</v>
      </c>
      <c r="P65" s="863">
        <v>95</v>
      </c>
      <c r="Q65" s="863">
        <v>33</v>
      </c>
      <c r="R65" s="863">
        <v>25.3</v>
      </c>
      <c r="S65" s="863">
        <v>101</v>
      </c>
      <c r="T65" s="863">
        <v>66</v>
      </c>
      <c r="U65" s="863">
        <v>35</v>
      </c>
      <c r="V65" s="863"/>
      <c r="W65" s="863"/>
      <c r="X65" s="863"/>
      <c r="Y65" s="863"/>
      <c r="Z65" s="863"/>
      <c r="AA65" s="863"/>
      <c r="AB65" s="863"/>
      <c r="AC65" s="863"/>
      <c r="AD65" s="863"/>
      <c r="AE65" s="863"/>
      <c r="AF65" s="863"/>
      <c r="AG65" s="863"/>
      <c r="AH65" s="863"/>
      <c r="AI65" s="863"/>
      <c r="AJ65" s="863"/>
      <c r="AK65" s="863"/>
    </row>
    <row r="66" spans="1:37" ht="13.5" customHeight="1">
      <c r="A66" s="2155"/>
      <c r="B66" s="255">
        <v>42882</v>
      </c>
      <c r="C66" s="253" t="s">
        <v>691</v>
      </c>
      <c r="D66" s="221" t="s">
        <v>627</v>
      </c>
      <c r="E66" s="221" t="s">
        <v>697</v>
      </c>
      <c r="F66" s="863">
        <v>2</v>
      </c>
      <c r="G66" s="863">
        <v>0</v>
      </c>
      <c r="H66" s="863">
        <v>21</v>
      </c>
      <c r="I66" s="863">
        <v>22.5</v>
      </c>
      <c r="J66" s="863">
        <v>0.3125</v>
      </c>
      <c r="K66" s="863">
        <v>26.6</v>
      </c>
      <c r="L66" s="863">
        <v>41.9</v>
      </c>
      <c r="M66" s="863">
        <v>8.18</v>
      </c>
      <c r="N66" s="863"/>
      <c r="O66" s="863">
        <v>32.9</v>
      </c>
      <c r="P66" s="863">
        <v>98</v>
      </c>
      <c r="Q66" s="863">
        <v>32.700000000000003</v>
      </c>
      <c r="R66" s="863">
        <v>22.8</v>
      </c>
      <c r="S66" s="863">
        <v>118</v>
      </c>
      <c r="T66" s="863">
        <v>78</v>
      </c>
      <c r="U66" s="863">
        <v>40</v>
      </c>
      <c r="V66" s="863"/>
      <c r="W66" s="863"/>
      <c r="X66" s="863"/>
      <c r="Y66" s="863"/>
      <c r="Z66" s="863"/>
      <c r="AA66" s="863"/>
      <c r="AB66" s="863"/>
      <c r="AC66" s="863"/>
      <c r="AD66" s="863"/>
      <c r="AE66" s="863"/>
      <c r="AF66" s="863"/>
      <c r="AG66" s="863"/>
      <c r="AH66" s="863"/>
      <c r="AI66" s="863"/>
      <c r="AJ66" s="863"/>
      <c r="AK66" s="863"/>
    </row>
    <row r="67" spans="1:37" ht="13.5" customHeight="1">
      <c r="A67" s="2155"/>
      <c r="B67" s="255">
        <v>42883</v>
      </c>
      <c r="C67" s="253" t="s">
        <v>692</v>
      </c>
      <c r="D67" s="221" t="s">
        <v>627</v>
      </c>
      <c r="E67" s="221" t="s">
        <v>634</v>
      </c>
      <c r="F67" s="863">
        <v>1</v>
      </c>
      <c r="G67" s="863">
        <v>0</v>
      </c>
      <c r="H67" s="863">
        <v>20</v>
      </c>
      <c r="I67" s="863">
        <v>22.5</v>
      </c>
      <c r="J67" s="863">
        <v>0.3125</v>
      </c>
      <c r="K67" s="863">
        <v>36</v>
      </c>
      <c r="L67" s="863">
        <v>46.2</v>
      </c>
      <c r="M67" s="863">
        <v>8.41</v>
      </c>
      <c r="N67" s="863"/>
      <c r="O67" s="863">
        <v>32.4</v>
      </c>
      <c r="P67" s="863">
        <v>98</v>
      </c>
      <c r="Q67" s="863">
        <v>34.799999999999997</v>
      </c>
      <c r="R67" s="863">
        <v>23.7</v>
      </c>
      <c r="S67" s="863">
        <v>112</v>
      </c>
      <c r="T67" s="863">
        <v>72</v>
      </c>
      <c r="U67" s="863">
        <v>40</v>
      </c>
      <c r="V67" s="863"/>
      <c r="W67" s="863"/>
      <c r="X67" s="863"/>
      <c r="Y67" s="863"/>
      <c r="Z67" s="863"/>
      <c r="AA67" s="863"/>
      <c r="AB67" s="863"/>
      <c r="AC67" s="863"/>
      <c r="AD67" s="863"/>
      <c r="AE67" s="863"/>
      <c r="AF67" s="863"/>
      <c r="AG67" s="863"/>
      <c r="AH67" s="863"/>
      <c r="AI67" s="863"/>
      <c r="AJ67" s="863"/>
      <c r="AK67" s="863"/>
    </row>
    <row r="68" spans="1:37" ht="13.5" customHeight="1">
      <c r="A68" s="2155"/>
      <c r="B68" s="255">
        <v>42884</v>
      </c>
      <c r="C68" s="253" t="s">
        <v>685</v>
      </c>
      <c r="D68" s="221" t="s">
        <v>627</v>
      </c>
      <c r="E68" s="221" t="s">
        <v>630</v>
      </c>
      <c r="F68" s="863">
        <v>1</v>
      </c>
      <c r="G68" s="863">
        <v>0</v>
      </c>
      <c r="H68" s="863">
        <v>22</v>
      </c>
      <c r="I68" s="863">
        <v>23</v>
      </c>
      <c r="J68" s="863">
        <v>0.31944444444444448</v>
      </c>
      <c r="K68" s="863">
        <v>38.799999999999997</v>
      </c>
      <c r="L68" s="863">
        <v>45.5</v>
      </c>
      <c r="M68" s="863">
        <v>8.14</v>
      </c>
      <c r="N68" s="863"/>
      <c r="O68" s="863">
        <v>30.7</v>
      </c>
      <c r="P68" s="863">
        <v>104</v>
      </c>
      <c r="Q68" s="863">
        <v>35.5</v>
      </c>
      <c r="R68" s="863">
        <v>23.7</v>
      </c>
      <c r="S68" s="863">
        <v>110</v>
      </c>
      <c r="T68" s="863">
        <v>78</v>
      </c>
      <c r="U68" s="863">
        <v>32</v>
      </c>
      <c r="V68" s="863"/>
      <c r="W68" s="863"/>
      <c r="X68" s="863"/>
      <c r="Y68" s="863"/>
      <c r="Z68" s="863"/>
      <c r="AA68" s="863"/>
      <c r="AB68" s="863"/>
      <c r="AC68" s="863"/>
      <c r="AD68" s="863"/>
      <c r="AE68" s="863"/>
      <c r="AF68" s="863"/>
      <c r="AG68" s="863"/>
      <c r="AH68" s="863"/>
      <c r="AI68" s="863"/>
      <c r="AJ68" s="863"/>
      <c r="AK68" s="863"/>
    </row>
    <row r="69" spans="1:37" ht="13.5" customHeight="1">
      <c r="A69" s="2155"/>
      <c r="B69" s="255">
        <v>42885</v>
      </c>
      <c r="C69" s="253" t="s">
        <v>686</v>
      </c>
      <c r="D69" s="221" t="s">
        <v>627</v>
      </c>
      <c r="E69" s="221" t="s">
        <v>626</v>
      </c>
      <c r="F69" s="863">
        <v>1</v>
      </c>
      <c r="G69" s="863">
        <v>0</v>
      </c>
      <c r="H69" s="863">
        <v>23</v>
      </c>
      <c r="I69" s="863">
        <v>23</v>
      </c>
      <c r="J69" s="863">
        <v>0.31944444444444448</v>
      </c>
      <c r="K69" s="863">
        <v>25.6</v>
      </c>
      <c r="L69" s="863">
        <v>36.5</v>
      </c>
      <c r="M69" s="863">
        <v>8.15</v>
      </c>
      <c r="N69" s="863"/>
      <c r="O69" s="863">
        <v>31.1</v>
      </c>
      <c r="P69" s="863">
        <v>96</v>
      </c>
      <c r="Q69" s="863">
        <v>32.700000000000003</v>
      </c>
      <c r="R69" s="863">
        <v>22.1</v>
      </c>
      <c r="S69" s="863">
        <v>116</v>
      </c>
      <c r="T69" s="863">
        <v>74</v>
      </c>
      <c r="U69" s="863">
        <v>42</v>
      </c>
      <c r="V69" s="863">
        <v>1.17</v>
      </c>
      <c r="W69" s="863" t="s">
        <v>636</v>
      </c>
      <c r="X69" s="863">
        <v>240</v>
      </c>
      <c r="Y69" s="863">
        <v>200.5</v>
      </c>
      <c r="Z69" s="863">
        <v>39.5</v>
      </c>
      <c r="AA69" s="863">
        <v>1.54</v>
      </c>
      <c r="AB69" s="863">
        <v>0.14000000000000001</v>
      </c>
      <c r="AC69" s="863">
        <v>9.1999999999999993</v>
      </c>
      <c r="AD69" s="863"/>
      <c r="AE69" s="863"/>
      <c r="AF69" s="863"/>
      <c r="AG69" s="863"/>
      <c r="AH69" s="863"/>
      <c r="AI69" s="863"/>
      <c r="AJ69" s="863"/>
      <c r="AK69" s="863"/>
    </row>
    <row r="70" spans="1:37" ht="13.5" customHeight="1">
      <c r="A70" s="2155"/>
      <c r="B70" s="256">
        <v>42886</v>
      </c>
      <c r="C70" s="257" t="s">
        <v>687</v>
      </c>
      <c r="D70" s="226" t="s">
        <v>641</v>
      </c>
      <c r="E70" s="226" t="s">
        <v>690</v>
      </c>
      <c r="F70" s="864">
        <v>2</v>
      </c>
      <c r="G70" s="864">
        <v>0</v>
      </c>
      <c r="H70" s="864">
        <v>24</v>
      </c>
      <c r="I70" s="864">
        <v>23</v>
      </c>
      <c r="J70" s="864">
        <v>0.2986111111111111</v>
      </c>
      <c r="K70" s="864">
        <v>39</v>
      </c>
      <c r="L70" s="864">
        <v>46.7</v>
      </c>
      <c r="M70" s="864">
        <v>8</v>
      </c>
      <c r="N70" s="864"/>
      <c r="O70" s="864">
        <v>31.5</v>
      </c>
      <c r="P70" s="864">
        <v>98</v>
      </c>
      <c r="Q70" s="864">
        <v>36.200000000000003</v>
      </c>
      <c r="R70" s="864">
        <v>22.1</v>
      </c>
      <c r="S70" s="864">
        <v>114</v>
      </c>
      <c r="T70" s="864">
        <v>76</v>
      </c>
      <c r="U70" s="864">
        <v>38</v>
      </c>
      <c r="V70" s="864"/>
      <c r="W70" s="864"/>
      <c r="X70" s="864"/>
      <c r="Y70" s="864"/>
      <c r="Z70" s="864"/>
      <c r="AA70" s="864"/>
      <c r="AB70" s="864"/>
      <c r="AC70" s="864"/>
      <c r="AD70" s="864"/>
      <c r="AE70" s="864"/>
      <c r="AF70" s="864"/>
      <c r="AG70" s="864"/>
      <c r="AH70" s="864"/>
      <c r="AI70" s="864"/>
      <c r="AJ70" s="864"/>
      <c r="AK70" s="864"/>
    </row>
    <row r="71" spans="1:37" s="769" customFormat="1" ht="13.5" customHeight="1">
      <c r="A71" s="2155"/>
      <c r="B71" s="2133" t="s">
        <v>407</v>
      </c>
      <c r="C71" s="2133"/>
      <c r="D71" s="658"/>
      <c r="E71" s="659"/>
      <c r="F71" s="809">
        <f>MAX(F40:F70)</f>
        <v>4</v>
      </c>
      <c r="G71" s="809">
        <f t="shared" ref="G71:AK71" si="3">MAX(G40:G70)</f>
        <v>31</v>
      </c>
      <c r="H71" s="809">
        <f t="shared" si="3"/>
        <v>24</v>
      </c>
      <c r="I71" s="810">
        <f t="shared" si="3"/>
        <v>23</v>
      </c>
      <c r="J71" s="811"/>
      <c r="K71" s="809">
        <f t="shared" si="3"/>
        <v>39</v>
      </c>
      <c r="L71" s="809">
        <f t="shared" si="3"/>
        <v>46.7</v>
      </c>
      <c r="M71" s="812">
        <f t="shared" si="3"/>
        <v>9.42</v>
      </c>
      <c r="N71" s="860"/>
      <c r="O71" s="809">
        <f t="shared" si="3"/>
        <v>32.9</v>
      </c>
      <c r="P71" s="813">
        <f t="shared" si="3"/>
        <v>104</v>
      </c>
      <c r="Q71" s="809">
        <f t="shared" si="3"/>
        <v>36.9</v>
      </c>
      <c r="R71" s="809">
        <f t="shared" si="3"/>
        <v>25.3</v>
      </c>
      <c r="S71" s="813">
        <f t="shared" si="3"/>
        <v>118</v>
      </c>
      <c r="T71" s="813">
        <f t="shared" si="3"/>
        <v>78</v>
      </c>
      <c r="U71" s="813">
        <f t="shared" si="3"/>
        <v>42</v>
      </c>
      <c r="V71" s="814">
        <f>MAX(V40:V70)</f>
        <v>1.69</v>
      </c>
      <c r="W71" s="815">
        <f t="shared" si="3"/>
        <v>0</v>
      </c>
      <c r="X71" s="810">
        <f t="shared" si="3"/>
        <v>240</v>
      </c>
      <c r="Y71" s="816">
        <f t="shared" si="3"/>
        <v>200.5</v>
      </c>
      <c r="Z71" s="816">
        <f t="shared" si="3"/>
        <v>51.2</v>
      </c>
      <c r="AA71" s="814">
        <f t="shared" si="3"/>
        <v>1.54</v>
      </c>
      <c r="AB71" s="814">
        <f t="shared" si="3"/>
        <v>0.41</v>
      </c>
      <c r="AC71" s="817">
        <f t="shared" si="3"/>
        <v>10.6</v>
      </c>
      <c r="AD71" s="810">
        <f t="shared" si="3"/>
        <v>0.28000000000000003</v>
      </c>
      <c r="AE71" s="816">
        <f t="shared" si="3"/>
        <v>21</v>
      </c>
      <c r="AF71" s="816">
        <f t="shared" si="3"/>
        <v>9.5</v>
      </c>
      <c r="AG71" s="816">
        <f t="shared" si="3"/>
        <v>13</v>
      </c>
      <c r="AH71" s="816">
        <f t="shared" si="3"/>
        <v>6.9</v>
      </c>
      <c r="AI71" s="816">
        <f t="shared" si="3"/>
        <v>9.1</v>
      </c>
      <c r="AJ71" s="816">
        <f t="shared" si="3"/>
        <v>1.8</v>
      </c>
      <c r="AK71" s="1137">
        <f t="shared" si="3"/>
        <v>0.18</v>
      </c>
    </row>
    <row r="72" spans="1:37" s="769" customFormat="1" ht="13.5" customHeight="1">
      <c r="A72" s="2155"/>
      <c r="B72" s="2134" t="s">
        <v>408</v>
      </c>
      <c r="C72" s="2133"/>
      <c r="D72" s="658"/>
      <c r="E72" s="659"/>
      <c r="F72" s="809">
        <f>MIN(F40:F70)</f>
        <v>0</v>
      </c>
      <c r="G72" s="809">
        <f t="shared" ref="G72:AJ72" si="4">MIN(G40:G70)</f>
        <v>0</v>
      </c>
      <c r="H72" s="809">
        <f t="shared" si="4"/>
        <v>15</v>
      </c>
      <c r="I72" s="810">
        <f t="shared" si="4"/>
        <v>18</v>
      </c>
      <c r="J72" s="811"/>
      <c r="K72" s="809">
        <f t="shared" si="4"/>
        <v>22.7</v>
      </c>
      <c r="L72" s="809">
        <f t="shared" si="4"/>
        <v>25.3</v>
      </c>
      <c r="M72" s="812">
        <f t="shared" si="4"/>
        <v>7.92</v>
      </c>
      <c r="N72" s="860"/>
      <c r="O72" s="809">
        <f t="shared" si="4"/>
        <v>24.5</v>
      </c>
      <c r="P72" s="813">
        <f t="shared" si="4"/>
        <v>64</v>
      </c>
      <c r="Q72" s="809">
        <f t="shared" si="4"/>
        <v>27.3</v>
      </c>
      <c r="R72" s="809">
        <f t="shared" si="4"/>
        <v>17.399999999999999</v>
      </c>
      <c r="S72" s="813">
        <f t="shared" si="4"/>
        <v>90</v>
      </c>
      <c r="T72" s="813">
        <f t="shared" si="4"/>
        <v>50</v>
      </c>
      <c r="U72" s="813">
        <f t="shared" si="4"/>
        <v>30</v>
      </c>
      <c r="V72" s="814">
        <f>MIN(V40:V70)</f>
        <v>1.17</v>
      </c>
      <c r="W72" s="815">
        <f t="shared" si="4"/>
        <v>0</v>
      </c>
      <c r="X72" s="810">
        <f t="shared" si="4"/>
        <v>230</v>
      </c>
      <c r="Y72" s="816">
        <f t="shared" si="4"/>
        <v>174.8</v>
      </c>
      <c r="Z72" s="816">
        <f t="shared" si="4"/>
        <v>39.5</v>
      </c>
      <c r="AA72" s="814">
        <f t="shared" si="4"/>
        <v>1.39</v>
      </c>
      <c r="AB72" s="814">
        <f t="shared" si="4"/>
        <v>0.14000000000000001</v>
      </c>
      <c r="AC72" s="817">
        <f t="shared" si="4"/>
        <v>9.1999999999999993</v>
      </c>
      <c r="AD72" s="819">
        <f t="shared" si="4"/>
        <v>0.28000000000000003</v>
      </c>
      <c r="AE72" s="816">
        <f t="shared" si="4"/>
        <v>21</v>
      </c>
      <c r="AF72" s="816">
        <f t="shared" si="4"/>
        <v>9.5</v>
      </c>
      <c r="AG72" s="816">
        <f t="shared" si="4"/>
        <v>13</v>
      </c>
      <c r="AH72" s="816">
        <f t="shared" si="4"/>
        <v>6.9</v>
      </c>
      <c r="AI72" s="816">
        <f t="shared" si="4"/>
        <v>9.1</v>
      </c>
      <c r="AJ72" s="816">
        <f t="shared" si="4"/>
        <v>1.8</v>
      </c>
      <c r="AK72" s="1137">
        <f t="shared" ref="AK72" si="5">MIN(AK40:AK70)</f>
        <v>0.18</v>
      </c>
    </row>
    <row r="73" spans="1:37" s="769" customFormat="1" ht="13.5" customHeight="1">
      <c r="A73" s="2155"/>
      <c r="B73" s="2133" t="s">
        <v>409</v>
      </c>
      <c r="C73" s="2133"/>
      <c r="D73" s="658"/>
      <c r="E73" s="659"/>
      <c r="F73" s="811"/>
      <c r="G73" s="809">
        <f t="shared" ref="G73:AJ73" si="6">IF(COUNT(G40:G70)=0,0,AVERAGE(G40:G70))</f>
        <v>1.8967741935483871</v>
      </c>
      <c r="H73" s="809">
        <f t="shared" si="6"/>
        <v>19.612903225806452</v>
      </c>
      <c r="I73" s="810">
        <f t="shared" si="6"/>
        <v>21.032258064516128</v>
      </c>
      <c r="J73" s="811"/>
      <c r="K73" s="809">
        <f t="shared" si="6"/>
        <v>31.390322580645162</v>
      </c>
      <c r="L73" s="809">
        <f t="shared" si="6"/>
        <v>36.787096774193557</v>
      </c>
      <c r="M73" s="812">
        <f t="shared" si="6"/>
        <v>8.815483870967741</v>
      </c>
      <c r="N73" s="811"/>
      <c r="O73" s="809">
        <f t="shared" si="6"/>
        <v>28.158064516129034</v>
      </c>
      <c r="P73" s="813">
        <f t="shared" si="6"/>
        <v>83.387096774193552</v>
      </c>
      <c r="Q73" s="809">
        <f t="shared" si="6"/>
        <v>32.12580645161291</v>
      </c>
      <c r="R73" s="809">
        <f t="shared" si="6"/>
        <v>21.874193548387101</v>
      </c>
      <c r="S73" s="813">
        <f t="shared" si="6"/>
        <v>101.09677419354838</v>
      </c>
      <c r="T73" s="813">
        <f t="shared" si="6"/>
        <v>64.967741935483872</v>
      </c>
      <c r="U73" s="813">
        <f t="shared" si="6"/>
        <v>36.12903225806452</v>
      </c>
      <c r="V73" s="814">
        <f>AVERAGE(V40:V70)</f>
        <v>1.43</v>
      </c>
      <c r="W73" s="814" t="s">
        <v>672</v>
      </c>
      <c r="X73" s="810">
        <f t="shared" si="6"/>
        <v>235</v>
      </c>
      <c r="Y73" s="816">
        <f t="shared" si="6"/>
        <v>187.65</v>
      </c>
      <c r="Z73" s="816">
        <f t="shared" si="6"/>
        <v>45.35</v>
      </c>
      <c r="AA73" s="814">
        <f t="shared" si="6"/>
        <v>1.4649999999999999</v>
      </c>
      <c r="AB73" s="814">
        <f t="shared" si="6"/>
        <v>0.27500000000000002</v>
      </c>
      <c r="AC73" s="817">
        <f t="shared" si="6"/>
        <v>9.8999999999999986</v>
      </c>
      <c r="AD73" s="819">
        <f t="shared" si="6"/>
        <v>0.28000000000000003</v>
      </c>
      <c r="AE73" s="816">
        <f t="shared" si="6"/>
        <v>21</v>
      </c>
      <c r="AF73" s="816">
        <f t="shared" si="6"/>
        <v>9.5</v>
      </c>
      <c r="AG73" s="816">
        <f t="shared" si="6"/>
        <v>13</v>
      </c>
      <c r="AH73" s="816">
        <f t="shared" si="6"/>
        <v>6.9</v>
      </c>
      <c r="AI73" s="816">
        <f t="shared" si="6"/>
        <v>9.1</v>
      </c>
      <c r="AJ73" s="816">
        <f t="shared" si="6"/>
        <v>1.8</v>
      </c>
      <c r="AK73" s="1137">
        <v>0.18</v>
      </c>
    </row>
    <row r="74" spans="1:37" s="769" customFormat="1" ht="13.5" customHeight="1">
      <c r="A74" s="2155"/>
      <c r="B74" s="2135" t="s">
        <v>410</v>
      </c>
      <c r="C74" s="2135"/>
      <c r="D74" s="660"/>
      <c r="E74" s="660"/>
      <c r="F74" s="859"/>
      <c r="G74" s="809">
        <f>SUM(G41:G70)</f>
        <v>51.8</v>
      </c>
      <c r="H74" s="860"/>
      <c r="I74" s="860"/>
      <c r="J74" s="860"/>
      <c r="K74" s="860"/>
      <c r="L74" s="860"/>
      <c r="M74" s="860"/>
      <c r="N74" s="860"/>
      <c r="O74" s="860"/>
      <c r="P74" s="860"/>
      <c r="Q74" s="860"/>
      <c r="R74" s="860"/>
      <c r="S74" s="860"/>
      <c r="T74" s="860"/>
      <c r="U74" s="860"/>
      <c r="V74" s="860"/>
      <c r="W74" s="820"/>
      <c r="X74" s="860"/>
      <c r="Y74" s="860"/>
      <c r="Z74" s="860"/>
      <c r="AA74" s="860"/>
      <c r="AB74" s="860"/>
      <c r="AC74" s="861"/>
      <c r="AD74" s="861"/>
      <c r="AE74" s="860"/>
      <c r="AF74" s="860"/>
      <c r="AG74" s="860"/>
      <c r="AH74" s="860"/>
      <c r="AI74" s="860"/>
      <c r="AJ74" s="860"/>
      <c r="AK74" s="1138"/>
    </row>
    <row r="75" spans="1:37" ht="13.5" customHeight="1">
      <c r="A75" s="2136" t="s">
        <v>272</v>
      </c>
      <c r="B75" s="280">
        <v>42887</v>
      </c>
      <c r="C75" s="371" t="s">
        <v>688</v>
      </c>
      <c r="D75" s="282" t="s">
        <v>625</v>
      </c>
      <c r="E75" s="282" t="s">
        <v>630</v>
      </c>
      <c r="F75" s="826">
        <v>0</v>
      </c>
      <c r="G75" s="826">
        <v>3.4</v>
      </c>
      <c r="H75" s="826">
        <v>23</v>
      </c>
      <c r="I75" s="826">
        <v>23</v>
      </c>
      <c r="J75" s="210">
        <v>0.2986111111111111</v>
      </c>
      <c r="K75" s="826">
        <v>32.1</v>
      </c>
      <c r="L75" s="826">
        <v>41.9</v>
      </c>
      <c r="M75" s="787">
        <v>8.6199999999999992</v>
      </c>
      <c r="N75" s="787"/>
      <c r="O75" s="827">
        <v>30.9</v>
      </c>
      <c r="P75" s="828">
        <v>96</v>
      </c>
      <c r="Q75" s="827">
        <v>34.1</v>
      </c>
      <c r="R75" s="827">
        <v>23.7</v>
      </c>
      <c r="S75" s="828">
        <v>112</v>
      </c>
      <c r="T75" s="828">
        <v>72</v>
      </c>
      <c r="U75" s="828">
        <v>40</v>
      </c>
      <c r="V75" s="805"/>
      <c r="W75" s="843"/>
      <c r="X75" s="805"/>
      <c r="Y75" s="805"/>
      <c r="Z75" s="805"/>
      <c r="AA75" s="805"/>
      <c r="AB75" s="805"/>
      <c r="AC75" s="843"/>
      <c r="AD75" s="1589"/>
      <c r="AE75" s="844"/>
      <c r="AF75" s="844"/>
      <c r="AG75" s="844"/>
      <c r="AH75" s="844"/>
      <c r="AI75" s="844"/>
      <c r="AJ75" s="844"/>
      <c r="AK75" s="845"/>
    </row>
    <row r="76" spans="1:37" ht="13.5" customHeight="1">
      <c r="A76" s="2136"/>
      <c r="B76" s="278">
        <v>42888</v>
      </c>
      <c r="C76" s="206" t="s">
        <v>689</v>
      </c>
      <c r="D76" s="213" t="s">
        <v>704</v>
      </c>
      <c r="E76" s="213" t="s">
        <v>640</v>
      </c>
      <c r="F76" s="807">
        <v>3</v>
      </c>
      <c r="G76" s="807">
        <v>0</v>
      </c>
      <c r="H76" s="807">
        <v>24</v>
      </c>
      <c r="I76" s="807">
        <v>25.5</v>
      </c>
      <c r="J76" s="211">
        <v>0.31944444444444448</v>
      </c>
      <c r="K76" s="807">
        <v>41.6</v>
      </c>
      <c r="L76" s="807">
        <v>49.4</v>
      </c>
      <c r="M76" s="788">
        <v>8.84</v>
      </c>
      <c r="N76" s="788"/>
      <c r="O76" s="807">
        <v>27.2</v>
      </c>
      <c r="P76" s="806">
        <v>92</v>
      </c>
      <c r="Q76" s="807">
        <v>36.9</v>
      </c>
      <c r="R76" s="807">
        <v>24.3</v>
      </c>
      <c r="S76" s="806">
        <v>102</v>
      </c>
      <c r="T76" s="806">
        <v>66</v>
      </c>
      <c r="U76" s="806">
        <v>36</v>
      </c>
      <c r="V76" s="806"/>
      <c r="W76" s="823"/>
      <c r="X76" s="806"/>
      <c r="Y76" s="806"/>
      <c r="Z76" s="806"/>
      <c r="AA76" s="806"/>
      <c r="AB76" s="806"/>
      <c r="AC76" s="823"/>
      <c r="AD76" s="1590"/>
      <c r="AE76" s="824"/>
      <c r="AF76" s="824"/>
      <c r="AG76" s="824"/>
      <c r="AH76" s="824"/>
      <c r="AI76" s="824"/>
      <c r="AJ76" s="824"/>
      <c r="AK76" s="825"/>
    </row>
    <row r="77" spans="1:37" ht="13.5" customHeight="1">
      <c r="A77" s="2136"/>
      <c r="B77" s="278">
        <v>42889</v>
      </c>
      <c r="C77" s="206" t="s">
        <v>691</v>
      </c>
      <c r="D77" s="213" t="s">
        <v>705</v>
      </c>
      <c r="E77" s="213" t="s">
        <v>706</v>
      </c>
      <c r="F77" s="807">
        <v>2</v>
      </c>
      <c r="G77" s="807">
        <v>0.1</v>
      </c>
      <c r="H77" s="807">
        <v>21</v>
      </c>
      <c r="I77" s="807">
        <v>25</v>
      </c>
      <c r="J77" s="211">
        <v>0.3125</v>
      </c>
      <c r="K77" s="807">
        <v>48.6</v>
      </c>
      <c r="L77" s="807">
        <v>63.2</v>
      </c>
      <c r="M77" s="788">
        <v>8.65</v>
      </c>
      <c r="N77" s="829"/>
      <c r="O77" s="807">
        <v>30</v>
      </c>
      <c r="P77" s="806">
        <v>94</v>
      </c>
      <c r="Q77" s="807">
        <v>36.9</v>
      </c>
      <c r="R77" s="807">
        <v>25.9</v>
      </c>
      <c r="S77" s="806">
        <v>105</v>
      </c>
      <c r="T77" s="806">
        <v>70</v>
      </c>
      <c r="U77" s="806">
        <v>35</v>
      </c>
      <c r="V77" s="806"/>
      <c r="W77" s="823"/>
      <c r="X77" s="806"/>
      <c r="Y77" s="807"/>
      <c r="Z77" s="807"/>
      <c r="AA77" s="807"/>
      <c r="AB77" s="788"/>
      <c r="AC77" s="823"/>
      <c r="AD77" s="1590"/>
      <c r="AE77" s="824"/>
      <c r="AF77" s="824"/>
      <c r="AG77" s="824"/>
      <c r="AH77" s="824"/>
      <c r="AI77" s="824"/>
      <c r="AJ77" s="824"/>
      <c r="AK77" s="825"/>
    </row>
    <row r="78" spans="1:37" ht="13.5" customHeight="1">
      <c r="A78" s="2136"/>
      <c r="B78" s="278">
        <v>42890</v>
      </c>
      <c r="C78" s="206" t="s">
        <v>692</v>
      </c>
      <c r="D78" s="213" t="s">
        <v>627</v>
      </c>
      <c r="E78" s="213" t="s">
        <v>640</v>
      </c>
      <c r="F78" s="807">
        <v>1</v>
      </c>
      <c r="G78" s="807">
        <v>0</v>
      </c>
      <c r="H78" s="836">
        <v>19</v>
      </c>
      <c r="I78" s="807">
        <v>22</v>
      </c>
      <c r="J78" s="211">
        <v>0.31944444444444448</v>
      </c>
      <c r="K78" s="807">
        <v>40.9</v>
      </c>
      <c r="L78" s="807">
        <v>48.8</v>
      </c>
      <c r="M78" s="788">
        <v>8.8000000000000007</v>
      </c>
      <c r="N78" s="829"/>
      <c r="O78" s="807">
        <v>29.6</v>
      </c>
      <c r="P78" s="806">
        <v>94</v>
      </c>
      <c r="Q78" s="807">
        <v>33.4</v>
      </c>
      <c r="R78" s="807">
        <v>27.8</v>
      </c>
      <c r="S78" s="806">
        <v>104</v>
      </c>
      <c r="T78" s="806">
        <v>70</v>
      </c>
      <c r="U78" s="806">
        <v>34</v>
      </c>
      <c r="V78" s="806"/>
      <c r="W78" s="823"/>
      <c r="X78" s="806"/>
      <c r="Y78" s="807"/>
      <c r="Z78" s="807"/>
      <c r="AA78" s="807"/>
      <c r="AB78" s="788"/>
      <c r="AC78" s="823"/>
      <c r="AD78" s="1590"/>
      <c r="AE78" s="824"/>
      <c r="AF78" s="824"/>
      <c r="AG78" s="824"/>
      <c r="AH78" s="824"/>
      <c r="AI78" s="824"/>
      <c r="AJ78" s="824"/>
      <c r="AK78" s="825"/>
    </row>
    <row r="79" spans="1:37" ht="13.5" customHeight="1">
      <c r="A79" s="2136"/>
      <c r="B79" s="278">
        <v>42891</v>
      </c>
      <c r="C79" s="206" t="s">
        <v>685</v>
      </c>
      <c r="D79" s="213" t="s">
        <v>627</v>
      </c>
      <c r="E79" s="213" t="s">
        <v>629</v>
      </c>
      <c r="F79" s="807">
        <v>2</v>
      </c>
      <c r="G79" s="807">
        <v>0</v>
      </c>
      <c r="H79" s="807">
        <v>20</v>
      </c>
      <c r="I79" s="807">
        <v>23</v>
      </c>
      <c r="J79" s="211">
        <v>0.3125</v>
      </c>
      <c r="K79" s="807">
        <v>42.2</v>
      </c>
      <c r="L79" s="807">
        <v>48.2</v>
      </c>
      <c r="M79" s="788">
        <v>9</v>
      </c>
      <c r="N79" s="829"/>
      <c r="O79" s="807">
        <v>31.2</v>
      </c>
      <c r="P79" s="806">
        <v>94</v>
      </c>
      <c r="Q79" s="807">
        <v>33.4</v>
      </c>
      <c r="R79" s="807">
        <v>29.1</v>
      </c>
      <c r="S79" s="806">
        <v>106</v>
      </c>
      <c r="T79" s="806">
        <v>68</v>
      </c>
      <c r="U79" s="806">
        <v>38</v>
      </c>
      <c r="V79" s="806"/>
      <c r="W79" s="823"/>
      <c r="X79" s="806"/>
      <c r="Y79" s="807"/>
      <c r="Z79" s="807"/>
      <c r="AA79" s="807"/>
      <c r="AB79" s="788"/>
      <c r="AC79" s="823"/>
      <c r="AD79" s="1590"/>
      <c r="AE79" s="824"/>
      <c r="AF79" s="824"/>
      <c r="AG79" s="824"/>
      <c r="AH79" s="824"/>
      <c r="AI79" s="824"/>
      <c r="AJ79" s="824"/>
      <c r="AK79" s="825"/>
    </row>
    <row r="80" spans="1:37" ht="13.5" customHeight="1">
      <c r="A80" s="2136"/>
      <c r="B80" s="278">
        <v>42892</v>
      </c>
      <c r="C80" s="206" t="s">
        <v>686</v>
      </c>
      <c r="D80" s="213" t="s">
        <v>707</v>
      </c>
      <c r="E80" s="213" t="s">
        <v>640</v>
      </c>
      <c r="F80" s="807">
        <v>1</v>
      </c>
      <c r="G80" s="807">
        <v>0</v>
      </c>
      <c r="H80" s="807">
        <v>18</v>
      </c>
      <c r="I80" s="807">
        <v>22</v>
      </c>
      <c r="J80" s="211">
        <v>0.31944444444444448</v>
      </c>
      <c r="K80" s="807">
        <v>43.9</v>
      </c>
      <c r="L80" s="807">
        <v>49.7</v>
      </c>
      <c r="M80" s="788">
        <v>8.9</v>
      </c>
      <c r="N80" s="829"/>
      <c r="O80" s="807">
        <v>27</v>
      </c>
      <c r="P80" s="806">
        <v>84</v>
      </c>
      <c r="Q80" s="807">
        <v>34.1</v>
      </c>
      <c r="R80" s="807">
        <v>27.8</v>
      </c>
      <c r="S80" s="806">
        <v>102</v>
      </c>
      <c r="T80" s="806">
        <v>60</v>
      </c>
      <c r="U80" s="806">
        <v>42</v>
      </c>
      <c r="V80" s="806"/>
      <c r="W80" s="823"/>
      <c r="X80" s="806"/>
      <c r="Y80" s="807"/>
      <c r="Z80" s="807"/>
      <c r="AA80" s="807"/>
      <c r="AB80" s="788"/>
      <c r="AC80" s="823"/>
      <c r="AD80" s="1590"/>
      <c r="AE80" s="824"/>
      <c r="AF80" s="824"/>
      <c r="AG80" s="824"/>
      <c r="AH80" s="824"/>
      <c r="AI80" s="824"/>
      <c r="AJ80" s="824"/>
      <c r="AK80" s="825"/>
    </row>
    <row r="81" spans="1:37" ht="13.5" customHeight="1">
      <c r="A81" s="2136"/>
      <c r="B81" s="278">
        <v>42893</v>
      </c>
      <c r="C81" s="206" t="s">
        <v>687</v>
      </c>
      <c r="D81" s="213" t="s">
        <v>641</v>
      </c>
      <c r="E81" s="213" t="s">
        <v>637</v>
      </c>
      <c r="F81" s="807">
        <v>2</v>
      </c>
      <c r="G81" s="807">
        <v>0</v>
      </c>
      <c r="H81" s="807">
        <v>20</v>
      </c>
      <c r="I81" s="807">
        <v>21.5</v>
      </c>
      <c r="J81" s="211">
        <v>0.3125</v>
      </c>
      <c r="K81" s="807">
        <v>48.3</v>
      </c>
      <c r="L81" s="807">
        <v>59.6</v>
      </c>
      <c r="M81" s="788">
        <v>8.8000000000000007</v>
      </c>
      <c r="N81" s="829"/>
      <c r="O81" s="807">
        <v>27.9</v>
      </c>
      <c r="P81" s="806">
        <v>86</v>
      </c>
      <c r="Q81" s="807">
        <v>34</v>
      </c>
      <c r="R81" s="807">
        <v>28.1</v>
      </c>
      <c r="S81" s="806">
        <v>102</v>
      </c>
      <c r="T81" s="806">
        <v>64</v>
      </c>
      <c r="U81" s="806">
        <v>38</v>
      </c>
      <c r="V81" s="807"/>
      <c r="W81" s="823"/>
      <c r="X81" s="806"/>
      <c r="Y81" s="807"/>
      <c r="Z81" s="807"/>
      <c r="AA81" s="807"/>
      <c r="AB81" s="788"/>
      <c r="AC81" s="823"/>
      <c r="AD81" s="1590">
        <v>0.24</v>
      </c>
      <c r="AE81" s="824">
        <v>20</v>
      </c>
      <c r="AF81" s="824">
        <v>1.5</v>
      </c>
      <c r="AG81" s="824">
        <v>16</v>
      </c>
      <c r="AH81" s="824">
        <v>4</v>
      </c>
      <c r="AI81" s="824">
        <v>6.1</v>
      </c>
      <c r="AJ81" s="824">
        <v>1.7</v>
      </c>
      <c r="AK81" s="825">
        <v>0.23</v>
      </c>
    </row>
    <row r="82" spans="1:37" ht="13.5" customHeight="1">
      <c r="A82" s="2136"/>
      <c r="B82" s="278">
        <v>42894</v>
      </c>
      <c r="C82" s="206" t="s">
        <v>688</v>
      </c>
      <c r="D82" s="213" t="s">
        <v>708</v>
      </c>
      <c r="E82" s="213" t="s">
        <v>637</v>
      </c>
      <c r="F82" s="807">
        <v>2</v>
      </c>
      <c r="G82" s="807">
        <v>0.1</v>
      </c>
      <c r="H82" s="807">
        <v>19</v>
      </c>
      <c r="I82" s="807">
        <v>23</v>
      </c>
      <c r="J82" s="211">
        <v>0.2986111111111111</v>
      </c>
      <c r="K82" s="807">
        <v>44.1</v>
      </c>
      <c r="L82" s="807">
        <v>54.2</v>
      </c>
      <c r="M82" s="788">
        <v>8.42</v>
      </c>
      <c r="N82" s="829"/>
      <c r="O82" s="807">
        <v>29.5</v>
      </c>
      <c r="P82" s="806">
        <v>91</v>
      </c>
      <c r="Q82" s="807">
        <v>35.5</v>
      </c>
      <c r="R82" s="807">
        <v>26.7</v>
      </c>
      <c r="S82" s="806">
        <v>105</v>
      </c>
      <c r="T82" s="806">
        <v>68</v>
      </c>
      <c r="U82" s="806">
        <v>37</v>
      </c>
      <c r="V82" s="806"/>
      <c r="W82" s="823"/>
      <c r="X82" s="806"/>
      <c r="Y82" s="806"/>
      <c r="Z82" s="806"/>
      <c r="AA82" s="807"/>
      <c r="AB82" s="806"/>
      <c r="AC82" s="823"/>
      <c r="AD82" s="1590"/>
      <c r="AE82" s="824"/>
      <c r="AF82" s="824"/>
      <c r="AG82" s="824"/>
      <c r="AH82" s="824"/>
      <c r="AI82" s="824"/>
      <c r="AJ82" s="824"/>
      <c r="AK82" s="825"/>
    </row>
    <row r="83" spans="1:37" ht="13.5" customHeight="1">
      <c r="A83" s="2136"/>
      <c r="B83" s="278">
        <v>42895</v>
      </c>
      <c r="C83" s="206" t="s">
        <v>689</v>
      </c>
      <c r="D83" s="213" t="s">
        <v>627</v>
      </c>
      <c r="E83" s="213" t="s">
        <v>693</v>
      </c>
      <c r="F83" s="807">
        <v>5</v>
      </c>
      <c r="G83" s="807">
        <v>0</v>
      </c>
      <c r="H83" s="807">
        <v>22</v>
      </c>
      <c r="I83" s="807">
        <v>22.5</v>
      </c>
      <c r="J83" s="211">
        <v>0.3125</v>
      </c>
      <c r="K83" s="807">
        <v>44.3</v>
      </c>
      <c r="L83" s="807">
        <v>54.1</v>
      </c>
      <c r="M83" s="788">
        <v>8.52</v>
      </c>
      <c r="N83" s="829"/>
      <c r="O83" s="807">
        <v>32</v>
      </c>
      <c r="P83" s="806">
        <v>91</v>
      </c>
      <c r="Q83" s="807">
        <v>34.4</v>
      </c>
      <c r="R83" s="807">
        <v>27.2</v>
      </c>
      <c r="S83" s="806">
        <v>112</v>
      </c>
      <c r="T83" s="806">
        <v>73</v>
      </c>
      <c r="U83" s="806">
        <v>39</v>
      </c>
      <c r="V83" s="806"/>
      <c r="W83" s="823"/>
      <c r="X83" s="806"/>
      <c r="Y83" s="806"/>
      <c r="Z83" s="806"/>
      <c r="AA83" s="807"/>
      <c r="AB83" s="806"/>
      <c r="AC83" s="823"/>
      <c r="AD83" s="1590"/>
      <c r="AE83" s="824"/>
      <c r="AF83" s="824"/>
      <c r="AG83" s="824"/>
      <c r="AH83" s="824"/>
      <c r="AI83" s="824"/>
      <c r="AJ83" s="824"/>
      <c r="AK83" s="825"/>
    </row>
    <row r="84" spans="1:37" ht="13.5" customHeight="1">
      <c r="A84" s="2136"/>
      <c r="B84" s="278">
        <v>42896</v>
      </c>
      <c r="C84" s="206" t="s">
        <v>691</v>
      </c>
      <c r="D84" s="213" t="s">
        <v>627</v>
      </c>
      <c r="E84" s="213" t="s">
        <v>637</v>
      </c>
      <c r="F84" s="807">
        <v>2</v>
      </c>
      <c r="G84" s="807">
        <v>0</v>
      </c>
      <c r="H84" s="807">
        <v>17</v>
      </c>
      <c r="I84" s="807">
        <v>23.5</v>
      </c>
      <c r="J84" s="211">
        <v>0.3125</v>
      </c>
      <c r="K84" s="807">
        <v>43.5</v>
      </c>
      <c r="L84" s="807">
        <v>51.3</v>
      </c>
      <c r="M84" s="788">
        <v>8.81</v>
      </c>
      <c r="N84" s="829"/>
      <c r="O84" s="807">
        <v>31.6</v>
      </c>
      <c r="P84" s="806">
        <v>92</v>
      </c>
      <c r="Q84" s="807">
        <v>37.6</v>
      </c>
      <c r="R84" s="807">
        <v>28.1</v>
      </c>
      <c r="S84" s="806">
        <v>108</v>
      </c>
      <c r="T84" s="806">
        <v>72</v>
      </c>
      <c r="U84" s="806">
        <v>36</v>
      </c>
      <c r="V84" s="806"/>
      <c r="W84" s="823"/>
      <c r="X84" s="806"/>
      <c r="Y84" s="806"/>
      <c r="Z84" s="806"/>
      <c r="AA84" s="806"/>
      <c r="AB84" s="806"/>
      <c r="AC84" s="823"/>
      <c r="AD84" s="1590"/>
      <c r="AE84" s="824"/>
      <c r="AF84" s="824"/>
      <c r="AG84" s="824"/>
      <c r="AH84" s="824"/>
      <c r="AI84" s="824"/>
      <c r="AJ84" s="824"/>
      <c r="AK84" s="825"/>
    </row>
    <row r="85" spans="1:37" ht="13.5" customHeight="1">
      <c r="A85" s="2136"/>
      <c r="B85" s="278">
        <v>42897</v>
      </c>
      <c r="C85" s="206" t="s">
        <v>692</v>
      </c>
      <c r="D85" s="213" t="s">
        <v>627</v>
      </c>
      <c r="E85" s="213" t="s">
        <v>626</v>
      </c>
      <c r="F85" s="807">
        <v>1</v>
      </c>
      <c r="G85" s="807">
        <v>0</v>
      </c>
      <c r="H85" s="807">
        <v>20</v>
      </c>
      <c r="I85" s="807">
        <v>22.5</v>
      </c>
      <c r="J85" s="211">
        <v>0.30555555555555552</v>
      </c>
      <c r="K85" s="807">
        <v>46</v>
      </c>
      <c r="L85" s="807">
        <v>59.8</v>
      </c>
      <c r="M85" s="788">
        <v>8.2899999999999991</v>
      </c>
      <c r="N85" s="829"/>
      <c r="O85" s="807">
        <v>33.6</v>
      </c>
      <c r="P85" s="806">
        <v>91</v>
      </c>
      <c r="Q85" s="807">
        <v>36.200000000000003</v>
      </c>
      <c r="R85" s="807">
        <v>28.4</v>
      </c>
      <c r="S85" s="806">
        <v>114</v>
      </c>
      <c r="T85" s="806">
        <v>74</v>
      </c>
      <c r="U85" s="806">
        <v>40</v>
      </c>
      <c r="V85" s="806"/>
      <c r="W85" s="823"/>
      <c r="X85" s="806"/>
      <c r="Y85" s="807"/>
      <c r="Z85" s="807"/>
      <c r="AA85" s="807"/>
      <c r="AB85" s="788"/>
      <c r="AC85" s="823"/>
      <c r="AD85" s="1590"/>
      <c r="AE85" s="824"/>
      <c r="AF85" s="824"/>
      <c r="AG85" s="824"/>
      <c r="AH85" s="824"/>
      <c r="AI85" s="824"/>
      <c r="AJ85" s="824"/>
      <c r="AK85" s="825"/>
    </row>
    <row r="86" spans="1:37" ht="13.5" customHeight="1">
      <c r="A86" s="2136"/>
      <c r="B86" s="278">
        <v>42898</v>
      </c>
      <c r="C86" s="206" t="s">
        <v>685</v>
      </c>
      <c r="D86" s="213" t="s">
        <v>627</v>
      </c>
      <c r="E86" s="213" t="s">
        <v>640</v>
      </c>
      <c r="F86" s="807">
        <v>3</v>
      </c>
      <c r="G86" s="807">
        <v>0</v>
      </c>
      <c r="H86" s="807">
        <v>20</v>
      </c>
      <c r="I86" s="807">
        <v>21.5</v>
      </c>
      <c r="J86" s="211">
        <v>0.31944444444444448</v>
      </c>
      <c r="K86" s="807">
        <v>49.7</v>
      </c>
      <c r="L86" s="807">
        <v>62.1</v>
      </c>
      <c r="M86" s="788">
        <v>8.74</v>
      </c>
      <c r="N86" s="829"/>
      <c r="O86" s="807">
        <v>32.700000000000003</v>
      </c>
      <c r="P86" s="806">
        <v>106</v>
      </c>
      <c r="Q86" s="807">
        <v>36.9</v>
      </c>
      <c r="R86" s="807">
        <v>26.9</v>
      </c>
      <c r="S86" s="806">
        <v>110</v>
      </c>
      <c r="T86" s="806">
        <v>66</v>
      </c>
      <c r="U86" s="806">
        <v>44</v>
      </c>
      <c r="V86" s="806"/>
      <c r="W86" s="823"/>
      <c r="X86" s="806"/>
      <c r="Y86" s="807"/>
      <c r="Z86" s="807"/>
      <c r="AA86" s="807"/>
      <c r="AB86" s="788"/>
      <c r="AC86" s="823"/>
      <c r="AD86" s="1590"/>
      <c r="AE86" s="824"/>
      <c r="AF86" s="824"/>
      <c r="AG86" s="824"/>
      <c r="AH86" s="824"/>
      <c r="AI86" s="824"/>
      <c r="AJ86" s="824"/>
      <c r="AK86" s="825"/>
    </row>
    <row r="87" spans="1:37" ht="13.5" customHeight="1">
      <c r="A87" s="2136"/>
      <c r="B87" s="278">
        <v>42899</v>
      </c>
      <c r="C87" s="206" t="s">
        <v>686</v>
      </c>
      <c r="D87" s="213" t="s">
        <v>632</v>
      </c>
      <c r="E87" s="213" t="s">
        <v>629</v>
      </c>
      <c r="F87" s="807">
        <v>2</v>
      </c>
      <c r="G87" s="807">
        <v>3</v>
      </c>
      <c r="H87" s="807">
        <v>17</v>
      </c>
      <c r="I87" s="807">
        <v>21</v>
      </c>
      <c r="J87" s="211">
        <v>0.31944444444444448</v>
      </c>
      <c r="K87" s="807">
        <v>45.9</v>
      </c>
      <c r="L87" s="807">
        <v>61.2</v>
      </c>
      <c r="M87" s="788">
        <v>8.51</v>
      </c>
      <c r="N87" s="829"/>
      <c r="O87" s="807">
        <v>32.200000000000003</v>
      </c>
      <c r="P87" s="806">
        <v>97</v>
      </c>
      <c r="Q87" s="807">
        <v>36.200000000000003</v>
      </c>
      <c r="R87" s="807">
        <v>27.7</v>
      </c>
      <c r="S87" s="806">
        <v>106</v>
      </c>
      <c r="T87" s="806">
        <v>72</v>
      </c>
      <c r="U87" s="806">
        <v>34</v>
      </c>
      <c r="V87" s="806"/>
      <c r="W87" s="823"/>
      <c r="X87" s="806"/>
      <c r="Y87" s="807"/>
      <c r="Z87" s="807"/>
      <c r="AA87" s="807"/>
      <c r="AB87" s="788"/>
      <c r="AC87" s="823"/>
      <c r="AD87" s="1590"/>
      <c r="AE87" s="824"/>
      <c r="AF87" s="824"/>
      <c r="AG87" s="824"/>
      <c r="AH87" s="824"/>
      <c r="AI87" s="824"/>
      <c r="AJ87" s="824"/>
      <c r="AK87" s="825"/>
    </row>
    <row r="88" spans="1:37" ht="13.5" customHeight="1">
      <c r="A88" s="2136"/>
      <c r="B88" s="278">
        <v>42900</v>
      </c>
      <c r="C88" s="206" t="s">
        <v>687</v>
      </c>
      <c r="D88" s="213" t="s">
        <v>639</v>
      </c>
      <c r="E88" s="213" t="s">
        <v>640</v>
      </c>
      <c r="F88" s="807">
        <v>5</v>
      </c>
      <c r="G88" s="807">
        <v>3.7</v>
      </c>
      <c r="H88" s="807">
        <v>17</v>
      </c>
      <c r="I88" s="807">
        <v>19.5</v>
      </c>
      <c r="J88" s="211">
        <v>0.30555555555555552</v>
      </c>
      <c r="K88" s="807">
        <v>46.9</v>
      </c>
      <c r="L88" s="807">
        <v>66.2</v>
      </c>
      <c r="M88" s="788">
        <v>8.2899999999999991</v>
      </c>
      <c r="N88" s="829"/>
      <c r="O88" s="807">
        <v>31.8</v>
      </c>
      <c r="P88" s="806">
        <v>98</v>
      </c>
      <c r="Q88" s="807">
        <v>35.9</v>
      </c>
      <c r="R88" s="807">
        <v>25.6</v>
      </c>
      <c r="S88" s="806">
        <v>101</v>
      </c>
      <c r="T88" s="806">
        <v>72</v>
      </c>
      <c r="U88" s="806">
        <v>29</v>
      </c>
      <c r="V88" s="806"/>
      <c r="W88" s="823"/>
      <c r="X88" s="806"/>
      <c r="Y88" s="807"/>
      <c r="Z88" s="807"/>
      <c r="AA88" s="807"/>
      <c r="AB88" s="788"/>
      <c r="AC88" s="823"/>
      <c r="AD88" s="1590"/>
      <c r="AE88" s="824"/>
      <c r="AF88" s="824"/>
      <c r="AG88" s="824"/>
      <c r="AH88" s="824"/>
      <c r="AI88" s="824"/>
      <c r="AJ88" s="824"/>
      <c r="AK88" s="825"/>
    </row>
    <row r="89" spans="1:37" ht="13.5" customHeight="1">
      <c r="A89" s="2136"/>
      <c r="B89" s="278">
        <v>42901</v>
      </c>
      <c r="C89" s="206" t="s">
        <v>688</v>
      </c>
      <c r="D89" s="213" t="s">
        <v>627</v>
      </c>
      <c r="E89" s="213" t="s">
        <v>693</v>
      </c>
      <c r="F89" s="807">
        <v>0</v>
      </c>
      <c r="G89" s="807">
        <v>0</v>
      </c>
      <c r="H89" s="807">
        <v>19</v>
      </c>
      <c r="I89" s="807">
        <v>21</v>
      </c>
      <c r="J89" s="211">
        <v>0.3125</v>
      </c>
      <c r="K89" s="807">
        <v>41.7</v>
      </c>
      <c r="L89" s="807">
        <v>59.5</v>
      </c>
      <c r="M89" s="788">
        <v>8.56</v>
      </c>
      <c r="N89" s="829"/>
      <c r="O89" s="807">
        <v>32.5</v>
      </c>
      <c r="P89" s="806">
        <v>96</v>
      </c>
      <c r="Q89" s="807">
        <v>37.6</v>
      </c>
      <c r="R89" s="807">
        <v>26.6</v>
      </c>
      <c r="S89" s="806">
        <v>101</v>
      </c>
      <c r="T89" s="806">
        <v>74</v>
      </c>
      <c r="U89" s="806">
        <v>27</v>
      </c>
      <c r="V89" s="806"/>
      <c r="W89" s="823"/>
      <c r="X89" s="806"/>
      <c r="Y89" s="807"/>
      <c r="Z89" s="807"/>
      <c r="AA89" s="807"/>
      <c r="AB89" s="788"/>
      <c r="AC89" s="823"/>
      <c r="AD89" s="1590"/>
      <c r="AE89" s="824"/>
      <c r="AF89" s="824"/>
      <c r="AG89" s="824"/>
      <c r="AH89" s="824"/>
      <c r="AI89" s="824"/>
      <c r="AJ89" s="824"/>
      <c r="AK89" s="825"/>
    </row>
    <row r="90" spans="1:37" ht="13.5" customHeight="1">
      <c r="A90" s="2136"/>
      <c r="B90" s="278">
        <v>42902</v>
      </c>
      <c r="C90" s="206" t="s">
        <v>689</v>
      </c>
      <c r="D90" s="213" t="s">
        <v>627</v>
      </c>
      <c r="E90" s="213" t="s">
        <v>693</v>
      </c>
      <c r="F90" s="807">
        <v>1</v>
      </c>
      <c r="G90" s="807">
        <v>0</v>
      </c>
      <c r="H90" s="807">
        <v>23</v>
      </c>
      <c r="I90" s="807">
        <v>23.5</v>
      </c>
      <c r="J90" s="211">
        <v>0.31944444444444448</v>
      </c>
      <c r="K90" s="807">
        <v>42</v>
      </c>
      <c r="L90" s="807">
        <v>61.3</v>
      </c>
      <c r="M90" s="788">
        <v>8.6300000000000008</v>
      </c>
      <c r="N90" s="829"/>
      <c r="O90" s="807">
        <v>32.700000000000003</v>
      </c>
      <c r="P90" s="806">
        <v>112</v>
      </c>
      <c r="Q90" s="807">
        <v>35.5</v>
      </c>
      <c r="R90" s="807">
        <v>26.9</v>
      </c>
      <c r="S90" s="806">
        <v>114</v>
      </c>
      <c r="T90" s="806">
        <v>80</v>
      </c>
      <c r="U90" s="806">
        <v>34</v>
      </c>
      <c r="V90" s="806">
        <v>1.49</v>
      </c>
      <c r="W90" s="823" t="s">
        <v>636</v>
      </c>
      <c r="X90" s="806">
        <v>260</v>
      </c>
      <c r="Y90" s="806">
        <v>199.2</v>
      </c>
      <c r="Z90" s="806">
        <v>56.8</v>
      </c>
      <c r="AA90" s="806">
        <v>1.35</v>
      </c>
      <c r="AB90" s="806">
        <v>0.74</v>
      </c>
      <c r="AC90" s="823">
        <v>11.8</v>
      </c>
      <c r="AD90" s="1590"/>
      <c r="AE90" s="824"/>
      <c r="AF90" s="824"/>
      <c r="AG90" s="824"/>
      <c r="AH90" s="824"/>
      <c r="AI90" s="824"/>
      <c r="AJ90" s="824"/>
      <c r="AK90" s="825"/>
    </row>
    <row r="91" spans="1:37" ht="13.5" customHeight="1">
      <c r="A91" s="2136"/>
      <c r="B91" s="278">
        <v>42903</v>
      </c>
      <c r="C91" s="206" t="s">
        <v>691</v>
      </c>
      <c r="D91" s="213" t="s">
        <v>627</v>
      </c>
      <c r="E91" s="213" t="s">
        <v>640</v>
      </c>
      <c r="F91" s="807">
        <v>3</v>
      </c>
      <c r="G91" s="807">
        <v>0</v>
      </c>
      <c r="H91" s="807">
        <v>21</v>
      </c>
      <c r="I91" s="807">
        <v>23</v>
      </c>
      <c r="J91" s="211">
        <v>0.3263888888888889</v>
      </c>
      <c r="K91" s="807">
        <v>29.4</v>
      </c>
      <c r="L91" s="807">
        <v>47.6</v>
      </c>
      <c r="M91" s="788">
        <v>8.74</v>
      </c>
      <c r="N91" s="829"/>
      <c r="O91" s="807">
        <v>31.8</v>
      </c>
      <c r="P91" s="806">
        <v>92</v>
      </c>
      <c r="Q91" s="807">
        <v>36.200000000000003</v>
      </c>
      <c r="R91" s="807">
        <v>25</v>
      </c>
      <c r="S91" s="806">
        <v>106</v>
      </c>
      <c r="T91" s="806">
        <v>66</v>
      </c>
      <c r="U91" s="806">
        <v>40</v>
      </c>
      <c r="V91" s="806"/>
      <c r="W91" s="823"/>
      <c r="X91" s="806"/>
      <c r="Y91" s="807"/>
      <c r="Z91" s="807"/>
      <c r="AA91" s="807"/>
      <c r="AB91" s="788"/>
      <c r="AC91" s="823"/>
      <c r="AD91" s="1590"/>
      <c r="AE91" s="824"/>
      <c r="AF91" s="824"/>
      <c r="AG91" s="824"/>
      <c r="AH91" s="824"/>
      <c r="AI91" s="824"/>
      <c r="AJ91" s="824"/>
      <c r="AK91" s="825"/>
    </row>
    <row r="92" spans="1:37" ht="13.5" customHeight="1">
      <c r="A92" s="2136"/>
      <c r="B92" s="278">
        <v>42904</v>
      </c>
      <c r="C92" s="206" t="s">
        <v>692</v>
      </c>
      <c r="D92" s="213" t="s">
        <v>638</v>
      </c>
      <c r="E92" s="213" t="s">
        <v>640</v>
      </c>
      <c r="F92" s="807">
        <v>3</v>
      </c>
      <c r="G92" s="807">
        <v>10.8</v>
      </c>
      <c r="H92" s="807">
        <v>18</v>
      </c>
      <c r="I92" s="807">
        <v>22</v>
      </c>
      <c r="J92" s="211">
        <v>0.31944444444444448</v>
      </c>
      <c r="K92" s="807">
        <v>44.4</v>
      </c>
      <c r="L92" s="807">
        <v>68.400000000000006</v>
      </c>
      <c r="M92" s="788">
        <v>8.74</v>
      </c>
      <c r="N92" s="829"/>
      <c r="O92" s="807">
        <v>28.4</v>
      </c>
      <c r="P92" s="806">
        <v>98</v>
      </c>
      <c r="Q92" s="807">
        <v>37.6</v>
      </c>
      <c r="R92" s="807">
        <v>28.8</v>
      </c>
      <c r="S92" s="806">
        <v>108</v>
      </c>
      <c r="T92" s="806">
        <v>72</v>
      </c>
      <c r="U92" s="806">
        <v>36</v>
      </c>
      <c r="V92" s="806"/>
      <c r="W92" s="823"/>
      <c r="X92" s="806"/>
      <c r="Y92" s="807"/>
      <c r="Z92" s="807"/>
      <c r="AA92" s="807"/>
      <c r="AB92" s="788"/>
      <c r="AC92" s="823"/>
      <c r="AD92" s="1590"/>
      <c r="AE92" s="824"/>
      <c r="AF92" s="824"/>
      <c r="AG92" s="824"/>
      <c r="AH92" s="824"/>
      <c r="AI92" s="824"/>
      <c r="AJ92" s="824"/>
      <c r="AK92" s="825"/>
    </row>
    <row r="93" spans="1:37" ht="13.5" customHeight="1">
      <c r="A93" s="2136"/>
      <c r="B93" s="278">
        <v>42905</v>
      </c>
      <c r="C93" s="206" t="s">
        <v>685</v>
      </c>
      <c r="D93" s="213" t="s">
        <v>639</v>
      </c>
      <c r="E93" s="213" t="s">
        <v>640</v>
      </c>
      <c r="F93" s="807">
        <v>5</v>
      </c>
      <c r="G93" s="807">
        <v>0.1</v>
      </c>
      <c r="H93" s="807">
        <v>20</v>
      </c>
      <c r="I93" s="807">
        <v>20.5</v>
      </c>
      <c r="J93" s="211">
        <v>0.3125</v>
      </c>
      <c r="K93" s="807">
        <v>45</v>
      </c>
      <c r="L93" s="807">
        <v>77.599999999999994</v>
      </c>
      <c r="M93" s="788">
        <v>8.06</v>
      </c>
      <c r="N93" s="829"/>
      <c r="O93" s="807">
        <v>33.299999999999997</v>
      </c>
      <c r="P93" s="806">
        <v>92</v>
      </c>
      <c r="Q93" s="807">
        <v>35.5</v>
      </c>
      <c r="R93" s="807">
        <v>28.4</v>
      </c>
      <c r="S93" s="806">
        <v>106</v>
      </c>
      <c r="T93" s="806">
        <v>70</v>
      </c>
      <c r="U93" s="806">
        <v>36</v>
      </c>
      <c r="V93" s="806"/>
      <c r="W93" s="823"/>
      <c r="X93" s="806"/>
      <c r="Y93" s="807"/>
      <c r="Z93" s="807"/>
      <c r="AA93" s="807"/>
      <c r="AB93" s="788"/>
      <c r="AC93" s="823"/>
      <c r="AD93" s="1590"/>
      <c r="AE93" s="824"/>
      <c r="AF93" s="824"/>
      <c r="AG93" s="824"/>
      <c r="AH93" s="824"/>
      <c r="AI93" s="824"/>
      <c r="AJ93" s="824"/>
      <c r="AK93" s="825"/>
    </row>
    <row r="94" spans="1:37" ht="13.5" customHeight="1">
      <c r="A94" s="2136"/>
      <c r="B94" s="278">
        <v>42906</v>
      </c>
      <c r="C94" s="206" t="s">
        <v>686</v>
      </c>
      <c r="D94" s="213" t="s">
        <v>627</v>
      </c>
      <c r="E94" s="213" t="s">
        <v>626</v>
      </c>
      <c r="F94" s="807">
        <v>1</v>
      </c>
      <c r="G94" s="807">
        <v>0</v>
      </c>
      <c r="H94" s="807">
        <v>21</v>
      </c>
      <c r="I94" s="807">
        <v>21</v>
      </c>
      <c r="J94" s="211">
        <v>0.3125</v>
      </c>
      <c r="K94" s="807">
        <v>44.5</v>
      </c>
      <c r="L94" s="807">
        <v>66.8</v>
      </c>
      <c r="M94" s="788">
        <v>8.51</v>
      </c>
      <c r="N94" s="829"/>
      <c r="O94" s="807">
        <v>32.5</v>
      </c>
      <c r="P94" s="806">
        <v>102</v>
      </c>
      <c r="Q94" s="807">
        <v>40.5</v>
      </c>
      <c r="R94" s="807">
        <v>27.2</v>
      </c>
      <c r="S94" s="806">
        <v>112</v>
      </c>
      <c r="T94" s="806">
        <v>74</v>
      </c>
      <c r="U94" s="806">
        <v>38</v>
      </c>
      <c r="V94" s="806"/>
      <c r="W94" s="823"/>
      <c r="X94" s="806"/>
      <c r="Y94" s="807"/>
      <c r="Z94" s="807"/>
      <c r="AA94" s="807"/>
      <c r="AB94" s="788"/>
      <c r="AC94" s="823"/>
      <c r="AD94" s="1590"/>
      <c r="AE94" s="824"/>
      <c r="AF94" s="824"/>
      <c r="AG94" s="824"/>
      <c r="AH94" s="824"/>
      <c r="AI94" s="824"/>
      <c r="AJ94" s="824"/>
      <c r="AK94" s="825"/>
    </row>
    <row r="95" spans="1:37" ht="13.5" customHeight="1">
      <c r="A95" s="2136"/>
      <c r="B95" s="278">
        <v>42907</v>
      </c>
      <c r="C95" s="206" t="s">
        <v>687</v>
      </c>
      <c r="D95" s="213" t="s">
        <v>632</v>
      </c>
      <c r="E95" s="213" t="s">
        <v>630</v>
      </c>
      <c r="F95" s="807">
        <v>1</v>
      </c>
      <c r="G95" s="807">
        <v>22.6</v>
      </c>
      <c r="H95" s="807">
        <v>22</v>
      </c>
      <c r="I95" s="807">
        <v>22</v>
      </c>
      <c r="J95" s="211">
        <v>0.30555555555555552</v>
      </c>
      <c r="K95" s="807">
        <v>41.3</v>
      </c>
      <c r="L95" s="807">
        <v>60.7</v>
      </c>
      <c r="M95" s="788">
        <v>7.78</v>
      </c>
      <c r="N95" s="829"/>
      <c r="O95" s="807">
        <v>31.8</v>
      </c>
      <c r="P95" s="806">
        <v>102</v>
      </c>
      <c r="Q95" s="807">
        <v>36.9</v>
      </c>
      <c r="R95" s="807">
        <v>25.6</v>
      </c>
      <c r="S95" s="806">
        <v>116</v>
      </c>
      <c r="T95" s="806">
        <v>74</v>
      </c>
      <c r="U95" s="806">
        <v>42</v>
      </c>
      <c r="V95" s="807"/>
      <c r="W95" s="823"/>
      <c r="X95" s="806"/>
      <c r="Y95" s="807"/>
      <c r="Z95" s="807"/>
      <c r="AA95" s="807"/>
      <c r="AB95" s="788"/>
      <c r="AC95" s="823"/>
      <c r="AD95" s="1590"/>
      <c r="AE95" s="824"/>
      <c r="AF95" s="824"/>
      <c r="AG95" s="824"/>
      <c r="AH95" s="824"/>
      <c r="AI95" s="824"/>
      <c r="AJ95" s="824"/>
      <c r="AK95" s="825"/>
    </row>
    <row r="96" spans="1:37" ht="13.5" customHeight="1">
      <c r="A96" s="2136"/>
      <c r="B96" s="278">
        <v>42908</v>
      </c>
      <c r="C96" s="206" t="s">
        <v>688</v>
      </c>
      <c r="D96" s="213" t="s">
        <v>707</v>
      </c>
      <c r="E96" s="213" t="s">
        <v>640</v>
      </c>
      <c r="F96" s="807">
        <v>3</v>
      </c>
      <c r="G96" s="807">
        <v>0</v>
      </c>
      <c r="H96" s="807">
        <v>24</v>
      </c>
      <c r="I96" s="807">
        <v>22.5</v>
      </c>
      <c r="J96" s="211">
        <v>0.31944444444444448</v>
      </c>
      <c r="K96" s="807">
        <v>35.6</v>
      </c>
      <c r="L96" s="807">
        <v>48.1</v>
      </c>
      <c r="M96" s="788">
        <v>7.94</v>
      </c>
      <c r="N96" s="829"/>
      <c r="O96" s="807">
        <v>29.4</v>
      </c>
      <c r="P96" s="806">
        <v>96</v>
      </c>
      <c r="Q96" s="807">
        <v>38.299999999999997</v>
      </c>
      <c r="R96" s="807">
        <v>21.5</v>
      </c>
      <c r="S96" s="806">
        <v>110</v>
      </c>
      <c r="T96" s="806">
        <v>70</v>
      </c>
      <c r="U96" s="806">
        <v>40</v>
      </c>
      <c r="V96" s="806"/>
      <c r="W96" s="823"/>
      <c r="X96" s="806"/>
      <c r="Y96" s="806"/>
      <c r="Z96" s="806"/>
      <c r="AA96" s="806"/>
      <c r="AB96" s="806"/>
      <c r="AC96" s="823"/>
      <c r="AD96" s="1590"/>
      <c r="AE96" s="824"/>
      <c r="AF96" s="824"/>
      <c r="AG96" s="824"/>
      <c r="AH96" s="824"/>
      <c r="AI96" s="824"/>
      <c r="AJ96" s="824"/>
      <c r="AK96" s="825"/>
    </row>
    <row r="97" spans="1:37" ht="13.5" customHeight="1">
      <c r="A97" s="2136"/>
      <c r="B97" s="278">
        <v>42909</v>
      </c>
      <c r="C97" s="206" t="s">
        <v>689</v>
      </c>
      <c r="D97" s="213" t="s">
        <v>627</v>
      </c>
      <c r="E97" s="213" t="s">
        <v>626</v>
      </c>
      <c r="F97" s="807">
        <v>1</v>
      </c>
      <c r="G97" s="807">
        <v>0</v>
      </c>
      <c r="H97" s="807">
        <v>25</v>
      </c>
      <c r="I97" s="807">
        <v>23.5</v>
      </c>
      <c r="J97" s="211">
        <v>0.3125</v>
      </c>
      <c r="K97" s="807">
        <v>31.5</v>
      </c>
      <c r="L97" s="807">
        <v>44.9</v>
      </c>
      <c r="M97" s="788">
        <v>8.73</v>
      </c>
      <c r="N97" s="788"/>
      <c r="O97" s="807">
        <v>28.6</v>
      </c>
      <c r="P97" s="806">
        <v>86</v>
      </c>
      <c r="Q97" s="807">
        <v>31.2</v>
      </c>
      <c r="R97" s="807">
        <v>23.1</v>
      </c>
      <c r="S97" s="806">
        <v>102</v>
      </c>
      <c r="T97" s="806">
        <v>66</v>
      </c>
      <c r="U97" s="806">
        <v>36</v>
      </c>
      <c r="V97" s="806"/>
      <c r="W97" s="823"/>
      <c r="X97" s="806"/>
      <c r="Y97" s="806"/>
      <c r="Z97" s="806"/>
      <c r="AA97" s="806"/>
      <c r="AB97" s="806"/>
      <c r="AC97" s="823"/>
      <c r="AD97" s="1590"/>
      <c r="AE97" s="824"/>
      <c r="AF97" s="824"/>
      <c r="AG97" s="824"/>
      <c r="AH97" s="824"/>
      <c r="AI97" s="824"/>
      <c r="AJ97" s="824"/>
      <c r="AK97" s="825"/>
    </row>
    <row r="98" spans="1:37" ht="13.5" customHeight="1">
      <c r="A98" s="2136"/>
      <c r="B98" s="278">
        <v>42910</v>
      </c>
      <c r="C98" s="206" t="s">
        <v>691</v>
      </c>
      <c r="D98" s="213" t="s">
        <v>704</v>
      </c>
      <c r="E98" s="213" t="s">
        <v>693</v>
      </c>
      <c r="F98" s="807">
        <v>1</v>
      </c>
      <c r="G98" s="807">
        <v>0</v>
      </c>
      <c r="H98" s="807">
        <v>26</v>
      </c>
      <c r="I98" s="807">
        <v>25</v>
      </c>
      <c r="J98" s="211">
        <v>0.31944444444444448</v>
      </c>
      <c r="K98" s="807">
        <v>43.1</v>
      </c>
      <c r="L98" s="807">
        <v>54.5</v>
      </c>
      <c r="M98" s="788">
        <v>8.01</v>
      </c>
      <c r="N98" s="788"/>
      <c r="O98" s="807">
        <v>32.799999999999997</v>
      </c>
      <c r="P98" s="806">
        <v>100</v>
      </c>
      <c r="Q98" s="807">
        <v>34.799999999999997</v>
      </c>
      <c r="R98" s="807">
        <v>27.5</v>
      </c>
      <c r="S98" s="806">
        <v>110</v>
      </c>
      <c r="T98" s="806">
        <v>72</v>
      </c>
      <c r="U98" s="806">
        <v>38</v>
      </c>
      <c r="V98" s="806"/>
      <c r="W98" s="823"/>
      <c r="X98" s="806"/>
      <c r="Y98" s="807"/>
      <c r="Z98" s="807"/>
      <c r="AA98" s="807"/>
      <c r="AB98" s="788"/>
      <c r="AC98" s="823"/>
      <c r="AD98" s="1590"/>
      <c r="AE98" s="824"/>
      <c r="AF98" s="824"/>
      <c r="AG98" s="824"/>
      <c r="AH98" s="824"/>
      <c r="AI98" s="824"/>
      <c r="AJ98" s="824"/>
      <c r="AK98" s="825"/>
    </row>
    <row r="99" spans="1:37" ht="13.5" customHeight="1">
      <c r="A99" s="2136"/>
      <c r="B99" s="278">
        <v>42911</v>
      </c>
      <c r="C99" s="206" t="s">
        <v>692</v>
      </c>
      <c r="D99" s="213" t="s">
        <v>625</v>
      </c>
      <c r="E99" s="213" t="s">
        <v>693</v>
      </c>
      <c r="F99" s="807">
        <v>3</v>
      </c>
      <c r="G99" s="807">
        <v>4.5999999999999996</v>
      </c>
      <c r="H99" s="807">
        <v>23</v>
      </c>
      <c r="I99" s="807">
        <v>25</v>
      </c>
      <c r="J99" s="211">
        <v>0.3125</v>
      </c>
      <c r="K99" s="807">
        <v>31.7</v>
      </c>
      <c r="L99" s="807">
        <v>44.9</v>
      </c>
      <c r="M99" s="788">
        <v>8.86</v>
      </c>
      <c r="N99" s="788"/>
      <c r="O99" s="807">
        <v>31.2</v>
      </c>
      <c r="P99" s="806">
        <v>90</v>
      </c>
      <c r="Q99" s="807">
        <v>34.799999999999997</v>
      </c>
      <c r="R99" s="807">
        <v>24</v>
      </c>
      <c r="S99" s="806">
        <v>102</v>
      </c>
      <c r="T99" s="806">
        <v>64</v>
      </c>
      <c r="U99" s="806">
        <v>38</v>
      </c>
      <c r="V99" s="806"/>
      <c r="W99" s="823"/>
      <c r="X99" s="806"/>
      <c r="Y99" s="807"/>
      <c r="Z99" s="807"/>
      <c r="AA99" s="807"/>
      <c r="AB99" s="788"/>
      <c r="AC99" s="823"/>
      <c r="AD99" s="1590"/>
      <c r="AE99" s="824"/>
      <c r="AF99" s="824"/>
      <c r="AG99" s="824"/>
      <c r="AH99" s="824"/>
      <c r="AI99" s="824"/>
      <c r="AJ99" s="824"/>
      <c r="AK99" s="825"/>
    </row>
    <row r="100" spans="1:37" ht="13.5" customHeight="1">
      <c r="A100" s="2136"/>
      <c r="B100" s="278">
        <v>42912</v>
      </c>
      <c r="C100" s="206" t="s">
        <v>685</v>
      </c>
      <c r="D100" s="213" t="s">
        <v>641</v>
      </c>
      <c r="E100" s="213" t="s">
        <v>693</v>
      </c>
      <c r="F100" s="807">
        <v>2</v>
      </c>
      <c r="G100" s="807">
        <v>0</v>
      </c>
      <c r="H100" s="807">
        <v>22</v>
      </c>
      <c r="I100" s="807">
        <v>24</v>
      </c>
      <c r="J100" s="211">
        <v>0.31944444444444448</v>
      </c>
      <c r="K100" s="807">
        <v>35.200000000000003</v>
      </c>
      <c r="L100" s="807">
        <v>49.8</v>
      </c>
      <c r="M100" s="788">
        <v>8.0299999999999994</v>
      </c>
      <c r="N100" s="788"/>
      <c r="O100" s="807">
        <v>29.9</v>
      </c>
      <c r="P100" s="806">
        <v>94</v>
      </c>
      <c r="Q100" s="807">
        <v>36.200000000000003</v>
      </c>
      <c r="R100" s="807">
        <v>23.1</v>
      </c>
      <c r="S100" s="806">
        <v>100</v>
      </c>
      <c r="T100" s="806">
        <v>64</v>
      </c>
      <c r="U100" s="806">
        <v>36</v>
      </c>
      <c r="V100" s="806"/>
      <c r="W100" s="823"/>
      <c r="X100" s="806"/>
      <c r="Y100" s="807"/>
      <c r="Z100" s="807"/>
      <c r="AA100" s="807"/>
      <c r="AB100" s="788"/>
      <c r="AC100" s="823"/>
      <c r="AD100" s="1590"/>
      <c r="AE100" s="824"/>
      <c r="AF100" s="824"/>
      <c r="AG100" s="824"/>
      <c r="AH100" s="824"/>
      <c r="AI100" s="824"/>
      <c r="AJ100" s="824"/>
      <c r="AK100" s="825"/>
    </row>
    <row r="101" spans="1:37" ht="13.5" customHeight="1">
      <c r="A101" s="2136"/>
      <c r="B101" s="278">
        <v>42913</v>
      </c>
      <c r="C101" s="206" t="s">
        <v>686</v>
      </c>
      <c r="D101" s="213" t="s">
        <v>708</v>
      </c>
      <c r="E101" s="213" t="s">
        <v>633</v>
      </c>
      <c r="F101" s="807">
        <v>3</v>
      </c>
      <c r="G101" s="807">
        <v>1.6</v>
      </c>
      <c r="H101" s="807">
        <v>22</v>
      </c>
      <c r="I101" s="807">
        <v>24</v>
      </c>
      <c r="J101" s="211">
        <v>0.3125</v>
      </c>
      <c r="K101" s="807">
        <v>33.799999999999997</v>
      </c>
      <c r="L101" s="807">
        <v>50.6</v>
      </c>
      <c r="M101" s="788">
        <v>8.39</v>
      </c>
      <c r="N101" s="788"/>
      <c r="O101" s="807">
        <v>29.9</v>
      </c>
      <c r="P101" s="806">
        <v>91</v>
      </c>
      <c r="Q101" s="807">
        <v>34.1</v>
      </c>
      <c r="R101" s="807">
        <v>23.1</v>
      </c>
      <c r="S101" s="806">
        <v>105</v>
      </c>
      <c r="T101" s="806">
        <v>64</v>
      </c>
      <c r="U101" s="806">
        <v>41</v>
      </c>
      <c r="V101" s="806"/>
      <c r="W101" s="823"/>
      <c r="X101" s="806"/>
      <c r="Y101" s="807"/>
      <c r="Z101" s="807"/>
      <c r="AA101" s="807"/>
      <c r="AB101" s="788"/>
      <c r="AC101" s="823"/>
      <c r="AD101" s="1590"/>
      <c r="AE101" s="824"/>
      <c r="AF101" s="824"/>
      <c r="AG101" s="824"/>
      <c r="AH101" s="824"/>
      <c r="AI101" s="824"/>
      <c r="AJ101" s="824"/>
      <c r="AK101" s="825"/>
    </row>
    <row r="102" spans="1:37" ht="13.5" customHeight="1">
      <c r="A102" s="2136"/>
      <c r="B102" s="278">
        <v>42914</v>
      </c>
      <c r="C102" s="215" t="s">
        <v>687</v>
      </c>
      <c r="D102" s="213" t="s">
        <v>625</v>
      </c>
      <c r="E102" s="213" t="s">
        <v>640</v>
      </c>
      <c r="F102" s="807">
        <v>2</v>
      </c>
      <c r="G102" s="807">
        <v>1.3</v>
      </c>
      <c r="H102" s="807">
        <v>20</v>
      </c>
      <c r="I102" s="807">
        <v>23</v>
      </c>
      <c r="J102" s="211">
        <v>0.30555555555555552</v>
      </c>
      <c r="K102" s="807">
        <v>35.1</v>
      </c>
      <c r="L102" s="807">
        <v>51.7</v>
      </c>
      <c r="M102" s="788">
        <v>8.1300000000000008</v>
      </c>
      <c r="N102" s="788"/>
      <c r="O102" s="807">
        <v>29.7</v>
      </c>
      <c r="P102" s="806">
        <v>90</v>
      </c>
      <c r="Q102" s="807">
        <v>35.5</v>
      </c>
      <c r="R102" s="807">
        <v>22.4</v>
      </c>
      <c r="S102" s="806">
        <v>104</v>
      </c>
      <c r="T102" s="806">
        <v>66</v>
      </c>
      <c r="U102" s="806">
        <v>38</v>
      </c>
      <c r="V102" s="806"/>
      <c r="W102" s="823"/>
      <c r="X102" s="806"/>
      <c r="Y102" s="807"/>
      <c r="Z102" s="807"/>
      <c r="AA102" s="807"/>
      <c r="AB102" s="788"/>
      <c r="AC102" s="823"/>
      <c r="AD102" s="1590"/>
      <c r="AE102" s="824"/>
      <c r="AF102" s="824"/>
      <c r="AG102" s="824"/>
      <c r="AH102" s="824"/>
      <c r="AI102" s="824"/>
      <c r="AJ102" s="824"/>
      <c r="AK102" s="825"/>
    </row>
    <row r="103" spans="1:37" ht="13.5" customHeight="1">
      <c r="A103" s="2136"/>
      <c r="B103" s="278">
        <v>42915</v>
      </c>
      <c r="C103" s="215" t="s">
        <v>688</v>
      </c>
      <c r="D103" s="213" t="s">
        <v>694</v>
      </c>
      <c r="E103" s="213" t="s">
        <v>709</v>
      </c>
      <c r="F103" s="807">
        <v>1</v>
      </c>
      <c r="G103" s="807">
        <v>0</v>
      </c>
      <c r="H103" s="807">
        <v>24</v>
      </c>
      <c r="I103" s="807">
        <v>24</v>
      </c>
      <c r="J103" s="211">
        <v>0.30555555555555552</v>
      </c>
      <c r="K103" s="807">
        <v>37.799999999999997</v>
      </c>
      <c r="L103" s="807">
        <v>53.8</v>
      </c>
      <c r="M103" s="788">
        <v>8.5500000000000007</v>
      </c>
      <c r="N103" s="788"/>
      <c r="O103" s="807">
        <v>30.1</v>
      </c>
      <c r="P103" s="806">
        <v>92</v>
      </c>
      <c r="Q103" s="807">
        <v>37.6</v>
      </c>
      <c r="R103" s="807">
        <v>24.3</v>
      </c>
      <c r="S103" s="806">
        <v>106</v>
      </c>
      <c r="T103" s="806">
        <v>68</v>
      </c>
      <c r="U103" s="806">
        <v>38</v>
      </c>
      <c r="V103" s="806">
        <v>1.66</v>
      </c>
      <c r="W103" s="823" t="s">
        <v>636</v>
      </c>
      <c r="X103" s="806">
        <v>280</v>
      </c>
      <c r="Y103" s="807">
        <v>217</v>
      </c>
      <c r="Z103" s="807">
        <v>59</v>
      </c>
      <c r="AA103" s="806">
        <v>1.56</v>
      </c>
      <c r="AB103" s="806">
        <v>0.49</v>
      </c>
      <c r="AC103" s="823">
        <v>10.6</v>
      </c>
      <c r="AD103" s="1590"/>
      <c r="AE103" s="824"/>
      <c r="AF103" s="824"/>
      <c r="AG103" s="824"/>
      <c r="AH103" s="824"/>
      <c r="AI103" s="824"/>
      <c r="AJ103" s="824"/>
      <c r="AK103" s="825"/>
    </row>
    <row r="104" spans="1:37" ht="13.5" customHeight="1">
      <c r="A104" s="2136"/>
      <c r="B104" s="402">
        <v>42916</v>
      </c>
      <c r="C104" s="216" t="s">
        <v>689</v>
      </c>
      <c r="D104" s="281" t="s">
        <v>708</v>
      </c>
      <c r="E104" s="281" t="s">
        <v>630</v>
      </c>
      <c r="F104" s="830">
        <v>1</v>
      </c>
      <c r="G104" s="830">
        <v>0.1</v>
      </c>
      <c r="H104" s="830">
        <v>23</v>
      </c>
      <c r="I104" s="830">
        <v>24</v>
      </c>
      <c r="J104" s="286">
        <v>0.30555555555555552</v>
      </c>
      <c r="K104" s="830">
        <v>33.9</v>
      </c>
      <c r="L104" s="830">
        <v>49.1</v>
      </c>
      <c r="M104" s="804">
        <v>7.79</v>
      </c>
      <c r="N104" s="804"/>
      <c r="O104" s="830">
        <v>32</v>
      </c>
      <c r="P104" s="808">
        <v>98</v>
      </c>
      <c r="Q104" s="830">
        <v>36.9</v>
      </c>
      <c r="R104" s="830">
        <v>22.4</v>
      </c>
      <c r="S104" s="808">
        <v>110</v>
      </c>
      <c r="T104" s="808">
        <v>72</v>
      </c>
      <c r="U104" s="808">
        <v>38</v>
      </c>
      <c r="V104" s="808"/>
      <c r="W104" s="831"/>
      <c r="X104" s="808"/>
      <c r="Y104" s="808"/>
      <c r="Z104" s="808"/>
      <c r="AA104" s="808"/>
      <c r="AB104" s="808"/>
      <c r="AC104" s="831"/>
      <c r="AD104" s="1591"/>
      <c r="AE104" s="832"/>
      <c r="AF104" s="832"/>
      <c r="AG104" s="832"/>
      <c r="AH104" s="832"/>
      <c r="AI104" s="832"/>
      <c r="AJ104" s="832"/>
      <c r="AK104" s="833"/>
    </row>
    <row r="105" spans="1:37" s="769" customFormat="1" ht="13.5" customHeight="1">
      <c r="A105" s="2136"/>
      <c r="B105" s="2133" t="s">
        <v>407</v>
      </c>
      <c r="C105" s="2133"/>
      <c r="D105" s="658"/>
      <c r="E105" s="659"/>
      <c r="F105" s="809">
        <f>MAX(F75:F104)</f>
        <v>5</v>
      </c>
      <c r="G105" s="809">
        <f>MAX(G75:G104)</f>
        <v>22.6</v>
      </c>
      <c r="H105" s="809">
        <f>MAX(H75:H104)</f>
        <v>26</v>
      </c>
      <c r="I105" s="810">
        <f>MAX(I75:I104)</f>
        <v>25.5</v>
      </c>
      <c r="J105" s="811"/>
      <c r="K105" s="809">
        <f>MAX(K75:K104)</f>
        <v>49.7</v>
      </c>
      <c r="L105" s="809">
        <f>MAX(L75:L104)</f>
        <v>77.599999999999994</v>
      </c>
      <c r="M105" s="812">
        <f>MAX(M75:M104)</f>
        <v>9</v>
      </c>
      <c r="N105" s="812"/>
      <c r="O105" s="809">
        <f t="shared" ref="O105:AK105" si="7">MAX(O75:O104)</f>
        <v>33.6</v>
      </c>
      <c r="P105" s="813">
        <f t="shared" si="7"/>
        <v>112</v>
      </c>
      <c r="Q105" s="809">
        <f t="shared" si="7"/>
        <v>40.5</v>
      </c>
      <c r="R105" s="809">
        <f t="shared" si="7"/>
        <v>29.1</v>
      </c>
      <c r="S105" s="813">
        <f t="shared" si="7"/>
        <v>116</v>
      </c>
      <c r="T105" s="813">
        <f t="shared" si="7"/>
        <v>80</v>
      </c>
      <c r="U105" s="813">
        <f t="shared" si="7"/>
        <v>44</v>
      </c>
      <c r="V105" s="814">
        <f t="shared" si="7"/>
        <v>1.66</v>
      </c>
      <c r="W105" s="815">
        <f t="shared" si="7"/>
        <v>0</v>
      </c>
      <c r="X105" s="810">
        <f t="shared" si="7"/>
        <v>280</v>
      </c>
      <c r="Y105" s="816">
        <f t="shared" si="7"/>
        <v>217</v>
      </c>
      <c r="Z105" s="816">
        <f t="shared" si="7"/>
        <v>59</v>
      </c>
      <c r="AA105" s="814">
        <f t="shared" si="7"/>
        <v>1.56</v>
      </c>
      <c r="AB105" s="814">
        <f t="shared" si="7"/>
        <v>0.74</v>
      </c>
      <c r="AC105" s="817">
        <f t="shared" si="7"/>
        <v>11.8</v>
      </c>
      <c r="AD105" s="1588">
        <f t="shared" si="7"/>
        <v>0.24</v>
      </c>
      <c r="AE105" s="816">
        <f t="shared" si="7"/>
        <v>20</v>
      </c>
      <c r="AF105" s="816">
        <f t="shared" si="7"/>
        <v>1.5</v>
      </c>
      <c r="AG105" s="816">
        <f t="shared" si="7"/>
        <v>16</v>
      </c>
      <c r="AH105" s="816">
        <f t="shared" si="7"/>
        <v>4</v>
      </c>
      <c r="AI105" s="816">
        <f t="shared" si="7"/>
        <v>6.1</v>
      </c>
      <c r="AJ105" s="816">
        <f t="shared" si="7"/>
        <v>1.7</v>
      </c>
      <c r="AK105" s="1137">
        <f t="shared" si="7"/>
        <v>0.23</v>
      </c>
    </row>
    <row r="106" spans="1:37" s="769" customFormat="1" ht="13.5" customHeight="1">
      <c r="A106" s="2136"/>
      <c r="B106" s="2134" t="s">
        <v>408</v>
      </c>
      <c r="C106" s="2133"/>
      <c r="D106" s="658"/>
      <c r="E106" s="659"/>
      <c r="F106" s="809">
        <f>MIN(F75:F104)</f>
        <v>0</v>
      </c>
      <c r="G106" s="809">
        <f>MIN(G75:G104)</f>
        <v>0</v>
      </c>
      <c r="H106" s="809">
        <f>MIN(H75:H104)</f>
        <v>17</v>
      </c>
      <c r="I106" s="810">
        <f>MIN(I75:I104)</f>
        <v>19.5</v>
      </c>
      <c r="J106" s="811"/>
      <c r="K106" s="809">
        <f>MIN(K75:K104)</f>
        <v>29.4</v>
      </c>
      <c r="L106" s="809">
        <f>MIN(L75:L104)</f>
        <v>41.9</v>
      </c>
      <c r="M106" s="812">
        <f>MIN(M75:M104)</f>
        <v>7.78</v>
      </c>
      <c r="N106" s="812"/>
      <c r="O106" s="809">
        <f t="shared" ref="O106:U106" si="8">MIN(O75:O104)</f>
        <v>27</v>
      </c>
      <c r="P106" s="813">
        <f t="shared" si="8"/>
        <v>84</v>
      </c>
      <c r="Q106" s="809">
        <f t="shared" si="8"/>
        <v>31.2</v>
      </c>
      <c r="R106" s="809">
        <f t="shared" si="8"/>
        <v>21.5</v>
      </c>
      <c r="S106" s="813">
        <f t="shared" si="8"/>
        <v>100</v>
      </c>
      <c r="T106" s="813">
        <f t="shared" si="8"/>
        <v>60</v>
      </c>
      <c r="U106" s="813">
        <f t="shared" si="8"/>
        <v>27</v>
      </c>
      <c r="V106" s="814">
        <f>MIN(V75:V104)</f>
        <v>1.49</v>
      </c>
      <c r="W106" s="815">
        <f t="shared" ref="W106:AK106" si="9">MIN(W75:W104)</f>
        <v>0</v>
      </c>
      <c r="X106" s="810">
        <f t="shared" si="9"/>
        <v>260</v>
      </c>
      <c r="Y106" s="816">
        <f t="shared" si="9"/>
        <v>199.2</v>
      </c>
      <c r="Z106" s="816">
        <f t="shared" si="9"/>
        <v>56.8</v>
      </c>
      <c r="AA106" s="814">
        <f t="shared" si="9"/>
        <v>1.35</v>
      </c>
      <c r="AB106" s="814">
        <f t="shared" si="9"/>
        <v>0.49</v>
      </c>
      <c r="AC106" s="817">
        <f t="shared" si="9"/>
        <v>10.6</v>
      </c>
      <c r="AD106" s="1127">
        <f t="shared" si="9"/>
        <v>0.24</v>
      </c>
      <c r="AE106" s="816">
        <f t="shared" si="9"/>
        <v>20</v>
      </c>
      <c r="AF106" s="816">
        <f t="shared" si="9"/>
        <v>1.5</v>
      </c>
      <c r="AG106" s="816">
        <f t="shared" si="9"/>
        <v>16</v>
      </c>
      <c r="AH106" s="816">
        <f t="shared" si="9"/>
        <v>4</v>
      </c>
      <c r="AI106" s="816">
        <f t="shared" si="9"/>
        <v>6.1</v>
      </c>
      <c r="AJ106" s="816">
        <f t="shared" si="9"/>
        <v>1.7</v>
      </c>
      <c r="AK106" s="1137">
        <f t="shared" si="9"/>
        <v>0.23</v>
      </c>
    </row>
    <row r="107" spans="1:37" s="769" customFormat="1" ht="13.5" customHeight="1">
      <c r="A107" s="2136"/>
      <c r="B107" s="2133" t="s">
        <v>409</v>
      </c>
      <c r="C107" s="2133"/>
      <c r="D107" s="658"/>
      <c r="E107" s="659"/>
      <c r="F107" s="811"/>
      <c r="G107" s="809">
        <f>IF(COUNT(G75:G104)=0,0,AVERAGE(G75:G104))</f>
        <v>1.7133333333333336</v>
      </c>
      <c r="H107" s="809">
        <f>IF(COUNT(H75:H104)=0,0,AVERAGE(H75:H104))</f>
        <v>21</v>
      </c>
      <c r="I107" s="810">
        <f>IF(COUNT(I75:I104)=0,0,AVERAGE(I75:I104))</f>
        <v>22.783333333333335</v>
      </c>
      <c r="J107" s="811"/>
      <c r="K107" s="809">
        <f>IF(COUNT(K75:K104)=0,0,AVERAGE(K75:K104))</f>
        <v>40.799999999999997</v>
      </c>
      <c r="L107" s="809">
        <f>IF(COUNT(L75:L104)=0,0,AVERAGE(L75:L104))</f>
        <v>55.29999999999999</v>
      </c>
      <c r="M107" s="812">
        <f>IF(COUNT(M75:M104)=0,0,AVERAGE(M75:M104))</f>
        <v>8.4880000000000013</v>
      </c>
      <c r="N107" s="811"/>
      <c r="O107" s="809">
        <f t="shared" ref="O107:U107" si="10">IF(COUNT(O75:O104)=0,0,AVERAGE(O75:O104))</f>
        <v>30.793333333333329</v>
      </c>
      <c r="P107" s="813">
        <f t="shared" si="10"/>
        <v>94.566666666666663</v>
      </c>
      <c r="Q107" s="809">
        <f t="shared" si="10"/>
        <v>35.823333333333338</v>
      </c>
      <c r="R107" s="809">
        <f t="shared" si="10"/>
        <v>25.90666666666667</v>
      </c>
      <c r="S107" s="813">
        <f t="shared" si="10"/>
        <v>106.7</v>
      </c>
      <c r="T107" s="813">
        <f t="shared" si="10"/>
        <v>69.433333333333337</v>
      </c>
      <c r="U107" s="813">
        <f t="shared" si="10"/>
        <v>37.266666666666666</v>
      </c>
      <c r="V107" s="812">
        <f>AVERAGE(V75:V104)</f>
        <v>1.575</v>
      </c>
      <c r="W107" s="815" t="s">
        <v>713</v>
      </c>
      <c r="X107" s="810">
        <f t="shared" ref="X107:AJ107" si="11">IF(COUNT(X75:X104)=0,0,AVERAGE(X75:X104))</f>
        <v>270</v>
      </c>
      <c r="Y107" s="816">
        <f t="shared" si="11"/>
        <v>208.1</v>
      </c>
      <c r="Z107" s="816">
        <f t="shared" si="11"/>
        <v>57.9</v>
      </c>
      <c r="AA107" s="814">
        <f t="shared" si="11"/>
        <v>1.4550000000000001</v>
      </c>
      <c r="AB107" s="814">
        <f t="shared" si="11"/>
        <v>0.61499999999999999</v>
      </c>
      <c r="AC107" s="817">
        <f t="shared" si="11"/>
        <v>11.2</v>
      </c>
      <c r="AD107" s="817">
        <f>IF(COUNT(AD75:AD104)=0,0,AVERAGE(AD75:AD104))</f>
        <v>0.24</v>
      </c>
      <c r="AE107" s="816">
        <f t="shared" si="11"/>
        <v>20</v>
      </c>
      <c r="AF107" s="816">
        <f t="shared" si="11"/>
        <v>1.5</v>
      </c>
      <c r="AG107" s="816">
        <f t="shared" si="11"/>
        <v>16</v>
      </c>
      <c r="AH107" s="816">
        <f t="shared" si="11"/>
        <v>4</v>
      </c>
      <c r="AI107" s="816">
        <f t="shared" si="11"/>
        <v>6.1</v>
      </c>
      <c r="AJ107" s="816">
        <f t="shared" si="11"/>
        <v>1.7</v>
      </c>
      <c r="AK107" s="1137">
        <v>0.23</v>
      </c>
    </row>
    <row r="108" spans="1:37" s="769" customFormat="1" ht="13.5" customHeight="1">
      <c r="A108" s="2136"/>
      <c r="B108" s="2135" t="s">
        <v>410</v>
      </c>
      <c r="C108" s="2135"/>
      <c r="D108" s="660"/>
      <c r="E108" s="660"/>
      <c r="F108" s="859"/>
      <c r="G108" s="809">
        <f>SUM(G75:G104)</f>
        <v>51.400000000000006</v>
      </c>
      <c r="H108" s="860"/>
      <c r="I108" s="860"/>
      <c r="J108" s="860"/>
      <c r="K108" s="860"/>
      <c r="L108" s="860"/>
      <c r="M108" s="860"/>
      <c r="N108" s="860"/>
      <c r="O108" s="860"/>
      <c r="P108" s="860"/>
      <c r="Q108" s="860"/>
      <c r="R108" s="860"/>
      <c r="S108" s="860"/>
      <c r="T108" s="860"/>
      <c r="U108" s="860"/>
      <c r="V108" s="860"/>
      <c r="W108" s="820"/>
      <c r="X108" s="860"/>
      <c r="Y108" s="860"/>
      <c r="Z108" s="860"/>
      <c r="AA108" s="860"/>
      <c r="AB108" s="860"/>
      <c r="AC108" s="861"/>
      <c r="AD108" s="861"/>
      <c r="AE108" s="860"/>
      <c r="AF108" s="860"/>
      <c r="AG108" s="860"/>
      <c r="AH108" s="860"/>
      <c r="AI108" s="860"/>
      <c r="AJ108" s="860"/>
      <c r="AK108" s="1138"/>
    </row>
    <row r="109" spans="1:37" ht="13.5" customHeight="1">
      <c r="A109" s="2136" t="s">
        <v>319</v>
      </c>
      <c r="B109" s="280">
        <v>42917</v>
      </c>
      <c r="C109" s="371" t="s">
        <v>691</v>
      </c>
      <c r="D109" s="282" t="s">
        <v>711</v>
      </c>
      <c r="E109" s="282" t="s">
        <v>709</v>
      </c>
      <c r="F109" s="826">
        <v>1</v>
      </c>
      <c r="G109" s="826">
        <v>2</v>
      </c>
      <c r="H109" s="826">
        <v>25</v>
      </c>
      <c r="I109" s="826">
        <v>24.5</v>
      </c>
      <c r="J109" s="210">
        <v>0.30555555555555552</v>
      </c>
      <c r="K109" s="826">
        <v>32</v>
      </c>
      <c r="L109" s="826">
        <v>49.6</v>
      </c>
      <c r="M109" s="787">
        <v>8.0500000000000007</v>
      </c>
      <c r="N109" s="787"/>
      <c r="O109" s="827">
        <v>31.9</v>
      </c>
      <c r="P109" s="828">
        <v>96</v>
      </c>
      <c r="Q109" s="827">
        <v>36.200000000000003</v>
      </c>
      <c r="R109" s="827">
        <v>22.4</v>
      </c>
      <c r="S109" s="828">
        <v>112</v>
      </c>
      <c r="T109" s="828">
        <v>72</v>
      </c>
      <c r="U109" s="828">
        <v>40</v>
      </c>
      <c r="V109" s="805"/>
      <c r="W109" s="843"/>
      <c r="X109" s="805"/>
      <c r="Y109" s="805"/>
      <c r="Z109" s="805"/>
      <c r="AA109" s="805"/>
      <c r="AB109" s="805"/>
      <c r="AC109" s="843"/>
      <c r="AD109" s="844"/>
      <c r="AE109" s="844"/>
      <c r="AF109" s="844"/>
      <c r="AG109" s="844"/>
      <c r="AH109" s="844"/>
      <c r="AI109" s="844"/>
      <c r="AJ109" s="844"/>
      <c r="AK109" s="845"/>
    </row>
    <row r="110" spans="1:37" ht="13.5" customHeight="1">
      <c r="A110" s="2136"/>
      <c r="B110" s="278">
        <v>42918</v>
      </c>
      <c r="C110" s="206" t="s">
        <v>692</v>
      </c>
      <c r="D110" s="281" t="s">
        <v>708</v>
      </c>
      <c r="E110" s="213" t="s">
        <v>631</v>
      </c>
      <c r="F110" s="807">
        <v>1</v>
      </c>
      <c r="G110" s="807">
        <v>0.2</v>
      </c>
      <c r="H110" s="807">
        <v>24</v>
      </c>
      <c r="I110" s="807">
        <v>24</v>
      </c>
      <c r="J110" s="211">
        <v>0.3263888888888889</v>
      </c>
      <c r="K110" s="807">
        <v>30.2</v>
      </c>
      <c r="L110" s="807">
        <v>48.1</v>
      </c>
      <c r="M110" s="788">
        <v>8</v>
      </c>
      <c r="N110" s="788"/>
      <c r="O110" s="807">
        <v>33.4</v>
      </c>
      <c r="P110" s="806">
        <v>100</v>
      </c>
      <c r="Q110" s="807">
        <v>34.1</v>
      </c>
      <c r="R110" s="807">
        <v>21.2</v>
      </c>
      <c r="S110" s="806">
        <v>106</v>
      </c>
      <c r="T110" s="806">
        <v>70</v>
      </c>
      <c r="U110" s="806">
        <v>36</v>
      </c>
      <c r="V110" s="806"/>
      <c r="W110" s="823"/>
      <c r="X110" s="806"/>
      <c r="Y110" s="806"/>
      <c r="Z110" s="806"/>
      <c r="AA110" s="806"/>
      <c r="AB110" s="806"/>
      <c r="AC110" s="823"/>
      <c r="AD110" s="824"/>
      <c r="AE110" s="824"/>
      <c r="AF110" s="824"/>
      <c r="AG110" s="824"/>
      <c r="AH110" s="824"/>
      <c r="AI110" s="824"/>
      <c r="AJ110" s="824"/>
      <c r="AK110" s="825"/>
    </row>
    <row r="111" spans="1:37" ht="13.5" customHeight="1">
      <c r="A111" s="2136"/>
      <c r="B111" s="278">
        <v>42919</v>
      </c>
      <c r="C111" s="206" t="s">
        <v>685</v>
      </c>
      <c r="D111" s="213" t="s">
        <v>627</v>
      </c>
      <c r="E111" s="213" t="s">
        <v>693</v>
      </c>
      <c r="F111" s="807">
        <v>4</v>
      </c>
      <c r="G111" s="807">
        <v>0</v>
      </c>
      <c r="H111" s="807">
        <v>26</v>
      </c>
      <c r="I111" s="807">
        <v>25.5</v>
      </c>
      <c r="J111" s="211">
        <v>0.3125</v>
      </c>
      <c r="K111" s="807">
        <v>23.8</v>
      </c>
      <c r="L111" s="807">
        <v>39.799999999999997</v>
      </c>
      <c r="M111" s="788">
        <v>8.26</v>
      </c>
      <c r="N111" s="829"/>
      <c r="O111" s="807">
        <v>33.700000000000003</v>
      </c>
      <c r="P111" s="806">
        <v>110</v>
      </c>
      <c r="Q111" s="807">
        <v>38.700000000000003</v>
      </c>
      <c r="R111" s="807">
        <v>20.9</v>
      </c>
      <c r="S111" s="806">
        <v>108</v>
      </c>
      <c r="T111" s="806">
        <v>74</v>
      </c>
      <c r="U111" s="806">
        <v>34</v>
      </c>
      <c r="V111" s="807"/>
      <c r="W111" s="823"/>
      <c r="X111" s="806"/>
      <c r="Y111" s="807"/>
      <c r="Z111" s="807"/>
      <c r="AA111" s="807"/>
      <c r="AB111" s="788"/>
      <c r="AC111" s="823"/>
      <c r="AD111" s="824"/>
      <c r="AE111" s="824"/>
      <c r="AF111" s="824"/>
      <c r="AG111" s="824"/>
      <c r="AH111" s="824"/>
      <c r="AI111" s="824"/>
      <c r="AJ111" s="824"/>
      <c r="AK111" s="825"/>
    </row>
    <row r="112" spans="1:37" ht="13.5" customHeight="1">
      <c r="A112" s="2136"/>
      <c r="B112" s="278">
        <v>42920</v>
      </c>
      <c r="C112" s="206" t="s">
        <v>686</v>
      </c>
      <c r="D112" s="213" t="s">
        <v>638</v>
      </c>
      <c r="E112" s="213" t="s">
        <v>626</v>
      </c>
      <c r="F112" s="807">
        <v>1</v>
      </c>
      <c r="G112" s="807">
        <v>48.1</v>
      </c>
      <c r="H112" s="836">
        <v>27</v>
      </c>
      <c r="I112" s="807">
        <v>25.5</v>
      </c>
      <c r="J112" s="211">
        <v>0.30555555555555552</v>
      </c>
      <c r="K112" s="807">
        <v>38.799999999999997</v>
      </c>
      <c r="L112" s="807">
        <v>59</v>
      </c>
      <c r="M112" s="788">
        <v>8.02</v>
      </c>
      <c r="N112" s="829"/>
      <c r="O112" s="807">
        <v>34</v>
      </c>
      <c r="P112" s="806">
        <v>102</v>
      </c>
      <c r="Q112" s="807">
        <v>37.6</v>
      </c>
      <c r="R112" s="807">
        <v>25.6</v>
      </c>
      <c r="S112" s="806">
        <v>112</v>
      </c>
      <c r="T112" s="806">
        <v>76</v>
      </c>
      <c r="U112" s="806">
        <v>36</v>
      </c>
      <c r="V112" s="806"/>
      <c r="W112" s="823"/>
      <c r="X112" s="806"/>
      <c r="Y112" s="807"/>
      <c r="Z112" s="807"/>
      <c r="AA112" s="807"/>
      <c r="AB112" s="788"/>
      <c r="AC112" s="823"/>
      <c r="AD112" s="824"/>
      <c r="AE112" s="824"/>
      <c r="AF112" s="824"/>
      <c r="AG112" s="824"/>
      <c r="AH112" s="824"/>
      <c r="AI112" s="824"/>
      <c r="AJ112" s="824"/>
      <c r="AK112" s="825"/>
    </row>
    <row r="113" spans="1:37" ht="13.5" customHeight="1">
      <c r="A113" s="2136"/>
      <c r="B113" s="278">
        <v>42921</v>
      </c>
      <c r="C113" s="206" t="s">
        <v>687</v>
      </c>
      <c r="D113" s="282" t="s">
        <v>625</v>
      </c>
      <c r="E113" s="213" t="s">
        <v>712</v>
      </c>
      <c r="F113" s="807">
        <v>1</v>
      </c>
      <c r="G113" s="807">
        <v>40</v>
      </c>
      <c r="H113" s="807">
        <v>26</v>
      </c>
      <c r="I113" s="807">
        <v>25</v>
      </c>
      <c r="J113" s="211">
        <v>0.3125</v>
      </c>
      <c r="K113" s="807">
        <v>28.9</v>
      </c>
      <c r="L113" s="807">
        <v>45.3</v>
      </c>
      <c r="M113" s="788">
        <v>8.08</v>
      </c>
      <c r="N113" s="829"/>
      <c r="O113" s="807">
        <v>22.2</v>
      </c>
      <c r="P113" s="806">
        <v>72</v>
      </c>
      <c r="Q113" s="807">
        <v>27</v>
      </c>
      <c r="R113" s="807">
        <v>19</v>
      </c>
      <c r="S113" s="806">
        <v>76</v>
      </c>
      <c r="T113" s="806">
        <v>51</v>
      </c>
      <c r="U113" s="806">
        <v>25</v>
      </c>
      <c r="V113" s="806"/>
      <c r="W113" s="823"/>
      <c r="X113" s="806"/>
      <c r="Y113" s="807"/>
      <c r="Z113" s="807"/>
      <c r="AA113" s="807"/>
      <c r="AB113" s="788"/>
      <c r="AC113" s="823"/>
      <c r="AD113" s="824"/>
      <c r="AE113" s="824"/>
      <c r="AF113" s="824"/>
      <c r="AG113" s="824"/>
      <c r="AH113" s="824"/>
      <c r="AI113" s="824"/>
      <c r="AJ113" s="824"/>
      <c r="AK113" s="825"/>
    </row>
    <row r="114" spans="1:37" ht="13.5" customHeight="1">
      <c r="A114" s="2136"/>
      <c r="B114" s="278">
        <v>42922</v>
      </c>
      <c r="C114" s="206" t="s">
        <v>688</v>
      </c>
      <c r="D114" s="213" t="s">
        <v>639</v>
      </c>
      <c r="E114" s="213" t="s">
        <v>629</v>
      </c>
      <c r="F114" s="807">
        <v>4</v>
      </c>
      <c r="G114" s="807">
        <v>2.2999999999999998</v>
      </c>
      <c r="H114" s="807">
        <v>26</v>
      </c>
      <c r="I114" s="807">
        <v>25</v>
      </c>
      <c r="J114" s="211">
        <v>0.3125</v>
      </c>
      <c r="K114" s="807">
        <v>21.8</v>
      </c>
      <c r="L114" s="807">
        <v>40.200000000000003</v>
      </c>
      <c r="M114" s="788">
        <v>8</v>
      </c>
      <c r="N114" s="829"/>
      <c r="O114" s="807">
        <v>25.6</v>
      </c>
      <c r="P114" s="806">
        <v>78</v>
      </c>
      <c r="Q114" s="807">
        <v>25.6</v>
      </c>
      <c r="R114" s="807">
        <v>18.8</v>
      </c>
      <c r="S114" s="806">
        <v>87</v>
      </c>
      <c r="T114" s="806">
        <v>57</v>
      </c>
      <c r="U114" s="806">
        <v>30</v>
      </c>
      <c r="V114" s="806"/>
      <c r="W114" s="823"/>
      <c r="X114" s="806"/>
      <c r="Y114" s="807"/>
      <c r="Z114" s="807"/>
      <c r="AA114" s="807"/>
      <c r="AB114" s="788"/>
      <c r="AC114" s="823"/>
      <c r="AD114" s="824"/>
      <c r="AE114" s="824"/>
      <c r="AF114" s="824"/>
      <c r="AG114" s="824"/>
      <c r="AH114" s="824"/>
      <c r="AI114" s="824"/>
      <c r="AJ114" s="824"/>
      <c r="AK114" s="825"/>
    </row>
    <row r="115" spans="1:37" ht="13.5" customHeight="1">
      <c r="A115" s="2136"/>
      <c r="B115" s="278">
        <v>42923</v>
      </c>
      <c r="C115" s="206" t="s">
        <v>689</v>
      </c>
      <c r="D115" s="213" t="s">
        <v>627</v>
      </c>
      <c r="E115" s="213" t="s">
        <v>626</v>
      </c>
      <c r="F115" s="807">
        <v>2</v>
      </c>
      <c r="G115" s="807">
        <v>0</v>
      </c>
      <c r="H115" s="807">
        <v>27</v>
      </c>
      <c r="I115" s="807">
        <v>27</v>
      </c>
      <c r="J115" s="211">
        <v>0.29166666666666669</v>
      </c>
      <c r="K115" s="807">
        <v>33.299999999999997</v>
      </c>
      <c r="L115" s="807">
        <v>52</v>
      </c>
      <c r="M115" s="788">
        <v>8.3800000000000008</v>
      </c>
      <c r="N115" s="829"/>
      <c r="O115" s="807">
        <v>25.1</v>
      </c>
      <c r="P115" s="806">
        <v>72</v>
      </c>
      <c r="Q115" s="807">
        <v>27</v>
      </c>
      <c r="R115" s="807">
        <v>23.7</v>
      </c>
      <c r="S115" s="806">
        <v>86</v>
      </c>
      <c r="T115" s="806">
        <v>60</v>
      </c>
      <c r="U115" s="806">
        <v>26</v>
      </c>
      <c r="V115" s="807"/>
      <c r="W115" s="823"/>
      <c r="X115" s="806"/>
      <c r="Y115" s="807"/>
      <c r="Z115" s="807"/>
      <c r="AA115" s="807"/>
      <c r="AB115" s="788"/>
      <c r="AC115" s="823"/>
      <c r="AD115" s="824"/>
      <c r="AE115" s="824"/>
      <c r="AF115" s="824"/>
      <c r="AG115" s="824"/>
      <c r="AH115" s="824"/>
      <c r="AI115" s="824"/>
      <c r="AJ115" s="824"/>
      <c r="AK115" s="825"/>
    </row>
    <row r="116" spans="1:37" ht="13.5" customHeight="1">
      <c r="A116" s="2136"/>
      <c r="B116" s="278">
        <v>42924</v>
      </c>
      <c r="C116" s="206" t="s">
        <v>691</v>
      </c>
      <c r="D116" s="213" t="s">
        <v>627</v>
      </c>
      <c r="E116" s="213" t="s">
        <v>635</v>
      </c>
      <c r="F116" s="807">
        <v>1</v>
      </c>
      <c r="G116" s="807">
        <v>0</v>
      </c>
      <c r="H116" s="807">
        <v>27</v>
      </c>
      <c r="I116" s="807">
        <v>28</v>
      </c>
      <c r="J116" s="211">
        <v>0.29166666666666669</v>
      </c>
      <c r="K116" s="807">
        <v>27</v>
      </c>
      <c r="L116" s="807">
        <v>47.5</v>
      </c>
      <c r="M116" s="788">
        <v>8.76</v>
      </c>
      <c r="N116" s="829"/>
      <c r="O116" s="807">
        <v>26.2</v>
      </c>
      <c r="P116" s="806">
        <v>78</v>
      </c>
      <c r="Q116" s="807">
        <v>29.8</v>
      </c>
      <c r="R116" s="807">
        <v>21.8</v>
      </c>
      <c r="S116" s="806">
        <v>98</v>
      </c>
      <c r="T116" s="806">
        <v>62</v>
      </c>
      <c r="U116" s="806">
        <v>36</v>
      </c>
      <c r="V116" s="806"/>
      <c r="W116" s="823"/>
      <c r="X116" s="806"/>
      <c r="Y116" s="806"/>
      <c r="Z116" s="806"/>
      <c r="AA116" s="807"/>
      <c r="AB116" s="806"/>
      <c r="AC116" s="823"/>
      <c r="AD116" s="824"/>
      <c r="AE116" s="824"/>
      <c r="AF116" s="824"/>
      <c r="AG116" s="824"/>
      <c r="AH116" s="824"/>
      <c r="AI116" s="824"/>
      <c r="AJ116" s="824"/>
      <c r="AK116" s="825"/>
    </row>
    <row r="117" spans="1:37" ht="13.5" customHeight="1">
      <c r="A117" s="2136"/>
      <c r="B117" s="278">
        <v>42925</v>
      </c>
      <c r="C117" s="206" t="s">
        <v>692</v>
      </c>
      <c r="D117" s="213" t="s">
        <v>627</v>
      </c>
      <c r="E117" s="213" t="s">
        <v>630</v>
      </c>
      <c r="F117" s="807">
        <v>1</v>
      </c>
      <c r="G117" s="807">
        <v>0</v>
      </c>
      <c r="H117" s="807">
        <v>27</v>
      </c>
      <c r="I117" s="807">
        <v>29</v>
      </c>
      <c r="J117" s="211">
        <v>0.3125</v>
      </c>
      <c r="K117" s="807">
        <v>26.5</v>
      </c>
      <c r="L117" s="807">
        <v>46.5</v>
      </c>
      <c r="M117" s="788">
        <v>8.49</v>
      </c>
      <c r="N117" s="829"/>
      <c r="O117" s="807">
        <v>27.7</v>
      </c>
      <c r="P117" s="806">
        <v>80</v>
      </c>
      <c r="Q117" s="807">
        <v>28.4</v>
      </c>
      <c r="R117" s="807">
        <v>24</v>
      </c>
      <c r="S117" s="806">
        <v>98</v>
      </c>
      <c r="T117" s="806">
        <v>60</v>
      </c>
      <c r="U117" s="806">
        <v>38</v>
      </c>
      <c r="V117" s="806"/>
      <c r="W117" s="823"/>
      <c r="X117" s="806"/>
      <c r="Y117" s="806"/>
      <c r="Z117" s="806"/>
      <c r="AA117" s="806"/>
      <c r="AB117" s="806"/>
      <c r="AC117" s="823"/>
      <c r="AD117" s="824"/>
      <c r="AE117" s="824"/>
      <c r="AF117" s="824"/>
      <c r="AG117" s="824"/>
      <c r="AH117" s="824"/>
      <c r="AI117" s="824"/>
      <c r="AJ117" s="824"/>
      <c r="AK117" s="825"/>
    </row>
    <row r="118" spans="1:37" ht="13.5" customHeight="1">
      <c r="A118" s="2136"/>
      <c r="B118" s="278">
        <v>42926</v>
      </c>
      <c r="C118" s="206" t="s">
        <v>685</v>
      </c>
      <c r="D118" s="213" t="s">
        <v>627</v>
      </c>
      <c r="E118" s="213" t="s">
        <v>631</v>
      </c>
      <c r="F118" s="807">
        <v>2</v>
      </c>
      <c r="G118" s="807">
        <v>0</v>
      </c>
      <c r="H118" s="807">
        <v>27</v>
      </c>
      <c r="I118" s="807">
        <v>27.5</v>
      </c>
      <c r="J118" s="211">
        <v>0.31944444444444448</v>
      </c>
      <c r="K118" s="807">
        <v>36.299999999999997</v>
      </c>
      <c r="L118" s="807">
        <v>47.5</v>
      </c>
      <c r="M118" s="788">
        <v>8.09</v>
      </c>
      <c r="N118" s="829"/>
      <c r="O118" s="807">
        <v>25.6</v>
      </c>
      <c r="P118" s="806">
        <v>80</v>
      </c>
      <c r="Q118" s="807">
        <v>29.8</v>
      </c>
      <c r="R118" s="807">
        <v>22.4</v>
      </c>
      <c r="S118" s="806">
        <v>90</v>
      </c>
      <c r="T118" s="806">
        <v>70</v>
      </c>
      <c r="U118" s="806">
        <v>20</v>
      </c>
      <c r="V118" s="806"/>
      <c r="W118" s="823"/>
      <c r="X118" s="806"/>
      <c r="Y118" s="806"/>
      <c r="Z118" s="806"/>
      <c r="AA118" s="806"/>
      <c r="AB118" s="806"/>
      <c r="AC118" s="823"/>
      <c r="AD118" s="824"/>
      <c r="AE118" s="824"/>
      <c r="AF118" s="824"/>
      <c r="AG118" s="824"/>
      <c r="AH118" s="824"/>
      <c r="AI118" s="824"/>
      <c r="AJ118" s="824"/>
      <c r="AK118" s="825"/>
    </row>
    <row r="119" spans="1:37" ht="13.5" customHeight="1">
      <c r="A119" s="2136"/>
      <c r="B119" s="278">
        <v>42927</v>
      </c>
      <c r="C119" s="206" t="s">
        <v>686</v>
      </c>
      <c r="D119" s="213" t="s">
        <v>627</v>
      </c>
      <c r="E119" s="213" t="s">
        <v>631</v>
      </c>
      <c r="F119" s="807">
        <v>1</v>
      </c>
      <c r="G119" s="807">
        <v>0</v>
      </c>
      <c r="H119" s="807">
        <v>27</v>
      </c>
      <c r="I119" s="807">
        <v>28</v>
      </c>
      <c r="J119" s="211">
        <v>0.31944444444444448</v>
      </c>
      <c r="K119" s="807">
        <v>36.200000000000003</v>
      </c>
      <c r="L119" s="807">
        <v>47.5</v>
      </c>
      <c r="M119" s="788">
        <v>8.02</v>
      </c>
      <c r="N119" s="829"/>
      <c r="O119" s="807">
        <v>27</v>
      </c>
      <c r="P119" s="806">
        <v>84</v>
      </c>
      <c r="Q119" s="807">
        <v>30.2</v>
      </c>
      <c r="R119" s="807">
        <v>21.8</v>
      </c>
      <c r="S119" s="806">
        <v>90</v>
      </c>
      <c r="T119" s="806">
        <v>59</v>
      </c>
      <c r="U119" s="806">
        <v>31</v>
      </c>
      <c r="V119" s="806"/>
      <c r="W119" s="823"/>
      <c r="X119" s="806"/>
      <c r="Y119" s="807"/>
      <c r="Z119" s="807"/>
      <c r="AA119" s="807"/>
      <c r="AB119" s="788"/>
      <c r="AC119" s="823"/>
      <c r="AD119" s="824"/>
      <c r="AE119" s="824"/>
      <c r="AF119" s="824"/>
      <c r="AG119" s="824"/>
      <c r="AH119" s="824"/>
      <c r="AI119" s="824"/>
      <c r="AJ119" s="824"/>
      <c r="AK119" s="825"/>
    </row>
    <row r="120" spans="1:37" ht="13.5" customHeight="1">
      <c r="A120" s="2136"/>
      <c r="B120" s="278">
        <v>42928</v>
      </c>
      <c r="C120" s="206" t="s">
        <v>687</v>
      </c>
      <c r="D120" s="213" t="s">
        <v>627</v>
      </c>
      <c r="E120" s="213" t="s">
        <v>637</v>
      </c>
      <c r="F120" s="807">
        <v>3</v>
      </c>
      <c r="G120" s="807">
        <v>0</v>
      </c>
      <c r="H120" s="807">
        <v>29</v>
      </c>
      <c r="I120" s="807">
        <v>30</v>
      </c>
      <c r="J120" s="211">
        <v>0.31944444444444448</v>
      </c>
      <c r="K120" s="807">
        <v>51.1</v>
      </c>
      <c r="L120" s="807">
        <v>62.6</v>
      </c>
      <c r="M120" s="788">
        <v>8.7899999999999991</v>
      </c>
      <c r="N120" s="829"/>
      <c r="O120" s="807">
        <v>25.4</v>
      </c>
      <c r="P120" s="806">
        <v>78</v>
      </c>
      <c r="Q120" s="807">
        <v>32</v>
      </c>
      <c r="R120" s="807">
        <v>25</v>
      </c>
      <c r="S120" s="806">
        <v>86</v>
      </c>
      <c r="T120" s="806">
        <v>56</v>
      </c>
      <c r="U120" s="806">
        <v>30</v>
      </c>
      <c r="V120" s="806"/>
      <c r="W120" s="823"/>
      <c r="X120" s="806"/>
      <c r="Y120" s="807"/>
      <c r="Z120" s="807"/>
      <c r="AA120" s="807"/>
      <c r="AB120" s="788"/>
      <c r="AC120" s="823"/>
      <c r="AD120" s="824"/>
      <c r="AE120" s="824"/>
      <c r="AF120" s="824"/>
      <c r="AG120" s="824"/>
      <c r="AH120" s="824"/>
      <c r="AI120" s="824"/>
      <c r="AJ120" s="824"/>
      <c r="AK120" s="825"/>
    </row>
    <row r="121" spans="1:37" ht="13.5" customHeight="1">
      <c r="A121" s="2136"/>
      <c r="B121" s="278">
        <v>42929</v>
      </c>
      <c r="C121" s="206" t="s">
        <v>688</v>
      </c>
      <c r="D121" s="213" t="s">
        <v>627</v>
      </c>
      <c r="E121" s="213" t="s">
        <v>630</v>
      </c>
      <c r="F121" s="807">
        <v>5</v>
      </c>
      <c r="G121" s="807">
        <v>0</v>
      </c>
      <c r="H121" s="807">
        <v>31</v>
      </c>
      <c r="I121" s="807">
        <v>30</v>
      </c>
      <c r="J121" s="211">
        <v>0.31944444444444448</v>
      </c>
      <c r="K121" s="807">
        <v>48.3</v>
      </c>
      <c r="L121" s="807">
        <v>57.1</v>
      </c>
      <c r="M121" s="788">
        <v>8.57</v>
      </c>
      <c r="N121" s="829"/>
      <c r="O121" s="807">
        <v>25.5</v>
      </c>
      <c r="P121" s="806">
        <v>82</v>
      </c>
      <c r="Q121" s="807">
        <v>29.1</v>
      </c>
      <c r="R121" s="807">
        <v>28.4</v>
      </c>
      <c r="S121" s="806">
        <v>88</v>
      </c>
      <c r="T121" s="806">
        <v>56</v>
      </c>
      <c r="U121" s="806">
        <v>32</v>
      </c>
      <c r="V121" s="806">
        <v>1.72</v>
      </c>
      <c r="W121" s="823" t="s">
        <v>636</v>
      </c>
      <c r="X121" s="806">
        <v>220</v>
      </c>
      <c r="Y121" s="807">
        <v>157</v>
      </c>
      <c r="Z121" s="807">
        <v>67</v>
      </c>
      <c r="AA121" s="807">
        <v>1.39</v>
      </c>
      <c r="AB121" s="788">
        <v>0.6</v>
      </c>
      <c r="AC121" s="823">
        <v>12.6</v>
      </c>
      <c r="AD121" s="824">
        <v>0.21</v>
      </c>
      <c r="AE121" s="824">
        <v>19</v>
      </c>
      <c r="AF121" s="824">
        <v>2.6</v>
      </c>
      <c r="AG121" s="824">
        <v>18</v>
      </c>
      <c r="AH121" s="824">
        <v>6.6</v>
      </c>
      <c r="AI121" s="824">
        <v>5.8</v>
      </c>
      <c r="AJ121" s="824">
        <v>2</v>
      </c>
      <c r="AK121" s="825">
        <v>0.34</v>
      </c>
    </row>
    <row r="122" spans="1:37" ht="13.5" customHeight="1">
      <c r="A122" s="2136"/>
      <c r="B122" s="278">
        <v>42930</v>
      </c>
      <c r="C122" s="206" t="s">
        <v>689</v>
      </c>
      <c r="D122" s="213" t="s">
        <v>627</v>
      </c>
      <c r="E122" s="213" t="s">
        <v>712</v>
      </c>
      <c r="F122" s="807">
        <v>2</v>
      </c>
      <c r="G122" s="807">
        <v>0</v>
      </c>
      <c r="H122" s="807">
        <v>26</v>
      </c>
      <c r="I122" s="807">
        <v>28</v>
      </c>
      <c r="J122" s="211">
        <v>0.22916666666666666</v>
      </c>
      <c r="K122" s="807">
        <v>48.9</v>
      </c>
      <c r="L122" s="807">
        <v>63</v>
      </c>
      <c r="M122" s="788">
        <v>8.06</v>
      </c>
      <c r="N122" s="829"/>
      <c r="O122" s="807">
        <v>28.1</v>
      </c>
      <c r="P122" s="806">
        <v>85</v>
      </c>
      <c r="Q122" s="807">
        <v>29.1</v>
      </c>
      <c r="R122" s="807">
        <v>30.2</v>
      </c>
      <c r="S122" s="806">
        <v>92</v>
      </c>
      <c r="T122" s="806">
        <v>59</v>
      </c>
      <c r="U122" s="806">
        <v>33</v>
      </c>
      <c r="V122" s="806"/>
      <c r="W122" s="823"/>
      <c r="X122" s="806"/>
      <c r="Y122" s="807"/>
      <c r="Z122" s="807"/>
      <c r="AA122" s="807"/>
      <c r="AB122" s="788"/>
      <c r="AC122" s="823"/>
      <c r="AD122" s="824"/>
      <c r="AE122" s="824"/>
      <c r="AF122" s="824"/>
      <c r="AG122" s="824"/>
      <c r="AH122" s="824"/>
      <c r="AI122" s="824"/>
      <c r="AJ122" s="824"/>
      <c r="AK122" s="825"/>
    </row>
    <row r="123" spans="1:37" ht="13.5" customHeight="1">
      <c r="A123" s="2136"/>
      <c r="B123" s="278">
        <v>42931</v>
      </c>
      <c r="C123" s="206" t="s">
        <v>691</v>
      </c>
      <c r="D123" s="213" t="s">
        <v>627</v>
      </c>
      <c r="E123" s="213" t="s">
        <v>630</v>
      </c>
      <c r="F123" s="807">
        <v>3</v>
      </c>
      <c r="G123" s="807">
        <v>0</v>
      </c>
      <c r="H123" s="807">
        <v>29</v>
      </c>
      <c r="I123" s="807">
        <v>28</v>
      </c>
      <c r="J123" s="211">
        <v>0.31944444444444448</v>
      </c>
      <c r="K123" s="807">
        <v>55</v>
      </c>
      <c r="L123" s="807">
        <v>63.6</v>
      </c>
      <c r="M123" s="788">
        <v>8.1300000000000008</v>
      </c>
      <c r="N123" s="829"/>
      <c r="O123" s="807">
        <v>27.9</v>
      </c>
      <c r="P123" s="806">
        <v>84</v>
      </c>
      <c r="Q123" s="807">
        <v>29.1</v>
      </c>
      <c r="R123" s="807">
        <v>30.7</v>
      </c>
      <c r="S123" s="806">
        <v>90</v>
      </c>
      <c r="T123" s="806">
        <v>58</v>
      </c>
      <c r="U123" s="806">
        <v>32</v>
      </c>
      <c r="V123" s="806"/>
      <c r="W123" s="823"/>
      <c r="X123" s="806"/>
      <c r="Y123" s="807"/>
      <c r="Z123" s="807"/>
      <c r="AA123" s="807"/>
      <c r="AB123" s="788"/>
      <c r="AC123" s="823"/>
      <c r="AD123" s="824"/>
      <c r="AE123" s="824"/>
      <c r="AF123" s="824"/>
      <c r="AG123" s="824"/>
      <c r="AH123" s="824"/>
      <c r="AI123" s="824"/>
      <c r="AJ123" s="824"/>
      <c r="AK123" s="825"/>
    </row>
    <row r="124" spans="1:37" ht="13.5" customHeight="1">
      <c r="A124" s="2136"/>
      <c r="B124" s="278">
        <v>42932</v>
      </c>
      <c r="C124" s="206" t="s">
        <v>692</v>
      </c>
      <c r="D124" s="213" t="s">
        <v>627</v>
      </c>
      <c r="E124" s="213" t="s">
        <v>640</v>
      </c>
      <c r="F124" s="807">
        <v>0</v>
      </c>
      <c r="G124" s="807">
        <v>0</v>
      </c>
      <c r="H124" s="807">
        <v>32</v>
      </c>
      <c r="I124" s="807">
        <v>31</v>
      </c>
      <c r="J124" s="211">
        <v>0.3125</v>
      </c>
      <c r="K124" s="807">
        <v>46.1</v>
      </c>
      <c r="L124" s="807">
        <v>57.5</v>
      </c>
      <c r="M124" s="788">
        <v>8.14</v>
      </c>
      <c r="N124" s="829"/>
      <c r="O124" s="807">
        <v>28.2</v>
      </c>
      <c r="P124" s="806">
        <v>84</v>
      </c>
      <c r="Q124" s="807">
        <v>30.5</v>
      </c>
      <c r="R124" s="807">
        <v>27.5</v>
      </c>
      <c r="S124" s="806">
        <v>90</v>
      </c>
      <c r="T124" s="806">
        <v>60</v>
      </c>
      <c r="U124" s="806">
        <v>30</v>
      </c>
      <c r="V124" s="806"/>
      <c r="W124" s="823"/>
      <c r="X124" s="806"/>
      <c r="Y124" s="807"/>
      <c r="Z124" s="807"/>
      <c r="AA124" s="807"/>
      <c r="AB124" s="806"/>
      <c r="AC124" s="823"/>
      <c r="AD124" s="824"/>
      <c r="AE124" s="824"/>
      <c r="AF124" s="824"/>
      <c r="AG124" s="824"/>
      <c r="AH124" s="824"/>
      <c r="AI124" s="824"/>
      <c r="AJ124" s="824"/>
      <c r="AK124" s="825"/>
    </row>
    <row r="125" spans="1:37" ht="13.5" customHeight="1">
      <c r="A125" s="2136"/>
      <c r="B125" s="278">
        <v>42933</v>
      </c>
      <c r="C125" s="206" t="s">
        <v>685</v>
      </c>
      <c r="D125" s="213" t="s">
        <v>641</v>
      </c>
      <c r="E125" s="213" t="s">
        <v>634</v>
      </c>
      <c r="F125" s="807">
        <v>1</v>
      </c>
      <c r="G125" s="807">
        <v>0</v>
      </c>
      <c r="H125" s="807">
        <v>28</v>
      </c>
      <c r="I125" s="807">
        <v>27.5</v>
      </c>
      <c r="J125" s="211">
        <v>0.31944444444444448</v>
      </c>
      <c r="K125" s="807">
        <v>37.5</v>
      </c>
      <c r="L125" s="807">
        <v>48.1</v>
      </c>
      <c r="M125" s="788">
        <v>7.91</v>
      </c>
      <c r="N125" s="829"/>
      <c r="O125" s="807">
        <v>27.5</v>
      </c>
      <c r="P125" s="806">
        <v>82</v>
      </c>
      <c r="Q125" s="807">
        <v>31.6</v>
      </c>
      <c r="R125" s="807">
        <v>22.6</v>
      </c>
      <c r="S125" s="806">
        <v>92</v>
      </c>
      <c r="T125" s="806">
        <v>65</v>
      </c>
      <c r="U125" s="806">
        <v>27</v>
      </c>
      <c r="V125" s="806"/>
      <c r="W125" s="823"/>
      <c r="X125" s="806"/>
      <c r="Y125" s="807"/>
      <c r="Z125" s="807"/>
      <c r="AA125" s="807"/>
      <c r="AB125" s="788"/>
      <c r="AC125" s="823"/>
      <c r="AD125" s="824"/>
      <c r="AE125" s="824"/>
      <c r="AF125" s="824"/>
      <c r="AG125" s="824"/>
      <c r="AH125" s="824"/>
      <c r="AI125" s="824"/>
      <c r="AJ125" s="824"/>
      <c r="AK125" s="825"/>
    </row>
    <row r="126" spans="1:37" ht="13.5" customHeight="1">
      <c r="A126" s="2136"/>
      <c r="B126" s="278">
        <v>42934</v>
      </c>
      <c r="C126" s="206" t="s">
        <v>686</v>
      </c>
      <c r="D126" s="213" t="s">
        <v>705</v>
      </c>
      <c r="E126" s="213" t="s">
        <v>633</v>
      </c>
      <c r="F126" s="807">
        <v>2</v>
      </c>
      <c r="G126" s="807">
        <v>0.5</v>
      </c>
      <c r="H126" s="807">
        <v>26</v>
      </c>
      <c r="I126" s="807">
        <v>27.5</v>
      </c>
      <c r="J126" s="211">
        <v>0.30555555555555552</v>
      </c>
      <c r="K126" s="807">
        <v>45.3</v>
      </c>
      <c r="L126" s="807">
        <v>54.8</v>
      </c>
      <c r="M126" s="788">
        <v>8.2200000000000006</v>
      </c>
      <c r="N126" s="829"/>
      <c r="O126" s="807">
        <v>28</v>
      </c>
      <c r="P126" s="806">
        <v>92</v>
      </c>
      <c r="Q126" s="807">
        <v>31.2</v>
      </c>
      <c r="R126" s="807">
        <v>25</v>
      </c>
      <c r="S126" s="806">
        <v>97</v>
      </c>
      <c r="T126" s="806">
        <v>64</v>
      </c>
      <c r="U126" s="806">
        <v>33</v>
      </c>
      <c r="V126" s="806"/>
      <c r="W126" s="823"/>
      <c r="X126" s="806"/>
      <c r="Y126" s="807"/>
      <c r="Z126" s="807"/>
      <c r="AA126" s="807"/>
      <c r="AB126" s="788"/>
      <c r="AC126" s="823"/>
      <c r="AD126" s="824"/>
      <c r="AE126" s="824"/>
      <c r="AF126" s="824"/>
      <c r="AG126" s="824"/>
      <c r="AH126" s="824"/>
      <c r="AI126" s="824"/>
      <c r="AJ126" s="824"/>
      <c r="AK126" s="825"/>
    </row>
    <row r="127" spans="1:37" ht="13.5" customHeight="1">
      <c r="A127" s="2136"/>
      <c r="B127" s="278">
        <v>42935</v>
      </c>
      <c r="C127" s="206" t="s">
        <v>687</v>
      </c>
      <c r="D127" s="213" t="s">
        <v>627</v>
      </c>
      <c r="E127" s="213" t="s">
        <v>629</v>
      </c>
      <c r="F127" s="807">
        <v>3</v>
      </c>
      <c r="G127" s="807">
        <v>0</v>
      </c>
      <c r="H127" s="807">
        <v>22</v>
      </c>
      <c r="I127" s="807">
        <v>26</v>
      </c>
      <c r="J127" s="211">
        <v>0.3125</v>
      </c>
      <c r="K127" s="807">
        <v>45.2</v>
      </c>
      <c r="L127" s="807">
        <v>60</v>
      </c>
      <c r="M127" s="788">
        <v>7.89</v>
      </c>
      <c r="N127" s="829"/>
      <c r="O127" s="807">
        <v>27.1</v>
      </c>
      <c r="P127" s="806">
        <v>88</v>
      </c>
      <c r="Q127" s="807">
        <v>33.4</v>
      </c>
      <c r="R127" s="807">
        <v>25.3</v>
      </c>
      <c r="S127" s="806">
        <v>98</v>
      </c>
      <c r="T127" s="806">
        <v>68</v>
      </c>
      <c r="U127" s="806">
        <v>30</v>
      </c>
      <c r="V127" s="806"/>
      <c r="W127" s="823"/>
      <c r="X127" s="806"/>
      <c r="Y127" s="807"/>
      <c r="Z127" s="807"/>
      <c r="AA127" s="807"/>
      <c r="AB127" s="788"/>
      <c r="AC127" s="823"/>
      <c r="AD127" s="824"/>
      <c r="AE127" s="824"/>
      <c r="AF127" s="824"/>
      <c r="AG127" s="824"/>
      <c r="AH127" s="824"/>
      <c r="AI127" s="824"/>
      <c r="AJ127" s="824"/>
      <c r="AK127" s="825"/>
    </row>
    <row r="128" spans="1:37" ht="13.5" customHeight="1">
      <c r="A128" s="2136"/>
      <c r="B128" s="278">
        <v>42936</v>
      </c>
      <c r="C128" s="206" t="s">
        <v>688</v>
      </c>
      <c r="D128" s="213" t="s">
        <v>705</v>
      </c>
      <c r="E128" s="213" t="s">
        <v>635</v>
      </c>
      <c r="F128" s="807">
        <v>2</v>
      </c>
      <c r="G128" s="807">
        <v>8</v>
      </c>
      <c r="H128" s="807">
        <v>30</v>
      </c>
      <c r="I128" s="807">
        <v>27.5</v>
      </c>
      <c r="J128" s="211">
        <v>0.30555555555555552</v>
      </c>
      <c r="K128" s="807">
        <v>46.5</v>
      </c>
      <c r="L128" s="807">
        <v>62.2</v>
      </c>
      <c r="M128" s="788">
        <v>8.24</v>
      </c>
      <c r="N128" s="829"/>
      <c r="O128" s="807">
        <v>27.2</v>
      </c>
      <c r="P128" s="806">
        <v>92</v>
      </c>
      <c r="Q128" s="807">
        <v>32</v>
      </c>
      <c r="R128" s="807">
        <v>28.1</v>
      </c>
      <c r="S128" s="806">
        <v>99</v>
      </c>
      <c r="T128" s="806">
        <v>64</v>
      </c>
      <c r="U128" s="806">
        <v>35</v>
      </c>
      <c r="V128" s="806"/>
      <c r="W128" s="823"/>
      <c r="X128" s="806"/>
      <c r="Y128" s="807"/>
      <c r="Z128" s="807"/>
      <c r="AA128" s="807"/>
      <c r="AB128" s="788"/>
      <c r="AC128" s="823"/>
      <c r="AD128" s="824"/>
      <c r="AE128" s="824"/>
      <c r="AF128" s="824"/>
      <c r="AG128" s="824"/>
      <c r="AH128" s="824"/>
      <c r="AI128" s="824"/>
      <c r="AJ128" s="824"/>
      <c r="AK128" s="825"/>
    </row>
    <row r="129" spans="1:37" ht="13.5" customHeight="1">
      <c r="A129" s="2136"/>
      <c r="B129" s="278">
        <v>42937</v>
      </c>
      <c r="C129" s="206" t="s">
        <v>689</v>
      </c>
      <c r="D129" s="213" t="s">
        <v>627</v>
      </c>
      <c r="E129" s="213" t="s">
        <v>630</v>
      </c>
      <c r="F129" s="807">
        <v>1</v>
      </c>
      <c r="G129" s="807">
        <v>0</v>
      </c>
      <c r="H129" s="807">
        <v>28</v>
      </c>
      <c r="I129" s="807">
        <v>28</v>
      </c>
      <c r="J129" s="211">
        <v>0.3125</v>
      </c>
      <c r="K129" s="807">
        <v>42.2</v>
      </c>
      <c r="L129" s="807">
        <v>56.1</v>
      </c>
      <c r="M129" s="788">
        <v>8.1</v>
      </c>
      <c r="N129" s="829"/>
      <c r="O129" s="807">
        <v>29.7</v>
      </c>
      <c r="P129" s="806">
        <v>81</v>
      </c>
      <c r="Q129" s="807">
        <v>28.4</v>
      </c>
      <c r="R129" s="807">
        <v>26.7</v>
      </c>
      <c r="S129" s="806">
        <v>100</v>
      </c>
      <c r="T129" s="806">
        <v>70</v>
      </c>
      <c r="U129" s="806">
        <v>30</v>
      </c>
      <c r="V129" s="807"/>
      <c r="W129" s="823"/>
      <c r="X129" s="806"/>
      <c r="Y129" s="807"/>
      <c r="Z129" s="807"/>
      <c r="AA129" s="807"/>
      <c r="AB129" s="788"/>
      <c r="AC129" s="823"/>
      <c r="AD129" s="824"/>
      <c r="AE129" s="824"/>
      <c r="AF129" s="824"/>
      <c r="AG129" s="824"/>
      <c r="AH129" s="824"/>
      <c r="AI129" s="824"/>
      <c r="AJ129" s="824"/>
      <c r="AK129" s="825"/>
    </row>
    <row r="130" spans="1:37" ht="13.5" customHeight="1">
      <c r="A130" s="2136"/>
      <c r="B130" s="278">
        <v>42938</v>
      </c>
      <c r="C130" s="206" t="s">
        <v>691</v>
      </c>
      <c r="D130" s="213" t="s">
        <v>627</v>
      </c>
      <c r="E130" s="213" t="s">
        <v>630</v>
      </c>
      <c r="F130" s="807">
        <v>1</v>
      </c>
      <c r="G130" s="807">
        <v>0</v>
      </c>
      <c r="H130" s="807">
        <v>26</v>
      </c>
      <c r="I130" s="807">
        <v>25.5</v>
      </c>
      <c r="J130" s="211">
        <v>0.2986111111111111</v>
      </c>
      <c r="K130" s="807">
        <v>41.9</v>
      </c>
      <c r="L130" s="807">
        <v>61.8</v>
      </c>
      <c r="M130" s="788">
        <v>7.92</v>
      </c>
      <c r="N130" s="829"/>
      <c r="O130" s="807">
        <v>30.7</v>
      </c>
      <c r="P130" s="806">
        <v>90</v>
      </c>
      <c r="Q130" s="807">
        <v>32</v>
      </c>
      <c r="R130" s="807">
        <v>27.2</v>
      </c>
      <c r="S130" s="806">
        <v>102</v>
      </c>
      <c r="T130" s="806">
        <v>68</v>
      </c>
      <c r="U130" s="806">
        <v>34</v>
      </c>
      <c r="V130" s="806"/>
      <c r="W130" s="823"/>
      <c r="X130" s="806"/>
      <c r="Y130" s="806"/>
      <c r="Z130" s="806"/>
      <c r="AA130" s="806"/>
      <c r="AB130" s="806"/>
      <c r="AC130" s="823"/>
      <c r="AD130" s="824"/>
      <c r="AE130" s="824"/>
      <c r="AF130" s="824"/>
      <c r="AG130" s="824"/>
      <c r="AH130" s="824"/>
      <c r="AI130" s="824"/>
      <c r="AJ130" s="824"/>
      <c r="AK130" s="825"/>
    </row>
    <row r="131" spans="1:37" ht="13.5" customHeight="1">
      <c r="A131" s="2136"/>
      <c r="B131" s="278">
        <v>42939</v>
      </c>
      <c r="C131" s="206" t="s">
        <v>692</v>
      </c>
      <c r="D131" s="213" t="s">
        <v>705</v>
      </c>
      <c r="E131" s="213" t="s">
        <v>690</v>
      </c>
      <c r="F131" s="807">
        <v>2</v>
      </c>
      <c r="G131" s="807">
        <v>0.1</v>
      </c>
      <c r="H131" s="807">
        <v>28</v>
      </c>
      <c r="I131" s="807">
        <v>27</v>
      </c>
      <c r="J131" s="211">
        <v>0.3125</v>
      </c>
      <c r="K131" s="807">
        <v>42.3</v>
      </c>
      <c r="L131" s="807">
        <v>56.4</v>
      </c>
      <c r="M131" s="788">
        <v>8.06</v>
      </c>
      <c r="N131" s="788"/>
      <c r="O131" s="807">
        <v>29.6</v>
      </c>
      <c r="P131" s="806">
        <v>99</v>
      </c>
      <c r="Q131" s="807">
        <v>33.4</v>
      </c>
      <c r="R131" s="807">
        <v>26.1</v>
      </c>
      <c r="S131" s="806">
        <v>109</v>
      </c>
      <c r="T131" s="806">
        <v>74</v>
      </c>
      <c r="U131" s="806">
        <v>35</v>
      </c>
      <c r="V131" s="806"/>
      <c r="W131" s="823"/>
      <c r="X131" s="806"/>
      <c r="Y131" s="806"/>
      <c r="Z131" s="806"/>
      <c r="AA131" s="806"/>
      <c r="AB131" s="806"/>
      <c r="AC131" s="823"/>
      <c r="AD131" s="824"/>
      <c r="AE131" s="824"/>
      <c r="AF131" s="824"/>
      <c r="AG131" s="824"/>
      <c r="AH131" s="824"/>
      <c r="AI131" s="824"/>
      <c r="AJ131" s="824"/>
      <c r="AK131" s="825"/>
    </row>
    <row r="132" spans="1:37" ht="13.5" customHeight="1">
      <c r="A132" s="2136"/>
      <c r="B132" s="278">
        <v>42940</v>
      </c>
      <c r="C132" s="206" t="s">
        <v>685</v>
      </c>
      <c r="D132" s="281" t="s">
        <v>641</v>
      </c>
      <c r="E132" s="213" t="s">
        <v>631</v>
      </c>
      <c r="F132" s="807">
        <v>4</v>
      </c>
      <c r="G132" s="807">
        <v>0</v>
      </c>
      <c r="H132" s="807">
        <v>29</v>
      </c>
      <c r="I132" s="807">
        <v>27.5</v>
      </c>
      <c r="J132" s="211">
        <v>0.31944444444444448</v>
      </c>
      <c r="K132" s="807">
        <v>43.9</v>
      </c>
      <c r="L132" s="807">
        <v>60</v>
      </c>
      <c r="M132" s="788">
        <v>8.25</v>
      </c>
      <c r="N132" s="788"/>
      <c r="O132" s="807">
        <v>28.6</v>
      </c>
      <c r="P132" s="806">
        <v>88</v>
      </c>
      <c r="Q132" s="807">
        <v>31.6</v>
      </c>
      <c r="R132" s="807">
        <v>32.5</v>
      </c>
      <c r="S132" s="806">
        <v>94</v>
      </c>
      <c r="T132" s="806">
        <v>62</v>
      </c>
      <c r="U132" s="806">
        <v>32</v>
      </c>
      <c r="V132" s="806"/>
      <c r="W132" s="823"/>
      <c r="X132" s="806"/>
      <c r="Y132" s="807"/>
      <c r="Z132" s="807"/>
      <c r="AA132" s="807"/>
      <c r="AB132" s="788"/>
      <c r="AC132" s="823"/>
      <c r="AD132" s="824"/>
      <c r="AE132" s="824"/>
      <c r="AF132" s="824"/>
      <c r="AG132" s="824"/>
      <c r="AH132" s="824"/>
      <c r="AI132" s="824"/>
      <c r="AJ132" s="824"/>
      <c r="AK132" s="825"/>
    </row>
    <row r="133" spans="1:37" ht="13.5" customHeight="1">
      <c r="A133" s="2136"/>
      <c r="B133" s="278">
        <v>42941</v>
      </c>
      <c r="C133" s="283" t="s">
        <v>686</v>
      </c>
      <c r="D133" s="213" t="s">
        <v>694</v>
      </c>
      <c r="E133" s="284" t="s">
        <v>712</v>
      </c>
      <c r="F133" s="807">
        <v>2</v>
      </c>
      <c r="G133" s="807">
        <v>0</v>
      </c>
      <c r="H133" s="807">
        <v>31</v>
      </c>
      <c r="I133" s="807">
        <v>28.5</v>
      </c>
      <c r="J133" s="211">
        <v>0.30555555555555552</v>
      </c>
      <c r="K133" s="807">
        <v>40.200000000000003</v>
      </c>
      <c r="L133" s="807">
        <v>55.5</v>
      </c>
      <c r="M133" s="788">
        <v>8.39</v>
      </c>
      <c r="N133" s="788"/>
      <c r="O133" s="807">
        <v>29.7</v>
      </c>
      <c r="P133" s="806">
        <v>93</v>
      </c>
      <c r="Q133" s="807">
        <v>33.4</v>
      </c>
      <c r="R133" s="807">
        <v>26.5</v>
      </c>
      <c r="S133" s="806">
        <v>100</v>
      </c>
      <c r="T133" s="806">
        <v>68</v>
      </c>
      <c r="U133" s="806">
        <v>32</v>
      </c>
      <c r="V133" s="806"/>
      <c r="W133" s="823"/>
      <c r="X133" s="806"/>
      <c r="Y133" s="807"/>
      <c r="Z133" s="807"/>
      <c r="AA133" s="807"/>
      <c r="AB133" s="788"/>
      <c r="AC133" s="823"/>
      <c r="AD133" s="824"/>
      <c r="AE133" s="824"/>
      <c r="AF133" s="824"/>
      <c r="AG133" s="824"/>
      <c r="AH133" s="824"/>
      <c r="AI133" s="824"/>
      <c r="AJ133" s="824"/>
      <c r="AK133" s="825"/>
    </row>
    <row r="134" spans="1:37" ht="13.5" customHeight="1">
      <c r="A134" s="2136"/>
      <c r="B134" s="278">
        <v>42942</v>
      </c>
      <c r="C134" s="206" t="s">
        <v>687</v>
      </c>
      <c r="D134" s="213" t="s">
        <v>625</v>
      </c>
      <c r="E134" s="284" t="s">
        <v>626</v>
      </c>
      <c r="F134" s="807">
        <v>4</v>
      </c>
      <c r="G134" s="807">
        <v>20</v>
      </c>
      <c r="H134" s="807">
        <v>23</v>
      </c>
      <c r="I134" s="807">
        <v>24.5</v>
      </c>
      <c r="J134" s="211">
        <v>0.3125</v>
      </c>
      <c r="K134" s="807">
        <v>38.1</v>
      </c>
      <c r="L134" s="807">
        <v>55</v>
      </c>
      <c r="M134" s="788">
        <v>7.95</v>
      </c>
      <c r="N134" s="788"/>
      <c r="O134" s="807">
        <v>30.9</v>
      </c>
      <c r="P134" s="806">
        <v>94</v>
      </c>
      <c r="Q134" s="807">
        <v>27.3</v>
      </c>
      <c r="R134" s="807">
        <v>25.3</v>
      </c>
      <c r="S134" s="806">
        <v>102</v>
      </c>
      <c r="T134" s="806">
        <v>68</v>
      </c>
      <c r="U134" s="806">
        <v>34</v>
      </c>
      <c r="V134" s="806"/>
      <c r="W134" s="823"/>
      <c r="X134" s="806"/>
      <c r="Y134" s="807"/>
      <c r="Z134" s="807"/>
      <c r="AA134" s="807"/>
      <c r="AB134" s="788"/>
      <c r="AC134" s="823"/>
      <c r="AD134" s="824"/>
      <c r="AE134" s="824"/>
      <c r="AF134" s="824"/>
      <c r="AG134" s="824"/>
      <c r="AH134" s="824"/>
      <c r="AI134" s="824"/>
      <c r="AJ134" s="824"/>
      <c r="AK134" s="825"/>
    </row>
    <row r="135" spans="1:37" ht="13.5" customHeight="1">
      <c r="A135" s="2136"/>
      <c r="B135" s="278">
        <v>42943</v>
      </c>
      <c r="C135" s="206" t="s">
        <v>688</v>
      </c>
      <c r="D135" s="213" t="s">
        <v>708</v>
      </c>
      <c r="E135" s="213" t="s">
        <v>640</v>
      </c>
      <c r="F135" s="807">
        <v>4</v>
      </c>
      <c r="G135" s="807">
        <v>0.2</v>
      </c>
      <c r="H135" s="807">
        <v>22</v>
      </c>
      <c r="I135" s="807">
        <v>25</v>
      </c>
      <c r="J135" s="211">
        <v>0.2986111111111111</v>
      </c>
      <c r="K135" s="807">
        <v>33.1</v>
      </c>
      <c r="L135" s="807">
        <v>51.9</v>
      </c>
      <c r="M135" s="788">
        <v>7.67</v>
      </c>
      <c r="N135" s="788"/>
      <c r="O135" s="807">
        <v>29.6</v>
      </c>
      <c r="P135" s="806">
        <v>86</v>
      </c>
      <c r="Q135" s="807">
        <v>28.4</v>
      </c>
      <c r="R135" s="807">
        <v>23.7</v>
      </c>
      <c r="S135" s="806">
        <v>98</v>
      </c>
      <c r="T135" s="806">
        <v>68</v>
      </c>
      <c r="U135" s="806">
        <v>30</v>
      </c>
      <c r="V135" s="806"/>
      <c r="W135" s="823"/>
      <c r="X135" s="806"/>
      <c r="Y135" s="807"/>
      <c r="Z135" s="807"/>
      <c r="AA135" s="807"/>
      <c r="AB135" s="788"/>
      <c r="AC135" s="823"/>
      <c r="AD135" s="824"/>
      <c r="AE135" s="824"/>
      <c r="AF135" s="824"/>
      <c r="AG135" s="824"/>
      <c r="AH135" s="824"/>
      <c r="AI135" s="824"/>
      <c r="AJ135" s="824"/>
      <c r="AK135" s="825"/>
    </row>
    <row r="136" spans="1:37" ht="13.5" customHeight="1">
      <c r="A136" s="2136"/>
      <c r="B136" s="278">
        <v>42944</v>
      </c>
      <c r="C136" s="206" t="s">
        <v>689</v>
      </c>
      <c r="D136" s="213" t="s">
        <v>705</v>
      </c>
      <c r="E136" s="213" t="s">
        <v>693</v>
      </c>
      <c r="F136" s="807">
        <v>1</v>
      </c>
      <c r="G136" s="807">
        <v>0.1</v>
      </c>
      <c r="H136" s="807">
        <v>24</v>
      </c>
      <c r="I136" s="807">
        <v>24</v>
      </c>
      <c r="J136" s="211">
        <v>0.31944444444444448</v>
      </c>
      <c r="K136" s="807">
        <v>26.9</v>
      </c>
      <c r="L136" s="807">
        <v>39.700000000000003</v>
      </c>
      <c r="M136" s="788">
        <v>7.82</v>
      </c>
      <c r="N136" s="788"/>
      <c r="O136" s="807">
        <v>27.2</v>
      </c>
      <c r="P136" s="806">
        <v>92</v>
      </c>
      <c r="Q136" s="807">
        <v>31.2</v>
      </c>
      <c r="R136" s="807">
        <v>19.899999999999999</v>
      </c>
      <c r="S136" s="806">
        <v>92</v>
      </c>
      <c r="T136" s="806">
        <v>62</v>
      </c>
      <c r="U136" s="806">
        <v>30</v>
      </c>
      <c r="V136" s="806"/>
      <c r="W136" s="823"/>
      <c r="X136" s="806"/>
      <c r="Y136" s="807"/>
      <c r="Z136" s="807"/>
      <c r="AA136" s="807"/>
      <c r="AB136" s="788"/>
      <c r="AC136" s="823"/>
      <c r="AD136" s="824"/>
      <c r="AE136" s="824"/>
      <c r="AF136" s="824"/>
      <c r="AG136" s="824"/>
      <c r="AH136" s="824"/>
      <c r="AI136" s="824"/>
      <c r="AJ136" s="824"/>
      <c r="AK136" s="825"/>
    </row>
    <row r="137" spans="1:37" ht="13.5" customHeight="1">
      <c r="A137" s="2136"/>
      <c r="B137" s="278">
        <v>42945</v>
      </c>
      <c r="C137" s="206" t="s">
        <v>691</v>
      </c>
      <c r="D137" s="213" t="s">
        <v>708</v>
      </c>
      <c r="E137" s="213" t="s">
        <v>640</v>
      </c>
      <c r="F137" s="807">
        <v>1</v>
      </c>
      <c r="G137" s="807">
        <v>0.1</v>
      </c>
      <c r="H137" s="807">
        <v>26</v>
      </c>
      <c r="I137" s="807">
        <v>26</v>
      </c>
      <c r="J137" s="211">
        <v>0.31944444444444448</v>
      </c>
      <c r="K137" s="807">
        <v>37.6</v>
      </c>
      <c r="L137" s="807">
        <v>46.9</v>
      </c>
      <c r="M137" s="788">
        <v>8.57</v>
      </c>
      <c r="N137" s="788"/>
      <c r="O137" s="807">
        <v>29.9</v>
      </c>
      <c r="P137" s="806">
        <v>88</v>
      </c>
      <c r="Q137" s="807">
        <v>32.700000000000003</v>
      </c>
      <c r="R137" s="807">
        <v>24</v>
      </c>
      <c r="S137" s="806">
        <v>102</v>
      </c>
      <c r="T137" s="806">
        <v>66</v>
      </c>
      <c r="U137" s="806">
        <v>36</v>
      </c>
      <c r="V137" s="806"/>
      <c r="W137" s="823"/>
      <c r="X137" s="806"/>
      <c r="Y137" s="806"/>
      <c r="Z137" s="806"/>
      <c r="AA137" s="806"/>
      <c r="AB137" s="806"/>
      <c r="AC137" s="823"/>
      <c r="AD137" s="824"/>
      <c r="AE137" s="824"/>
      <c r="AF137" s="824"/>
      <c r="AG137" s="824"/>
      <c r="AH137" s="824"/>
      <c r="AI137" s="824"/>
      <c r="AJ137" s="824"/>
      <c r="AK137" s="825"/>
    </row>
    <row r="138" spans="1:37" ht="13.5" customHeight="1">
      <c r="A138" s="2136"/>
      <c r="B138" s="278">
        <v>42946</v>
      </c>
      <c r="C138" s="214" t="s">
        <v>692</v>
      </c>
      <c r="D138" s="281" t="s">
        <v>641</v>
      </c>
      <c r="E138" s="213" t="s">
        <v>626</v>
      </c>
      <c r="F138" s="807">
        <v>5</v>
      </c>
      <c r="G138" s="807">
        <v>0</v>
      </c>
      <c r="H138" s="807">
        <v>24</v>
      </c>
      <c r="I138" s="807">
        <v>25.5</v>
      </c>
      <c r="J138" s="211">
        <v>0.3125</v>
      </c>
      <c r="K138" s="807">
        <v>36.799999999999997</v>
      </c>
      <c r="L138" s="807">
        <v>48.2</v>
      </c>
      <c r="M138" s="788">
        <v>8.64</v>
      </c>
      <c r="N138" s="788"/>
      <c r="O138" s="807">
        <v>29.4</v>
      </c>
      <c r="P138" s="806">
        <v>90</v>
      </c>
      <c r="Q138" s="807">
        <v>32.700000000000003</v>
      </c>
      <c r="R138" s="807">
        <v>27.5</v>
      </c>
      <c r="S138" s="806">
        <v>103</v>
      </c>
      <c r="T138" s="806">
        <v>66</v>
      </c>
      <c r="U138" s="806">
        <v>37</v>
      </c>
      <c r="V138" s="806"/>
      <c r="W138" s="823"/>
      <c r="X138" s="806"/>
      <c r="Y138" s="806"/>
      <c r="Z138" s="806"/>
      <c r="AA138" s="806"/>
      <c r="AB138" s="806"/>
      <c r="AC138" s="823"/>
      <c r="AD138" s="824"/>
      <c r="AE138" s="824"/>
      <c r="AF138" s="824"/>
      <c r="AG138" s="824"/>
      <c r="AH138" s="824"/>
      <c r="AI138" s="824"/>
      <c r="AJ138" s="824"/>
      <c r="AK138" s="825"/>
    </row>
    <row r="139" spans="1:37" ht="13.5" customHeight="1">
      <c r="A139" s="2136"/>
      <c r="B139" s="285">
        <v>42947</v>
      </c>
      <c r="C139" s="214" t="s">
        <v>685</v>
      </c>
      <c r="D139" s="281" t="s">
        <v>627</v>
      </c>
      <c r="E139" s="281" t="s">
        <v>633</v>
      </c>
      <c r="F139" s="830">
        <v>2</v>
      </c>
      <c r="G139" s="830">
        <v>0</v>
      </c>
      <c r="H139" s="830">
        <v>25</v>
      </c>
      <c r="I139" s="830">
        <v>26</v>
      </c>
      <c r="J139" s="286">
        <v>0.29166666666666669</v>
      </c>
      <c r="K139" s="808">
        <v>37.6</v>
      </c>
      <c r="L139" s="808">
        <v>45.4</v>
      </c>
      <c r="M139" s="808">
        <v>8.75</v>
      </c>
      <c r="N139" s="808"/>
      <c r="O139" s="830">
        <v>28.2</v>
      </c>
      <c r="P139" s="808">
        <v>92</v>
      </c>
      <c r="Q139" s="808">
        <v>28.4</v>
      </c>
      <c r="R139" s="808">
        <v>23.7</v>
      </c>
      <c r="S139" s="808">
        <v>96</v>
      </c>
      <c r="T139" s="808">
        <v>67</v>
      </c>
      <c r="U139" s="808">
        <v>29</v>
      </c>
      <c r="V139" s="808">
        <v>1.31</v>
      </c>
      <c r="W139" s="831" t="s">
        <v>636</v>
      </c>
      <c r="X139" s="808">
        <v>220</v>
      </c>
      <c r="Y139" s="808">
        <v>173.6</v>
      </c>
      <c r="Z139" s="808">
        <v>46.4</v>
      </c>
      <c r="AA139" s="808">
        <v>1.23</v>
      </c>
      <c r="AB139" s="808">
        <v>0.75</v>
      </c>
      <c r="AC139" s="831">
        <v>12.4</v>
      </c>
      <c r="AD139" s="832"/>
      <c r="AE139" s="832"/>
      <c r="AF139" s="832"/>
      <c r="AG139" s="832"/>
      <c r="AH139" s="832"/>
      <c r="AI139" s="832"/>
      <c r="AJ139" s="832"/>
      <c r="AK139" s="833"/>
    </row>
    <row r="140" spans="1:37" s="769" customFormat="1" ht="13.5" customHeight="1">
      <c r="A140" s="2136"/>
      <c r="B140" s="2133" t="s">
        <v>407</v>
      </c>
      <c r="C140" s="2133"/>
      <c r="D140" s="658"/>
      <c r="E140" s="659"/>
      <c r="F140" s="809">
        <f>MAX(F109:F139)</f>
        <v>5</v>
      </c>
      <c r="G140" s="809">
        <f>MAX(G109:G139)</f>
        <v>48.1</v>
      </c>
      <c r="H140" s="809">
        <f>MAX(H109:H139)</f>
        <v>32</v>
      </c>
      <c r="I140" s="810">
        <f>MAX(I109:I139)</f>
        <v>31</v>
      </c>
      <c r="J140" s="811"/>
      <c r="K140" s="809">
        <f>MAX(K109:K139)</f>
        <v>55</v>
      </c>
      <c r="L140" s="809">
        <f>MAX(L109:L139)</f>
        <v>63.6</v>
      </c>
      <c r="M140" s="812">
        <f>MAX(M109:M139)</f>
        <v>8.7899999999999991</v>
      </c>
      <c r="N140" s="812"/>
      <c r="O140" s="809">
        <f t="shared" ref="O140:AK140" si="12">MAX(O109:O139)</f>
        <v>34</v>
      </c>
      <c r="P140" s="813">
        <f t="shared" si="12"/>
        <v>110</v>
      </c>
      <c r="Q140" s="809">
        <f t="shared" si="12"/>
        <v>38.700000000000003</v>
      </c>
      <c r="R140" s="809">
        <f t="shared" si="12"/>
        <v>32.5</v>
      </c>
      <c r="S140" s="813">
        <f t="shared" si="12"/>
        <v>112</v>
      </c>
      <c r="T140" s="813">
        <f t="shared" si="12"/>
        <v>76</v>
      </c>
      <c r="U140" s="813">
        <f t="shared" si="12"/>
        <v>40</v>
      </c>
      <c r="V140" s="814">
        <f t="shared" si="12"/>
        <v>1.72</v>
      </c>
      <c r="W140" s="815">
        <f t="shared" si="12"/>
        <v>0</v>
      </c>
      <c r="X140" s="810">
        <f t="shared" si="12"/>
        <v>220</v>
      </c>
      <c r="Y140" s="816">
        <f t="shared" si="12"/>
        <v>173.6</v>
      </c>
      <c r="Z140" s="816">
        <f t="shared" si="12"/>
        <v>67</v>
      </c>
      <c r="AA140" s="814">
        <f t="shared" si="12"/>
        <v>1.39</v>
      </c>
      <c r="AB140" s="814">
        <f t="shared" si="12"/>
        <v>0.75</v>
      </c>
      <c r="AC140" s="817">
        <f t="shared" si="12"/>
        <v>12.6</v>
      </c>
      <c r="AD140" s="810">
        <f t="shared" si="12"/>
        <v>0.21</v>
      </c>
      <c r="AE140" s="816">
        <f t="shared" si="12"/>
        <v>19</v>
      </c>
      <c r="AF140" s="816">
        <f t="shared" si="12"/>
        <v>2.6</v>
      </c>
      <c r="AG140" s="816">
        <f t="shared" si="12"/>
        <v>18</v>
      </c>
      <c r="AH140" s="816">
        <f t="shared" si="12"/>
        <v>6.6</v>
      </c>
      <c r="AI140" s="816">
        <f t="shared" si="12"/>
        <v>5.8</v>
      </c>
      <c r="AJ140" s="816">
        <f t="shared" si="12"/>
        <v>2</v>
      </c>
      <c r="AK140" s="1137">
        <f t="shared" si="12"/>
        <v>0.34</v>
      </c>
    </row>
    <row r="141" spans="1:37" s="769" customFormat="1" ht="13.5" customHeight="1">
      <c r="A141" s="2136"/>
      <c r="B141" s="2134" t="s">
        <v>408</v>
      </c>
      <c r="C141" s="2133"/>
      <c r="D141" s="658"/>
      <c r="E141" s="659"/>
      <c r="F141" s="809">
        <f>MIN(F109:F139)</f>
        <v>0</v>
      </c>
      <c r="G141" s="809">
        <f>MIN(G109:G139)</f>
        <v>0</v>
      </c>
      <c r="H141" s="809">
        <f>MIN(H109:H139)</f>
        <v>22</v>
      </c>
      <c r="I141" s="810">
        <f>MIN(I109:I139)</f>
        <v>24</v>
      </c>
      <c r="J141" s="811"/>
      <c r="K141" s="809">
        <f>MIN(K109:K139)</f>
        <v>21.8</v>
      </c>
      <c r="L141" s="809">
        <f>MIN(L109:L139)</f>
        <v>39.700000000000003</v>
      </c>
      <c r="M141" s="812">
        <f>MIN(M109:M139)</f>
        <v>7.67</v>
      </c>
      <c r="N141" s="812"/>
      <c r="O141" s="809">
        <f t="shared" ref="O141:U141" si="13">MIN(O109:O139)</f>
        <v>22.2</v>
      </c>
      <c r="P141" s="813">
        <f t="shared" si="13"/>
        <v>72</v>
      </c>
      <c r="Q141" s="809">
        <f t="shared" si="13"/>
        <v>25.6</v>
      </c>
      <c r="R141" s="809">
        <f t="shared" si="13"/>
        <v>18.8</v>
      </c>
      <c r="S141" s="813">
        <f t="shared" si="13"/>
        <v>76</v>
      </c>
      <c r="T141" s="813">
        <f t="shared" si="13"/>
        <v>51</v>
      </c>
      <c r="U141" s="813">
        <f t="shared" si="13"/>
        <v>20</v>
      </c>
      <c r="V141" s="814">
        <f>MIN(V109:V139)</f>
        <v>1.31</v>
      </c>
      <c r="W141" s="815">
        <f t="shared" ref="W141:AK141" si="14">MIN(W109:W139)</f>
        <v>0</v>
      </c>
      <c r="X141" s="810">
        <f t="shared" si="14"/>
        <v>220</v>
      </c>
      <c r="Y141" s="816">
        <f t="shared" si="14"/>
        <v>157</v>
      </c>
      <c r="Z141" s="816">
        <f t="shared" si="14"/>
        <v>46.4</v>
      </c>
      <c r="AA141" s="814">
        <f t="shared" si="14"/>
        <v>1.23</v>
      </c>
      <c r="AB141" s="814">
        <f t="shared" si="14"/>
        <v>0.6</v>
      </c>
      <c r="AC141" s="817">
        <f t="shared" si="14"/>
        <v>12.4</v>
      </c>
      <c r="AD141" s="1127">
        <f t="shared" si="14"/>
        <v>0.21</v>
      </c>
      <c r="AE141" s="816">
        <f t="shared" si="14"/>
        <v>19</v>
      </c>
      <c r="AF141" s="816">
        <f t="shared" si="14"/>
        <v>2.6</v>
      </c>
      <c r="AG141" s="816">
        <f t="shared" si="14"/>
        <v>18</v>
      </c>
      <c r="AH141" s="816">
        <f t="shared" si="14"/>
        <v>6.6</v>
      </c>
      <c r="AI141" s="816">
        <f t="shared" si="14"/>
        <v>5.8</v>
      </c>
      <c r="AJ141" s="816">
        <f t="shared" si="14"/>
        <v>2</v>
      </c>
      <c r="AK141" s="1137">
        <f t="shared" si="14"/>
        <v>0.34</v>
      </c>
    </row>
    <row r="142" spans="1:37" s="769" customFormat="1" ht="13.5" customHeight="1">
      <c r="A142" s="2136"/>
      <c r="B142" s="2133" t="s">
        <v>409</v>
      </c>
      <c r="C142" s="2133"/>
      <c r="D142" s="658"/>
      <c r="E142" s="659"/>
      <c r="F142" s="811"/>
      <c r="G142" s="809">
        <f>IF(COUNT(G109:G139)=0,0,AVERAGE(G109:G139))</f>
        <v>3.9225806451612901</v>
      </c>
      <c r="H142" s="809">
        <f>IF(COUNT(H109:H139)=0,0,AVERAGE(H109:H139))</f>
        <v>26.70967741935484</v>
      </c>
      <c r="I142" s="810">
        <f>IF(COUNT(I109:I139)=0,0,AVERAGE(I109:I139))</f>
        <v>26.838709677419356</v>
      </c>
      <c r="J142" s="811"/>
      <c r="K142" s="809">
        <f>IF(COUNT(K109:K139)=0,0,AVERAGE(K109:K139))</f>
        <v>38.041935483870965</v>
      </c>
      <c r="L142" s="809">
        <f>IF(COUNT(L109:L139)=0,0,AVERAGE(L109:L139))</f>
        <v>52.541935483870979</v>
      </c>
      <c r="M142" s="812">
        <f>IF(COUNT(M109:M139)=0,0,AVERAGE(M109:M139))</f>
        <v>8.2006451612903195</v>
      </c>
      <c r="N142" s="811"/>
      <c r="O142" s="809">
        <f t="shared" ref="O142:U142" si="15">IF(COUNT(O109:O139)=0,0,AVERAGE(O109:O139))</f>
        <v>28.412903225806456</v>
      </c>
      <c r="P142" s="813">
        <f t="shared" si="15"/>
        <v>87.483870967741936</v>
      </c>
      <c r="Q142" s="809">
        <f t="shared" si="15"/>
        <v>31.029032258064518</v>
      </c>
      <c r="R142" s="809">
        <f t="shared" si="15"/>
        <v>24.758064516129036</v>
      </c>
      <c r="S142" s="813">
        <f t="shared" si="15"/>
        <v>96.548387096774192</v>
      </c>
      <c r="T142" s="813">
        <f t="shared" si="15"/>
        <v>64.516129032258064</v>
      </c>
      <c r="U142" s="813">
        <f t="shared" si="15"/>
        <v>32.032258064516128</v>
      </c>
      <c r="V142" s="812">
        <f>AVERAGE(V109:V139)</f>
        <v>1.5150000000000001</v>
      </c>
      <c r="W142" s="815" t="s">
        <v>714</v>
      </c>
      <c r="X142" s="810">
        <f t="shared" ref="X142:AJ142" si="16">IF(COUNT(X109:X139)=0,0,AVERAGE(X109:X139))</f>
        <v>220</v>
      </c>
      <c r="Y142" s="816">
        <f t="shared" si="16"/>
        <v>165.3</v>
      </c>
      <c r="Z142" s="816">
        <f t="shared" si="16"/>
        <v>56.7</v>
      </c>
      <c r="AA142" s="814">
        <f t="shared" si="16"/>
        <v>1.31</v>
      </c>
      <c r="AB142" s="814">
        <f t="shared" si="16"/>
        <v>0.67500000000000004</v>
      </c>
      <c r="AC142" s="817">
        <f t="shared" si="16"/>
        <v>12.5</v>
      </c>
      <c r="AD142" s="819">
        <f t="shared" si="16"/>
        <v>0.21</v>
      </c>
      <c r="AE142" s="816">
        <f t="shared" si="16"/>
        <v>19</v>
      </c>
      <c r="AF142" s="816">
        <f t="shared" si="16"/>
        <v>2.6</v>
      </c>
      <c r="AG142" s="816">
        <f t="shared" si="16"/>
        <v>18</v>
      </c>
      <c r="AH142" s="816">
        <f t="shared" si="16"/>
        <v>6.6</v>
      </c>
      <c r="AI142" s="816">
        <f t="shared" si="16"/>
        <v>5.8</v>
      </c>
      <c r="AJ142" s="816">
        <f t="shared" si="16"/>
        <v>2</v>
      </c>
      <c r="AK142" s="1137">
        <v>0.34</v>
      </c>
    </row>
    <row r="143" spans="1:37" s="769" customFormat="1" ht="13.5" customHeight="1">
      <c r="A143" s="2136"/>
      <c r="B143" s="2135" t="s">
        <v>410</v>
      </c>
      <c r="C143" s="2135"/>
      <c r="D143" s="660"/>
      <c r="E143" s="660"/>
      <c r="F143" s="859"/>
      <c r="G143" s="809">
        <f>SUM(G109:G139)</f>
        <v>121.6</v>
      </c>
      <c r="H143" s="860"/>
      <c r="I143" s="860"/>
      <c r="J143" s="860"/>
      <c r="K143" s="860"/>
      <c r="L143" s="860"/>
      <c r="M143" s="860"/>
      <c r="N143" s="860"/>
      <c r="O143" s="860"/>
      <c r="P143" s="860"/>
      <c r="Q143" s="860"/>
      <c r="R143" s="860"/>
      <c r="S143" s="860"/>
      <c r="T143" s="860"/>
      <c r="U143" s="860"/>
      <c r="V143" s="860"/>
      <c r="W143" s="820"/>
      <c r="X143" s="860"/>
      <c r="Y143" s="860"/>
      <c r="Z143" s="860"/>
      <c r="AA143" s="860"/>
      <c r="AB143" s="860"/>
      <c r="AC143" s="861"/>
      <c r="AD143" s="861"/>
      <c r="AE143" s="860"/>
      <c r="AF143" s="860"/>
      <c r="AG143" s="860"/>
      <c r="AH143" s="860"/>
      <c r="AI143" s="860"/>
      <c r="AJ143" s="860"/>
      <c r="AK143" s="1138"/>
    </row>
    <row r="144" spans="1:37" ht="13.5" customHeight="1">
      <c r="A144" s="2137" t="s">
        <v>322</v>
      </c>
      <c r="B144" s="280">
        <v>42948</v>
      </c>
      <c r="C144" s="371" t="s">
        <v>686</v>
      </c>
      <c r="D144" s="282" t="s">
        <v>638</v>
      </c>
      <c r="E144" s="282" t="s">
        <v>633</v>
      </c>
      <c r="F144" s="826">
        <v>1</v>
      </c>
      <c r="G144" s="826">
        <v>4.8</v>
      </c>
      <c r="H144" s="826">
        <v>28</v>
      </c>
      <c r="I144" s="826">
        <v>27.5</v>
      </c>
      <c r="J144" s="210">
        <v>0.3125</v>
      </c>
      <c r="K144" s="826">
        <v>29.3</v>
      </c>
      <c r="L144" s="826">
        <v>38.799999999999997</v>
      </c>
      <c r="M144" s="787">
        <v>7.97</v>
      </c>
      <c r="N144" s="787"/>
      <c r="O144" s="826">
        <v>29.8</v>
      </c>
      <c r="P144" s="805">
        <v>92</v>
      </c>
      <c r="Q144" s="826">
        <v>32</v>
      </c>
      <c r="R144" s="826">
        <v>25</v>
      </c>
      <c r="S144" s="805">
        <v>102</v>
      </c>
      <c r="T144" s="805">
        <v>64</v>
      </c>
      <c r="U144" s="805">
        <v>38</v>
      </c>
      <c r="V144" s="805"/>
      <c r="W144" s="843"/>
      <c r="X144" s="805"/>
      <c r="Y144" s="805"/>
      <c r="Z144" s="805"/>
      <c r="AA144" s="805"/>
      <c r="AB144" s="805"/>
      <c r="AC144" s="843"/>
      <c r="AD144" s="844"/>
      <c r="AE144" s="844"/>
      <c r="AF144" s="844"/>
      <c r="AG144" s="844"/>
      <c r="AH144" s="844"/>
      <c r="AI144" s="844"/>
      <c r="AJ144" s="844"/>
      <c r="AK144" s="845"/>
    </row>
    <row r="145" spans="1:37" ht="13.5" customHeight="1">
      <c r="A145" s="2137"/>
      <c r="B145" s="278">
        <v>42949</v>
      </c>
      <c r="C145" s="206" t="s">
        <v>687</v>
      </c>
      <c r="D145" s="213" t="s">
        <v>708</v>
      </c>
      <c r="E145" s="213" t="s">
        <v>629</v>
      </c>
      <c r="F145" s="807">
        <v>4</v>
      </c>
      <c r="G145" s="807">
        <v>0.9</v>
      </c>
      <c r="H145" s="807">
        <v>23</v>
      </c>
      <c r="I145" s="807">
        <v>25.5</v>
      </c>
      <c r="J145" s="211">
        <v>0.3125</v>
      </c>
      <c r="K145" s="806">
        <v>39.799999999999997</v>
      </c>
      <c r="L145" s="807">
        <v>50.6</v>
      </c>
      <c r="M145" s="788">
        <v>8.44</v>
      </c>
      <c r="N145" s="788"/>
      <c r="O145" s="807">
        <v>28.7</v>
      </c>
      <c r="P145" s="806">
        <v>80</v>
      </c>
      <c r="Q145" s="807">
        <v>29.1</v>
      </c>
      <c r="R145" s="807">
        <v>25.3</v>
      </c>
      <c r="S145" s="806">
        <v>92</v>
      </c>
      <c r="T145" s="806">
        <v>62</v>
      </c>
      <c r="U145" s="806">
        <v>30</v>
      </c>
      <c r="V145" s="806"/>
      <c r="W145" s="823"/>
      <c r="X145" s="806"/>
      <c r="Y145" s="806"/>
      <c r="Z145" s="806"/>
      <c r="AA145" s="806"/>
      <c r="AB145" s="806"/>
      <c r="AC145" s="823"/>
      <c r="AD145" s="824"/>
      <c r="AE145" s="824"/>
      <c r="AF145" s="824"/>
      <c r="AG145" s="824"/>
      <c r="AH145" s="824"/>
      <c r="AI145" s="824"/>
      <c r="AJ145" s="824"/>
      <c r="AK145" s="825"/>
    </row>
    <row r="146" spans="1:37" ht="13.5" customHeight="1">
      <c r="A146" s="2137"/>
      <c r="B146" s="278">
        <v>42950</v>
      </c>
      <c r="C146" s="206" t="s">
        <v>688</v>
      </c>
      <c r="D146" s="213" t="s">
        <v>694</v>
      </c>
      <c r="E146" s="213" t="s">
        <v>640</v>
      </c>
      <c r="F146" s="807">
        <v>3</v>
      </c>
      <c r="G146" s="807">
        <v>0</v>
      </c>
      <c r="H146" s="826">
        <v>23</v>
      </c>
      <c r="I146" s="826">
        <v>24.5</v>
      </c>
      <c r="J146" s="210">
        <v>0.31944444444444448</v>
      </c>
      <c r="K146" s="806">
        <v>33.799999999999997</v>
      </c>
      <c r="L146" s="807">
        <v>43.6</v>
      </c>
      <c r="M146" s="788">
        <v>8.33</v>
      </c>
      <c r="N146" s="829"/>
      <c r="O146" s="807">
        <v>27.2</v>
      </c>
      <c r="P146" s="806">
        <v>90</v>
      </c>
      <c r="Q146" s="807">
        <v>29.1</v>
      </c>
      <c r="R146" s="807">
        <v>24.3</v>
      </c>
      <c r="S146" s="806">
        <v>96</v>
      </c>
      <c r="T146" s="806">
        <v>62</v>
      </c>
      <c r="U146" s="806">
        <v>34</v>
      </c>
      <c r="V146" s="806"/>
      <c r="W146" s="823"/>
      <c r="X146" s="806"/>
      <c r="Y146" s="807"/>
      <c r="Z146" s="807"/>
      <c r="AA146" s="807"/>
      <c r="AB146" s="788"/>
      <c r="AC146" s="823"/>
      <c r="AD146" s="824"/>
      <c r="AE146" s="824"/>
      <c r="AF146" s="824"/>
      <c r="AG146" s="824"/>
      <c r="AH146" s="824"/>
      <c r="AI146" s="824"/>
      <c r="AJ146" s="824"/>
      <c r="AK146" s="825"/>
    </row>
    <row r="147" spans="1:37" ht="13.5" customHeight="1">
      <c r="A147" s="2137"/>
      <c r="B147" s="278">
        <v>42951</v>
      </c>
      <c r="C147" s="206" t="s">
        <v>689</v>
      </c>
      <c r="D147" s="213" t="s">
        <v>708</v>
      </c>
      <c r="E147" s="213" t="s">
        <v>629</v>
      </c>
      <c r="F147" s="807">
        <v>2</v>
      </c>
      <c r="G147" s="807">
        <v>6.2</v>
      </c>
      <c r="H147" s="807">
        <v>24</v>
      </c>
      <c r="I147" s="807">
        <v>25</v>
      </c>
      <c r="J147" s="210">
        <v>0.3125</v>
      </c>
      <c r="K147" s="807">
        <v>33</v>
      </c>
      <c r="L147" s="807">
        <v>41.8</v>
      </c>
      <c r="M147" s="788">
        <v>8.51</v>
      </c>
      <c r="N147" s="829"/>
      <c r="O147" s="807">
        <v>26.6</v>
      </c>
      <c r="P147" s="806">
        <v>90</v>
      </c>
      <c r="Q147" s="807">
        <v>32.700000000000003</v>
      </c>
      <c r="R147" s="807">
        <v>25.9</v>
      </c>
      <c r="S147" s="806">
        <v>94</v>
      </c>
      <c r="T147" s="806">
        <v>60</v>
      </c>
      <c r="U147" s="806">
        <v>34</v>
      </c>
      <c r="V147" s="806"/>
      <c r="W147" s="823"/>
      <c r="X147" s="806"/>
      <c r="Y147" s="807"/>
      <c r="Z147" s="807"/>
      <c r="AA147" s="807"/>
      <c r="AB147" s="788"/>
      <c r="AC147" s="823"/>
      <c r="AD147" s="824"/>
      <c r="AE147" s="824"/>
      <c r="AF147" s="824"/>
      <c r="AG147" s="824"/>
      <c r="AH147" s="824"/>
      <c r="AI147" s="824"/>
      <c r="AJ147" s="824"/>
      <c r="AK147" s="825"/>
    </row>
    <row r="148" spans="1:37" ht="13.5" customHeight="1">
      <c r="A148" s="2137"/>
      <c r="B148" s="278">
        <v>42952</v>
      </c>
      <c r="C148" s="206" t="s">
        <v>691</v>
      </c>
      <c r="D148" s="213" t="s">
        <v>711</v>
      </c>
      <c r="E148" s="213" t="s">
        <v>640</v>
      </c>
      <c r="F148" s="807">
        <v>3</v>
      </c>
      <c r="G148" s="807">
        <v>2.5</v>
      </c>
      <c r="H148" s="807">
        <v>26</v>
      </c>
      <c r="I148" s="807">
        <v>25</v>
      </c>
      <c r="J148" s="211">
        <v>0.3125</v>
      </c>
      <c r="K148" s="807">
        <v>42.1</v>
      </c>
      <c r="L148" s="807">
        <v>35.5</v>
      </c>
      <c r="M148" s="788">
        <v>8.75</v>
      </c>
      <c r="N148" s="829"/>
      <c r="O148" s="807">
        <v>27.4</v>
      </c>
      <c r="P148" s="806">
        <v>90</v>
      </c>
      <c r="Q148" s="807">
        <v>30.5</v>
      </c>
      <c r="R148" s="807">
        <v>25.6</v>
      </c>
      <c r="S148" s="806">
        <v>100</v>
      </c>
      <c r="T148" s="806">
        <v>62</v>
      </c>
      <c r="U148" s="806">
        <v>38</v>
      </c>
      <c r="V148" s="806"/>
      <c r="W148" s="823"/>
      <c r="X148" s="806"/>
      <c r="Y148" s="807"/>
      <c r="Z148" s="807"/>
      <c r="AA148" s="807"/>
      <c r="AB148" s="788"/>
      <c r="AC148" s="823"/>
      <c r="AD148" s="824"/>
      <c r="AE148" s="824"/>
      <c r="AF148" s="824"/>
      <c r="AG148" s="824"/>
      <c r="AH148" s="824"/>
      <c r="AI148" s="824"/>
      <c r="AJ148" s="824"/>
      <c r="AK148" s="825"/>
    </row>
    <row r="149" spans="1:37" ht="13.5" customHeight="1">
      <c r="A149" s="2137"/>
      <c r="B149" s="278">
        <v>42953</v>
      </c>
      <c r="C149" s="206" t="s">
        <v>692</v>
      </c>
      <c r="D149" s="213" t="s">
        <v>627</v>
      </c>
      <c r="E149" s="213" t="s">
        <v>640</v>
      </c>
      <c r="F149" s="807">
        <v>2</v>
      </c>
      <c r="G149" s="807">
        <v>0</v>
      </c>
      <c r="H149" s="807">
        <v>28</v>
      </c>
      <c r="I149" s="807">
        <v>28</v>
      </c>
      <c r="J149" s="294">
        <v>0.30555555555555552</v>
      </c>
      <c r="K149" s="807">
        <v>32.299999999999997</v>
      </c>
      <c r="L149" s="807">
        <v>38.5</v>
      </c>
      <c r="M149" s="788">
        <v>8.8800000000000008</v>
      </c>
      <c r="N149" s="829"/>
      <c r="O149" s="807">
        <v>28.3</v>
      </c>
      <c r="P149" s="806">
        <v>89</v>
      </c>
      <c r="Q149" s="807">
        <v>31.6</v>
      </c>
      <c r="R149" s="807">
        <v>21.5</v>
      </c>
      <c r="S149" s="806">
        <v>97</v>
      </c>
      <c r="T149" s="806">
        <v>61</v>
      </c>
      <c r="U149" s="806">
        <v>36</v>
      </c>
      <c r="V149" s="806"/>
      <c r="W149" s="823"/>
      <c r="X149" s="806"/>
      <c r="Y149" s="807"/>
      <c r="Z149" s="807"/>
      <c r="AA149" s="807"/>
      <c r="AB149" s="788"/>
      <c r="AC149" s="823"/>
      <c r="AD149" s="824"/>
      <c r="AE149" s="824"/>
      <c r="AF149" s="824"/>
      <c r="AG149" s="824"/>
      <c r="AH149" s="824"/>
      <c r="AI149" s="824"/>
      <c r="AJ149" s="824"/>
      <c r="AK149" s="825"/>
    </row>
    <row r="150" spans="1:37" ht="13.5" customHeight="1">
      <c r="A150" s="2137"/>
      <c r="B150" s="295">
        <v>42954</v>
      </c>
      <c r="C150" s="206" t="s">
        <v>685</v>
      </c>
      <c r="D150" s="213" t="s">
        <v>638</v>
      </c>
      <c r="E150" s="213" t="s">
        <v>631</v>
      </c>
      <c r="F150" s="807">
        <v>2</v>
      </c>
      <c r="G150" s="807">
        <v>29.5</v>
      </c>
      <c r="H150" s="807">
        <v>25</v>
      </c>
      <c r="I150" s="807">
        <v>29</v>
      </c>
      <c r="J150" s="211">
        <v>0.30555555555555552</v>
      </c>
      <c r="K150" s="807">
        <v>33.200000000000003</v>
      </c>
      <c r="L150" s="807">
        <v>39.299999999999997</v>
      </c>
      <c r="M150" s="788">
        <v>8.4700000000000006</v>
      </c>
      <c r="N150" s="829"/>
      <c r="O150" s="807">
        <v>30.1</v>
      </c>
      <c r="P150" s="806">
        <v>89</v>
      </c>
      <c r="Q150" s="807">
        <v>34.799999999999997</v>
      </c>
      <c r="R150" s="807">
        <v>20.399999999999999</v>
      </c>
      <c r="S150" s="806">
        <v>96</v>
      </c>
      <c r="T150" s="806">
        <v>62</v>
      </c>
      <c r="U150" s="806">
        <v>34</v>
      </c>
      <c r="V150" s="807"/>
      <c r="W150" s="823"/>
      <c r="X150" s="806"/>
      <c r="Y150" s="807"/>
      <c r="Z150" s="807"/>
      <c r="AA150" s="807"/>
      <c r="AB150" s="788"/>
      <c r="AC150" s="823"/>
      <c r="AD150" s="824"/>
      <c r="AE150" s="824"/>
      <c r="AF150" s="824"/>
      <c r="AG150" s="824"/>
      <c r="AH150" s="824"/>
      <c r="AI150" s="824"/>
      <c r="AJ150" s="824"/>
      <c r="AK150" s="825"/>
    </row>
    <row r="151" spans="1:37" ht="13.5" customHeight="1">
      <c r="A151" s="2137"/>
      <c r="B151" s="278">
        <v>42955</v>
      </c>
      <c r="C151" s="206" t="s">
        <v>686</v>
      </c>
      <c r="D151" s="213" t="s">
        <v>705</v>
      </c>
      <c r="E151" s="213" t="s">
        <v>631</v>
      </c>
      <c r="F151" s="807">
        <v>1</v>
      </c>
      <c r="G151" s="807">
        <v>2.9</v>
      </c>
      <c r="H151" s="807">
        <v>30</v>
      </c>
      <c r="I151" s="807">
        <v>28</v>
      </c>
      <c r="J151" s="210">
        <v>0.3125</v>
      </c>
      <c r="K151" s="807">
        <v>34.9</v>
      </c>
      <c r="L151" s="807">
        <v>45.7</v>
      </c>
      <c r="M151" s="788">
        <v>8.07</v>
      </c>
      <c r="N151" s="829"/>
      <c r="O151" s="807">
        <v>25.1</v>
      </c>
      <c r="P151" s="806">
        <v>80</v>
      </c>
      <c r="Q151" s="807">
        <v>28.4</v>
      </c>
      <c r="R151" s="807">
        <v>21</v>
      </c>
      <c r="S151" s="806">
        <v>100</v>
      </c>
      <c r="T151" s="806">
        <v>57</v>
      </c>
      <c r="U151" s="806">
        <v>43</v>
      </c>
      <c r="V151" s="806"/>
      <c r="W151" s="823"/>
      <c r="X151" s="806"/>
      <c r="Y151" s="806"/>
      <c r="Z151" s="806"/>
      <c r="AA151" s="807"/>
      <c r="AB151" s="806"/>
      <c r="AC151" s="823"/>
      <c r="AD151" s="824"/>
      <c r="AE151" s="824"/>
      <c r="AF151" s="824"/>
      <c r="AG151" s="824"/>
      <c r="AH151" s="824"/>
      <c r="AI151" s="824"/>
      <c r="AJ151" s="824"/>
      <c r="AK151" s="825"/>
    </row>
    <row r="152" spans="1:37" ht="13.5" customHeight="1">
      <c r="A152" s="2137"/>
      <c r="B152" s="295">
        <v>42956</v>
      </c>
      <c r="C152" s="206" t="s">
        <v>687</v>
      </c>
      <c r="D152" s="213" t="s">
        <v>705</v>
      </c>
      <c r="E152" s="213" t="s">
        <v>706</v>
      </c>
      <c r="F152" s="807">
        <v>3</v>
      </c>
      <c r="G152" s="807">
        <v>0.5</v>
      </c>
      <c r="H152" s="807">
        <v>29</v>
      </c>
      <c r="I152" s="807">
        <v>28</v>
      </c>
      <c r="J152" s="294">
        <v>0.30555555555555552</v>
      </c>
      <c r="K152" s="806">
        <v>31.5</v>
      </c>
      <c r="L152" s="807">
        <v>41.7</v>
      </c>
      <c r="M152" s="788">
        <v>8.49</v>
      </c>
      <c r="N152" s="829"/>
      <c r="O152" s="807">
        <v>24.7</v>
      </c>
      <c r="P152" s="806">
        <v>76</v>
      </c>
      <c r="Q152" s="807">
        <v>29.1</v>
      </c>
      <c r="R152" s="807">
        <v>21.5</v>
      </c>
      <c r="S152" s="806">
        <v>88</v>
      </c>
      <c r="T152" s="806">
        <v>56</v>
      </c>
      <c r="U152" s="806">
        <v>32</v>
      </c>
      <c r="V152" s="806"/>
      <c r="W152" s="823"/>
      <c r="X152" s="806"/>
      <c r="Y152" s="806"/>
      <c r="Z152" s="806"/>
      <c r="AA152" s="806"/>
      <c r="AB152" s="806"/>
      <c r="AC152" s="823"/>
      <c r="AD152" s="824">
        <v>0.4</v>
      </c>
      <c r="AE152" s="824">
        <v>19</v>
      </c>
      <c r="AF152" s="824">
        <v>9</v>
      </c>
      <c r="AG152" s="824">
        <v>13</v>
      </c>
      <c r="AH152" s="824">
        <v>6</v>
      </c>
      <c r="AI152" s="824">
        <v>8.9</v>
      </c>
      <c r="AJ152" s="824">
        <v>1.7</v>
      </c>
      <c r="AK152" s="825">
        <v>0.16</v>
      </c>
    </row>
    <row r="153" spans="1:37" ht="13.5" customHeight="1">
      <c r="A153" s="2137"/>
      <c r="B153" s="278">
        <v>42957</v>
      </c>
      <c r="C153" s="206" t="s">
        <v>688</v>
      </c>
      <c r="D153" s="213" t="s">
        <v>641</v>
      </c>
      <c r="E153" s="213" t="s">
        <v>693</v>
      </c>
      <c r="F153" s="807">
        <v>1</v>
      </c>
      <c r="G153" s="807">
        <v>0</v>
      </c>
      <c r="H153" s="807">
        <v>25</v>
      </c>
      <c r="I153" s="807">
        <v>28</v>
      </c>
      <c r="J153" s="211">
        <v>0.2986111111111111</v>
      </c>
      <c r="K153" s="806">
        <v>34.700000000000003</v>
      </c>
      <c r="L153" s="807">
        <v>45.5</v>
      </c>
      <c r="M153" s="788">
        <v>8.51</v>
      </c>
      <c r="N153" s="829"/>
      <c r="O153" s="807">
        <v>27</v>
      </c>
      <c r="P153" s="806">
        <v>70</v>
      </c>
      <c r="Q153" s="807">
        <v>29.5</v>
      </c>
      <c r="R153" s="807">
        <v>23.4</v>
      </c>
      <c r="S153" s="806">
        <v>90</v>
      </c>
      <c r="T153" s="806">
        <v>60</v>
      </c>
      <c r="U153" s="806">
        <v>30</v>
      </c>
      <c r="V153" s="806"/>
      <c r="W153" s="823"/>
      <c r="X153" s="806"/>
      <c r="Y153" s="806"/>
      <c r="Z153" s="806"/>
      <c r="AA153" s="806"/>
      <c r="AB153" s="806"/>
      <c r="AC153" s="823"/>
      <c r="AD153" s="824"/>
      <c r="AE153" s="824"/>
      <c r="AF153" s="824"/>
      <c r="AG153" s="824"/>
      <c r="AH153" s="824"/>
      <c r="AI153" s="824"/>
      <c r="AJ153" s="824"/>
      <c r="AK153" s="825"/>
    </row>
    <row r="154" spans="1:37" ht="13.5" customHeight="1">
      <c r="A154" s="2137"/>
      <c r="B154" s="278">
        <v>42958</v>
      </c>
      <c r="C154" s="206" t="s">
        <v>689</v>
      </c>
      <c r="D154" s="213" t="s">
        <v>711</v>
      </c>
      <c r="E154" s="213" t="s">
        <v>629</v>
      </c>
      <c r="F154" s="807">
        <v>2</v>
      </c>
      <c r="G154" s="807">
        <v>7.6</v>
      </c>
      <c r="H154" s="807">
        <v>22</v>
      </c>
      <c r="I154" s="807">
        <v>24.5</v>
      </c>
      <c r="J154" s="294">
        <v>0.3125</v>
      </c>
      <c r="K154" s="806">
        <v>34.5</v>
      </c>
      <c r="L154" s="807">
        <v>49.4</v>
      </c>
      <c r="M154" s="788">
        <v>8.0299999999999994</v>
      </c>
      <c r="N154" s="829"/>
      <c r="O154" s="807">
        <v>27.6</v>
      </c>
      <c r="P154" s="806">
        <v>82</v>
      </c>
      <c r="Q154" s="807">
        <v>29.8</v>
      </c>
      <c r="R154" s="807">
        <v>22.3</v>
      </c>
      <c r="S154" s="806">
        <v>96</v>
      </c>
      <c r="T154" s="806">
        <v>63</v>
      </c>
      <c r="U154" s="806">
        <v>33</v>
      </c>
      <c r="V154" s="806"/>
      <c r="W154" s="823"/>
      <c r="X154" s="806"/>
      <c r="Y154" s="807"/>
      <c r="Z154" s="807"/>
      <c r="AA154" s="807"/>
      <c r="AB154" s="788"/>
      <c r="AC154" s="823"/>
      <c r="AD154" s="824"/>
      <c r="AE154" s="824"/>
      <c r="AF154" s="824"/>
      <c r="AG154" s="824"/>
      <c r="AH154" s="824"/>
      <c r="AI154" s="824"/>
      <c r="AJ154" s="824"/>
      <c r="AK154" s="825"/>
    </row>
    <row r="155" spans="1:37" ht="13.5" customHeight="1">
      <c r="A155" s="2137"/>
      <c r="B155" s="278">
        <v>42959</v>
      </c>
      <c r="C155" s="206" t="s">
        <v>691</v>
      </c>
      <c r="D155" s="213" t="s">
        <v>708</v>
      </c>
      <c r="E155" s="213" t="s">
        <v>640</v>
      </c>
      <c r="F155" s="807">
        <v>3</v>
      </c>
      <c r="G155" s="807">
        <v>4.4000000000000004</v>
      </c>
      <c r="H155" s="807">
        <v>22</v>
      </c>
      <c r="I155" s="807">
        <v>24</v>
      </c>
      <c r="J155" s="211">
        <v>0.30555555555555552</v>
      </c>
      <c r="K155" s="806">
        <v>40.5</v>
      </c>
      <c r="L155" s="807">
        <v>54.6</v>
      </c>
      <c r="M155" s="788">
        <v>8.02</v>
      </c>
      <c r="N155" s="829"/>
      <c r="O155" s="807">
        <v>28.5</v>
      </c>
      <c r="P155" s="806">
        <v>88</v>
      </c>
      <c r="Q155" s="807">
        <v>30.9</v>
      </c>
      <c r="R155" s="807">
        <v>22.6</v>
      </c>
      <c r="S155" s="806">
        <v>98</v>
      </c>
      <c r="T155" s="806">
        <v>62</v>
      </c>
      <c r="U155" s="806">
        <v>36</v>
      </c>
      <c r="V155" s="806"/>
      <c r="W155" s="823"/>
      <c r="X155" s="806"/>
      <c r="Y155" s="807"/>
      <c r="Z155" s="807"/>
      <c r="AA155" s="807"/>
      <c r="AB155" s="788"/>
      <c r="AC155" s="823"/>
      <c r="AD155" s="824"/>
      <c r="AE155" s="824"/>
      <c r="AF155" s="824"/>
      <c r="AG155" s="824"/>
      <c r="AH155" s="824"/>
      <c r="AI155" s="824"/>
      <c r="AJ155" s="824"/>
      <c r="AK155" s="825"/>
    </row>
    <row r="156" spans="1:37" ht="13.5" customHeight="1">
      <c r="A156" s="2137"/>
      <c r="B156" s="278">
        <v>42960</v>
      </c>
      <c r="C156" s="206" t="s">
        <v>692</v>
      </c>
      <c r="D156" s="213" t="s">
        <v>641</v>
      </c>
      <c r="E156" s="213" t="s">
        <v>626</v>
      </c>
      <c r="F156" s="807">
        <v>1</v>
      </c>
      <c r="G156" s="807">
        <v>0</v>
      </c>
      <c r="H156" s="807">
        <v>25</v>
      </c>
      <c r="I156" s="807">
        <v>27</v>
      </c>
      <c r="J156" s="211">
        <v>0.3125</v>
      </c>
      <c r="K156" s="807">
        <v>39</v>
      </c>
      <c r="L156" s="807">
        <v>49</v>
      </c>
      <c r="M156" s="788">
        <v>8.89</v>
      </c>
      <c r="N156" s="829"/>
      <c r="O156" s="807">
        <v>27.7</v>
      </c>
      <c r="P156" s="806">
        <v>78</v>
      </c>
      <c r="Q156" s="807">
        <v>27.7</v>
      </c>
      <c r="R156" s="807">
        <v>22.1</v>
      </c>
      <c r="S156" s="806">
        <v>100</v>
      </c>
      <c r="T156" s="806">
        <v>60</v>
      </c>
      <c r="U156" s="806">
        <v>40</v>
      </c>
      <c r="V156" s="806"/>
      <c r="W156" s="823"/>
      <c r="X156" s="806"/>
      <c r="Y156" s="807"/>
      <c r="Z156" s="807"/>
      <c r="AA156" s="807"/>
      <c r="AB156" s="788"/>
      <c r="AC156" s="823"/>
      <c r="AD156" s="824"/>
      <c r="AE156" s="824"/>
      <c r="AF156" s="824"/>
      <c r="AG156" s="824"/>
      <c r="AH156" s="824"/>
      <c r="AI156" s="824"/>
      <c r="AJ156" s="824"/>
      <c r="AK156" s="825"/>
    </row>
    <row r="157" spans="1:37" ht="13.5" customHeight="1">
      <c r="A157" s="2137"/>
      <c r="B157" s="278">
        <v>42961</v>
      </c>
      <c r="C157" s="206" t="s">
        <v>685</v>
      </c>
      <c r="D157" s="213" t="s">
        <v>708</v>
      </c>
      <c r="E157" s="213" t="s">
        <v>626</v>
      </c>
      <c r="F157" s="807">
        <v>2</v>
      </c>
      <c r="G157" s="807">
        <v>0.2</v>
      </c>
      <c r="H157" s="807">
        <v>25</v>
      </c>
      <c r="I157" s="807">
        <v>25.5</v>
      </c>
      <c r="J157" s="211">
        <v>0.30555555555555552</v>
      </c>
      <c r="K157" s="807">
        <v>34.5</v>
      </c>
      <c r="L157" s="807">
        <v>47.6</v>
      </c>
      <c r="M157" s="788">
        <v>8.82</v>
      </c>
      <c r="N157" s="829"/>
      <c r="O157" s="807">
        <v>28.7</v>
      </c>
      <c r="P157" s="806">
        <v>86</v>
      </c>
      <c r="Q157" s="807">
        <v>30.2</v>
      </c>
      <c r="R157" s="807">
        <v>21.2</v>
      </c>
      <c r="S157" s="806">
        <v>94</v>
      </c>
      <c r="T157" s="806">
        <v>64</v>
      </c>
      <c r="U157" s="806">
        <v>30</v>
      </c>
      <c r="V157" s="806"/>
      <c r="W157" s="823"/>
      <c r="X157" s="806"/>
      <c r="Y157" s="807"/>
      <c r="Z157" s="807"/>
      <c r="AA157" s="807"/>
      <c r="AB157" s="788"/>
      <c r="AC157" s="823"/>
      <c r="AD157" s="824"/>
      <c r="AE157" s="824"/>
      <c r="AF157" s="824"/>
      <c r="AG157" s="824"/>
      <c r="AH157" s="824"/>
      <c r="AI157" s="824"/>
      <c r="AJ157" s="824"/>
      <c r="AK157" s="825"/>
    </row>
    <row r="158" spans="1:37" ht="13.5" customHeight="1">
      <c r="A158" s="2137"/>
      <c r="B158" s="278">
        <v>42962</v>
      </c>
      <c r="C158" s="206" t="s">
        <v>686</v>
      </c>
      <c r="D158" s="213" t="s">
        <v>632</v>
      </c>
      <c r="E158" s="213" t="s">
        <v>693</v>
      </c>
      <c r="F158" s="807">
        <v>3</v>
      </c>
      <c r="G158" s="807">
        <v>7</v>
      </c>
      <c r="H158" s="807">
        <v>24</v>
      </c>
      <c r="I158" s="807">
        <v>25</v>
      </c>
      <c r="J158" s="211">
        <v>0.3125</v>
      </c>
      <c r="K158" s="806">
        <v>32.200000000000003</v>
      </c>
      <c r="L158" s="807">
        <v>44.8</v>
      </c>
      <c r="M158" s="788">
        <v>8.2899999999999991</v>
      </c>
      <c r="N158" s="829"/>
      <c r="O158" s="807">
        <v>29.2</v>
      </c>
      <c r="P158" s="806">
        <v>90</v>
      </c>
      <c r="Q158" s="807">
        <v>29.8</v>
      </c>
      <c r="R158" s="807">
        <v>21.5</v>
      </c>
      <c r="S158" s="806">
        <v>100</v>
      </c>
      <c r="T158" s="806">
        <v>64</v>
      </c>
      <c r="U158" s="806">
        <v>36</v>
      </c>
      <c r="V158" s="806"/>
      <c r="W158" s="823"/>
      <c r="X158" s="806"/>
      <c r="Y158" s="807"/>
      <c r="Z158" s="807"/>
      <c r="AA158" s="807"/>
      <c r="AB158" s="788"/>
      <c r="AC158" s="823"/>
      <c r="AD158" s="824"/>
      <c r="AE158" s="824"/>
      <c r="AF158" s="824"/>
      <c r="AG158" s="824"/>
      <c r="AH158" s="824"/>
      <c r="AI158" s="824"/>
      <c r="AJ158" s="824"/>
      <c r="AK158" s="825"/>
    </row>
    <row r="159" spans="1:37" ht="13.5" customHeight="1">
      <c r="A159" s="2137"/>
      <c r="B159" s="278">
        <v>42963</v>
      </c>
      <c r="C159" s="206" t="s">
        <v>687</v>
      </c>
      <c r="D159" s="213" t="s">
        <v>632</v>
      </c>
      <c r="E159" s="213" t="s">
        <v>626</v>
      </c>
      <c r="F159" s="807">
        <v>6</v>
      </c>
      <c r="G159" s="807">
        <v>9.9</v>
      </c>
      <c r="H159" s="807">
        <v>23</v>
      </c>
      <c r="I159" s="807">
        <v>24</v>
      </c>
      <c r="J159" s="211">
        <v>0.3125</v>
      </c>
      <c r="K159" s="806">
        <v>35</v>
      </c>
      <c r="L159" s="807">
        <v>50.7</v>
      </c>
      <c r="M159" s="788">
        <v>8.0500000000000007</v>
      </c>
      <c r="N159" s="829"/>
      <c r="O159" s="807">
        <v>29.5</v>
      </c>
      <c r="P159" s="806">
        <v>88</v>
      </c>
      <c r="Q159" s="807">
        <v>29.8</v>
      </c>
      <c r="R159" s="807">
        <v>21.5</v>
      </c>
      <c r="S159" s="806">
        <v>96</v>
      </c>
      <c r="T159" s="806">
        <v>62</v>
      </c>
      <c r="U159" s="806">
        <v>34</v>
      </c>
      <c r="V159" s="806"/>
      <c r="W159" s="823"/>
      <c r="X159" s="806"/>
      <c r="Y159" s="806"/>
      <c r="Z159" s="806"/>
      <c r="AA159" s="806"/>
      <c r="AB159" s="806"/>
      <c r="AC159" s="823"/>
      <c r="AD159" s="824"/>
      <c r="AE159" s="824"/>
      <c r="AF159" s="824"/>
      <c r="AG159" s="824"/>
      <c r="AH159" s="824"/>
      <c r="AI159" s="824"/>
      <c r="AJ159" s="824"/>
      <c r="AK159" s="825"/>
    </row>
    <row r="160" spans="1:37" ht="13.5" customHeight="1">
      <c r="A160" s="2137"/>
      <c r="B160" s="278">
        <v>42964</v>
      </c>
      <c r="C160" s="206" t="s">
        <v>688</v>
      </c>
      <c r="D160" s="213" t="s">
        <v>708</v>
      </c>
      <c r="E160" s="213" t="s">
        <v>634</v>
      </c>
      <c r="F160" s="807">
        <v>3</v>
      </c>
      <c r="G160" s="807">
        <v>0.5</v>
      </c>
      <c r="H160" s="807">
        <v>23</v>
      </c>
      <c r="I160" s="807">
        <v>24</v>
      </c>
      <c r="J160" s="211">
        <v>0.3125</v>
      </c>
      <c r="K160" s="806">
        <v>30.6</v>
      </c>
      <c r="L160" s="807">
        <v>44.8</v>
      </c>
      <c r="M160" s="788">
        <v>8.2899999999999991</v>
      </c>
      <c r="N160" s="829"/>
      <c r="O160" s="807">
        <v>28.7</v>
      </c>
      <c r="P160" s="806">
        <v>82</v>
      </c>
      <c r="Q160" s="807">
        <v>29.1</v>
      </c>
      <c r="R160" s="807">
        <v>20.9</v>
      </c>
      <c r="S160" s="806">
        <v>100</v>
      </c>
      <c r="T160" s="806">
        <v>62</v>
      </c>
      <c r="U160" s="806">
        <v>38</v>
      </c>
      <c r="V160" s="806"/>
      <c r="W160" s="823"/>
      <c r="X160" s="806"/>
      <c r="Y160" s="807"/>
      <c r="Z160" s="807"/>
      <c r="AA160" s="807"/>
      <c r="AB160" s="788"/>
      <c r="AC160" s="823"/>
      <c r="AD160" s="824"/>
      <c r="AE160" s="824"/>
      <c r="AF160" s="824"/>
      <c r="AG160" s="824"/>
      <c r="AH160" s="824"/>
      <c r="AI160" s="824"/>
      <c r="AJ160" s="824"/>
      <c r="AK160" s="825"/>
    </row>
    <row r="161" spans="1:37" ht="13.5" customHeight="1">
      <c r="A161" s="2137"/>
      <c r="B161" s="278">
        <v>42965</v>
      </c>
      <c r="C161" s="206" t="s">
        <v>689</v>
      </c>
      <c r="D161" s="213" t="s">
        <v>708</v>
      </c>
      <c r="E161" s="213" t="s">
        <v>634</v>
      </c>
      <c r="F161" s="807">
        <v>2</v>
      </c>
      <c r="G161" s="807">
        <v>0.1</v>
      </c>
      <c r="H161" s="807">
        <v>25</v>
      </c>
      <c r="I161" s="807">
        <v>25</v>
      </c>
      <c r="J161" s="211">
        <v>0.3125</v>
      </c>
      <c r="K161" s="807">
        <v>36.6</v>
      </c>
      <c r="L161" s="807">
        <v>53.9</v>
      </c>
      <c r="M161" s="788">
        <v>8.7100000000000009</v>
      </c>
      <c r="N161" s="829"/>
      <c r="O161" s="807">
        <v>27.9</v>
      </c>
      <c r="P161" s="806">
        <v>80</v>
      </c>
      <c r="Q161" s="807">
        <v>31.2</v>
      </c>
      <c r="R161" s="807">
        <v>22.4</v>
      </c>
      <c r="S161" s="806">
        <v>90</v>
      </c>
      <c r="T161" s="806">
        <v>66</v>
      </c>
      <c r="U161" s="806">
        <v>24</v>
      </c>
      <c r="V161" s="806">
        <v>1.37</v>
      </c>
      <c r="W161" s="823" t="s">
        <v>636</v>
      </c>
      <c r="X161" s="806">
        <v>260</v>
      </c>
      <c r="Y161" s="807">
        <v>217</v>
      </c>
      <c r="Z161" s="807">
        <v>45</v>
      </c>
      <c r="AA161" s="807">
        <v>1.23</v>
      </c>
      <c r="AB161" s="788">
        <v>0.61</v>
      </c>
      <c r="AC161" s="823">
        <v>9.9</v>
      </c>
      <c r="AD161" s="824"/>
      <c r="AE161" s="824"/>
      <c r="AF161" s="824"/>
      <c r="AG161" s="824"/>
      <c r="AH161" s="824"/>
      <c r="AI161" s="824"/>
      <c r="AJ161" s="824"/>
      <c r="AK161" s="825"/>
    </row>
    <row r="162" spans="1:37" ht="13.5" customHeight="1">
      <c r="A162" s="2137"/>
      <c r="B162" s="278">
        <v>42966</v>
      </c>
      <c r="C162" s="206" t="s">
        <v>691</v>
      </c>
      <c r="D162" s="213" t="s">
        <v>716</v>
      </c>
      <c r="E162" s="213" t="s">
        <v>626</v>
      </c>
      <c r="F162" s="807">
        <v>1</v>
      </c>
      <c r="G162" s="807">
        <v>17.399999999999999</v>
      </c>
      <c r="H162" s="807">
        <v>26</v>
      </c>
      <c r="I162" s="807">
        <v>27</v>
      </c>
      <c r="J162" s="211">
        <v>0.3125</v>
      </c>
      <c r="K162" s="807">
        <v>29</v>
      </c>
      <c r="L162" s="807">
        <v>28.9</v>
      </c>
      <c r="M162" s="788">
        <v>8.73</v>
      </c>
      <c r="N162" s="829"/>
      <c r="O162" s="807">
        <v>27.1</v>
      </c>
      <c r="P162" s="806">
        <v>74</v>
      </c>
      <c r="Q162" s="807">
        <v>27</v>
      </c>
      <c r="R162" s="807">
        <v>20.2</v>
      </c>
      <c r="S162" s="806">
        <v>94</v>
      </c>
      <c r="T162" s="806">
        <v>54</v>
      </c>
      <c r="U162" s="806">
        <v>40</v>
      </c>
      <c r="V162" s="806"/>
      <c r="W162" s="823"/>
      <c r="X162" s="806"/>
      <c r="Y162" s="807"/>
      <c r="Z162" s="807"/>
      <c r="AA162" s="807"/>
      <c r="AB162" s="788"/>
      <c r="AC162" s="823"/>
      <c r="AD162" s="824"/>
      <c r="AE162" s="824"/>
      <c r="AF162" s="824"/>
      <c r="AG162" s="824"/>
      <c r="AH162" s="824"/>
      <c r="AI162" s="824"/>
      <c r="AJ162" s="824"/>
      <c r="AK162" s="825"/>
    </row>
    <row r="163" spans="1:37" ht="13.5" customHeight="1">
      <c r="A163" s="2137"/>
      <c r="B163" s="278">
        <v>42967</v>
      </c>
      <c r="C163" s="206" t="s">
        <v>692</v>
      </c>
      <c r="D163" s="213" t="s">
        <v>641</v>
      </c>
      <c r="E163" s="213" t="s">
        <v>626</v>
      </c>
      <c r="F163" s="807">
        <v>3</v>
      </c>
      <c r="G163" s="807">
        <v>0</v>
      </c>
      <c r="H163" s="807">
        <v>24</v>
      </c>
      <c r="I163" s="807">
        <v>25.5</v>
      </c>
      <c r="J163" s="211">
        <v>0.30555555555555552</v>
      </c>
      <c r="K163" s="807">
        <v>37.5</v>
      </c>
      <c r="L163" s="807">
        <v>48.3</v>
      </c>
      <c r="M163" s="788">
        <v>8.24</v>
      </c>
      <c r="N163" s="829"/>
      <c r="O163" s="807">
        <v>28</v>
      </c>
      <c r="P163" s="806">
        <v>90</v>
      </c>
      <c r="Q163" s="807">
        <v>28</v>
      </c>
      <c r="R163" s="807">
        <v>23.4</v>
      </c>
      <c r="S163" s="806">
        <v>94</v>
      </c>
      <c r="T163" s="806">
        <v>61</v>
      </c>
      <c r="U163" s="806">
        <v>33</v>
      </c>
      <c r="V163" s="806"/>
      <c r="W163" s="823"/>
      <c r="X163" s="806"/>
      <c r="Y163" s="807"/>
      <c r="Z163" s="807"/>
      <c r="AA163" s="807"/>
      <c r="AB163" s="788"/>
      <c r="AC163" s="823"/>
      <c r="AD163" s="824"/>
      <c r="AE163" s="824"/>
      <c r="AF163" s="824"/>
      <c r="AG163" s="824"/>
      <c r="AH163" s="824"/>
      <c r="AI163" s="824"/>
      <c r="AJ163" s="824"/>
      <c r="AK163" s="825"/>
    </row>
    <row r="164" spans="1:37" ht="13.5" customHeight="1">
      <c r="A164" s="2137"/>
      <c r="B164" s="278">
        <v>42968</v>
      </c>
      <c r="C164" s="206" t="s">
        <v>685</v>
      </c>
      <c r="D164" s="213" t="s">
        <v>708</v>
      </c>
      <c r="E164" s="213" t="s">
        <v>633</v>
      </c>
      <c r="F164" s="807">
        <v>2</v>
      </c>
      <c r="G164" s="807">
        <v>0.2</v>
      </c>
      <c r="H164" s="807">
        <v>26</v>
      </c>
      <c r="I164" s="807">
        <v>26.5</v>
      </c>
      <c r="J164" s="211">
        <v>0.3125</v>
      </c>
      <c r="K164" s="806">
        <v>37.4</v>
      </c>
      <c r="L164" s="807">
        <v>45.1</v>
      </c>
      <c r="M164" s="788">
        <v>8.9600000000000009</v>
      </c>
      <c r="N164" s="829"/>
      <c r="O164" s="807">
        <v>27.7</v>
      </c>
      <c r="P164" s="806">
        <v>82</v>
      </c>
      <c r="Q164" s="807">
        <v>27</v>
      </c>
      <c r="R164" s="807">
        <v>23.1</v>
      </c>
      <c r="S164" s="806">
        <v>92</v>
      </c>
      <c r="T164" s="806">
        <v>60</v>
      </c>
      <c r="U164" s="806">
        <v>32</v>
      </c>
      <c r="V164" s="807"/>
      <c r="W164" s="823"/>
      <c r="X164" s="806"/>
      <c r="Y164" s="807"/>
      <c r="Z164" s="807"/>
      <c r="AA164" s="807"/>
      <c r="AB164" s="788"/>
      <c r="AC164" s="823"/>
      <c r="AD164" s="824"/>
      <c r="AE164" s="824"/>
      <c r="AF164" s="824"/>
      <c r="AG164" s="824"/>
      <c r="AH164" s="824"/>
      <c r="AI164" s="824"/>
      <c r="AJ164" s="824"/>
      <c r="AK164" s="825"/>
    </row>
    <row r="165" spans="1:37" ht="13.5" customHeight="1">
      <c r="A165" s="2137"/>
      <c r="B165" s="278">
        <v>42969</v>
      </c>
      <c r="C165" s="206" t="s">
        <v>686</v>
      </c>
      <c r="D165" s="213" t="s">
        <v>627</v>
      </c>
      <c r="E165" s="213" t="s">
        <v>706</v>
      </c>
      <c r="F165" s="807">
        <v>1</v>
      </c>
      <c r="G165" s="807">
        <v>0</v>
      </c>
      <c r="H165" s="807">
        <v>28</v>
      </c>
      <c r="I165" s="807">
        <v>27</v>
      </c>
      <c r="J165" s="211">
        <v>0.3125</v>
      </c>
      <c r="K165" s="806">
        <v>36.5</v>
      </c>
      <c r="L165" s="807">
        <v>43.5</v>
      </c>
      <c r="M165" s="788">
        <v>8.7100000000000009</v>
      </c>
      <c r="N165" s="829"/>
      <c r="O165" s="807">
        <v>25.4</v>
      </c>
      <c r="P165" s="806">
        <v>80</v>
      </c>
      <c r="Q165" s="807">
        <v>29.8</v>
      </c>
      <c r="R165" s="807">
        <v>24</v>
      </c>
      <c r="S165" s="806">
        <v>86</v>
      </c>
      <c r="T165" s="806">
        <v>58</v>
      </c>
      <c r="U165" s="806">
        <v>28</v>
      </c>
      <c r="V165" s="806"/>
      <c r="W165" s="823"/>
      <c r="X165" s="806"/>
      <c r="Y165" s="806"/>
      <c r="Z165" s="806"/>
      <c r="AA165" s="806"/>
      <c r="AB165" s="806"/>
      <c r="AC165" s="823"/>
      <c r="AD165" s="824"/>
      <c r="AE165" s="824"/>
      <c r="AF165" s="824"/>
      <c r="AG165" s="824"/>
      <c r="AH165" s="824"/>
      <c r="AI165" s="824"/>
      <c r="AJ165" s="824"/>
      <c r="AK165" s="825"/>
    </row>
    <row r="166" spans="1:37" ht="13.5" customHeight="1">
      <c r="A166" s="2137"/>
      <c r="B166" s="278">
        <v>42970</v>
      </c>
      <c r="C166" s="206" t="s">
        <v>687</v>
      </c>
      <c r="D166" s="213" t="s">
        <v>717</v>
      </c>
      <c r="E166" s="213" t="s">
        <v>709</v>
      </c>
      <c r="F166" s="807">
        <v>3</v>
      </c>
      <c r="G166" s="807">
        <v>0</v>
      </c>
      <c r="H166" s="807">
        <v>29</v>
      </c>
      <c r="I166" s="807">
        <v>28.5</v>
      </c>
      <c r="J166" s="211">
        <v>0.3125</v>
      </c>
      <c r="K166" s="807">
        <v>34.299999999999997</v>
      </c>
      <c r="L166" s="807">
        <v>42.2</v>
      </c>
      <c r="M166" s="788">
        <v>8.75</v>
      </c>
      <c r="N166" s="788"/>
      <c r="O166" s="807">
        <v>25.4</v>
      </c>
      <c r="P166" s="806">
        <v>82</v>
      </c>
      <c r="Q166" s="807">
        <v>28.4</v>
      </c>
      <c r="R166" s="807">
        <v>22.1</v>
      </c>
      <c r="S166" s="806">
        <v>94</v>
      </c>
      <c r="T166" s="806">
        <v>58</v>
      </c>
      <c r="U166" s="806">
        <v>36</v>
      </c>
      <c r="V166" s="806"/>
      <c r="W166" s="823"/>
      <c r="X166" s="806"/>
      <c r="Y166" s="806"/>
      <c r="Z166" s="806"/>
      <c r="AA166" s="806"/>
      <c r="AB166" s="788"/>
      <c r="AC166" s="823"/>
      <c r="AD166" s="824"/>
      <c r="AE166" s="824"/>
      <c r="AF166" s="824"/>
      <c r="AG166" s="824"/>
      <c r="AH166" s="824"/>
      <c r="AI166" s="824"/>
      <c r="AJ166" s="824"/>
      <c r="AK166" s="825"/>
    </row>
    <row r="167" spans="1:37" ht="13.5" customHeight="1">
      <c r="A167" s="2137"/>
      <c r="B167" s="278">
        <v>42971</v>
      </c>
      <c r="C167" s="206" t="s">
        <v>688</v>
      </c>
      <c r="D167" s="213" t="s">
        <v>641</v>
      </c>
      <c r="E167" s="213" t="s">
        <v>626</v>
      </c>
      <c r="F167" s="807">
        <v>1</v>
      </c>
      <c r="G167" s="807">
        <v>0</v>
      </c>
      <c r="H167" s="807">
        <v>29</v>
      </c>
      <c r="I167" s="807">
        <v>28.5</v>
      </c>
      <c r="J167" s="211">
        <v>0.30555555555555552</v>
      </c>
      <c r="K167" s="806">
        <v>23.1</v>
      </c>
      <c r="L167" s="807">
        <v>33.200000000000003</v>
      </c>
      <c r="M167" s="788">
        <v>8.9600000000000009</v>
      </c>
      <c r="N167" s="788"/>
      <c r="O167" s="807">
        <v>24.7</v>
      </c>
      <c r="P167" s="806">
        <v>80</v>
      </c>
      <c r="Q167" s="807">
        <v>29.8</v>
      </c>
      <c r="R167" s="807">
        <v>18.3</v>
      </c>
      <c r="S167" s="806">
        <v>91</v>
      </c>
      <c r="T167" s="806">
        <v>53</v>
      </c>
      <c r="U167" s="806">
        <v>38</v>
      </c>
      <c r="V167" s="806"/>
      <c r="W167" s="823"/>
      <c r="X167" s="806"/>
      <c r="Y167" s="807"/>
      <c r="Z167" s="807"/>
      <c r="AA167" s="807"/>
      <c r="AB167" s="788"/>
      <c r="AC167" s="823"/>
      <c r="AD167" s="824"/>
      <c r="AE167" s="824"/>
      <c r="AF167" s="824"/>
      <c r="AG167" s="824"/>
      <c r="AH167" s="824"/>
      <c r="AI167" s="824"/>
      <c r="AJ167" s="824"/>
      <c r="AK167" s="825"/>
    </row>
    <row r="168" spans="1:37" ht="13.5" customHeight="1">
      <c r="A168" s="2137"/>
      <c r="B168" s="278">
        <v>42972</v>
      </c>
      <c r="C168" s="206" t="s">
        <v>689</v>
      </c>
      <c r="D168" s="213" t="s">
        <v>718</v>
      </c>
      <c r="E168" s="213" t="s">
        <v>637</v>
      </c>
      <c r="F168" s="807">
        <v>2</v>
      </c>
      <c r="G168" s="807">
        <v>0</v>
      </c>
      <c r="H168" s="807">
        <v>31</v>
      </c>
      <c r="I168" s="807">
        <v>30</v>
      </c>
      <c r="J168" s="211">
        <v>0.31944444444444448</v>
      </c>
      <c r="K168" s="806">
        <v>29.9</v>
      </c>
      <c r="L168" s="807">
        <v>40.799999999999997</v>
      </c>
      <c r="M168" s="788">
        <v>8.49</v>
      </c>
      <c r="N168" s="788"/>
      <c r="O168" s="807">
        <v>26.1</v>
      </c>
      <c r="P168" s="806">
        <v>86</v>
      </c>
      <c r="Q168" s="807">
        <v>31.2</v>
      </c>
      <c r="R168" s="807">
        <v>22.4</v>
      </c>
      <c r="S168" s="806">
        <v>92</v>
      </c>
      <c r="T168" s="806">
        <v>60</v>
      </c>
      <c r="U168" s="806">
        <v>32</v>
      </c>
      <c r="V168" s="806"/>
      <c r="W168" s="823"/>
      <c r="X168" s="806"/>
      <c r="Y168" s="807"/>
      <c r="Z168" s="807"/>
      <c r="AA168" s="807"/>
      <c r="AB168" s="788"/>
      <c r="AC168" s="823"/>
      <c r="AD168" s="824"/>
      <c r="AE168" s="824"/>
      <c r="AF168" s="824"/>
      <c r="AG168" s="824"/>
      <c r="AH168" s="824"/>
      <c r="AI168" s="824"/>
      <c r="AJ168" s="824"/>
      <c r="AK168" s="825"/>
    </row>
    <row r="169" spans="1:37" ht="13.5" customHeight="1">
      <c r="A169" s="2137"/>
      <c r="B169" s="278">
        <v>42973</v>
      </c>
      <c r="C169" s="206" t="s">
        <v>691</v>
      </c>
      <c r="D169" s="213" t="s">
        <v>641</v>
      </c>
      <c r="E169" s="213" t="s">
        <v>626</v>
      </c>
      <c r="F169" s="807">
        <v>2</v>
      </c>
      <c r="G169" s="807">
        <v>0</v>
      </c>
      <c r="H169" s="807">
        <v>27</v>
      </c>
      <c r="I169" s="807">
        <v>29.5</v>
      </c>
      <c r="J169" s="211">
        <v>0.3125</v>
      </c>
      <c r="K169" s="807">
        <v>25.3</v>
      </c>
      <c r="L169" s="807">
        <v>32.700000000000003</v>
      </c>
      <c r="M169" s="788">
        <v>8.8699999999999992</v>
      </c>
      <c r="N169" s="788"/>
      <c r="O169" s="807">
        <v>25.2</v>
      </c>
      <c r="P169" s="806">
        <v>79</v>
      </c>
      <c r="Q169" s="807">
        <v>29.5</v>
      </c>
      <c r="R169" s="807">
        <v>19</v>
      </c>
      <c r="S169" s="806">
        <v>87</v>
      </c>
      <c r="T169" s="806">
        <v>54</v>
      </c>
      <c r="U169" s="806">
        <v>33</v>
      </c>
      <c r="V169" s="806"/>
      <c r="W169" s="823"/>
      <c r="X169" s="806"/>
      <c r="Y169" s="807"/>
      <c r="Z169" s="807"/>
      <c r="AA169" s="807"/>
      <c r="AB169" s="788"/>
      <c r="AC169" s="823"/>
      <c r="AD169" s="824"/>
      <c r="AE169" s="824"/>
      <c r="AF169" s="824"/>
      <c r="AG169" s="824"/>
      <c r="AH169" s="824"/>
      <c r="AI169" s="824"/>
      <c r="AJ169" s="824"/>
      <c r="AK169" s="825"/>
    </row>
    <row r="170" spans="1:37" ht="13.5" customHeight="1">
      <c r="A170" s="2137"/>
      <c r="B170" s="278">
        <v>42974</v>
      </c>
      <c r="C170" s="206" t="s">
        <v>692</v>
      </c>
      <c r="D170" s="213" t="s">
        <v>707</v>
      </c>
      <c r="E170" s="213" t="s">
        <v>626</v>
      </c>
      <c r="F170" s="807">
        <v>2</v>
      </c>
      <c r="G170" s="807">
        <v>0</v>
      </c>
      <c r="H170" s="807">
        <v>26</v>
      </c>
      <c r="I170" s="807">
        <v>27.5</v>
      </c>
      <c r="J170" s="211">
        <v>0.3125</v>
      </c>
      <c r="K170" s="806">
        <v>45.3</v>
      </c>
      <c r="L170" s="807">
        <v>37.9</v>
      </c>
      <c r="M170" s="788">
        <v>8.61</v>
      </c>
      <c r="N170" s="788"/>
      <c r="O170" s="807">
        <v>27.3</v>
      </c>
      <c r="P170" s="806">
        <v>83</v>
      </c>
      <c r="Q170" s="807">
        <v>30.5</v>
      </c>
      <c r="R170" s="807">
        <v>21.6</v>
      </c>
      <c r="S170" s="806">
        <v>92</v>
      </c>
      <c r="T170" s="806">
        <v>58</v>
      </c>
      <c r="U170" s="806">
        <v>34</v>
      </c>
      <c r="V170" s="806"/>
      <c r="W170" s="823"/>
      <c r="X170" s="806"/>
      <c r="Y170" s="807"/>
      <c r="Z170" s="807"/>
      <c r="AA170" s="807"/>
      <c r="AB170" s="788"/>
      <c r="AC170" s="823"/>
      <c r="AD170" s="824"/>
      <c r="AE170" s="824"/>
      <c r="AF170" s="824"/>
      <c r="AG170" s="824"/>
      <c r="AH170" s="824"/>
      <c r="AI170" s="824"/>
      <c r="AJ170" s="824"/>
      <c r="AK170" s="825"/>
    </row>
    <row r="171" spans="1:37" ht="13.5" customHeight="1">
      <c r="A171" s="2137"/>
      <c r="B171" s="278">
        <v>42975</v>
      </c>
      <c r="C171" s="206" t="s">
        <v>685</v>
      </c>
      <c r="D171" s="213" t="s">
        <v>718</v>
      </c>
      <c r="E171" s="213" t="s">
        <v>640</v>
      </c>
      <c r="F171" s="807">
        <v>2</v>
      </c>
      <c r="G171" s="807">
        <v>0</v>
      </c>
      <c r="H171" s="807">
        <v>23</v>
      </c>
      <c r="I171" s="807">
        <v>26</v>
      </c>
      <c r="J171" s="211">
        <v>0.3125</v>
      </c>
      <c r="K171" s="807">
        <v>33.299999999999997</v>
      </c>
      <c r="L171" s="807">
        <v>42.3</v>
      </c>
      <c r="M171" s="788">
        <v>8.35</v>
      </c>
      <c r="N171" s="788"/>
      <c r="O171" s="807">
        <v>27</v>
      </c>
      <c r="P171" s="806">
        <v>75</v>
      </c>
      <c r="Q171" s="807">
        <v>30.9</v>
      </c>
      <c r="R171" s="807">
        <v>19.600000000000001</v>
      </c>
      <c r="S171" s="806">
        <v>88</v>
      </c>
      <c r="T171" s="806">
        <v>55</v>
      </c>
      <c r="U171" s="806">
        <v>33</v>
      </c>
      <c r="V171" s="806"/>
      <c r="W171" s="823"/>
      <c r="X171" s="806"/>
      <c r="Y171" s="807"/>
      <c r="Z171" s="807"/>
      <c r="AA171" s="807"/>
      <c r="AB171" s="788"/>
      <c r="AC171" s="823"/>
      <c r="AD171" s="824"/>
      <c r="AE171" s="824"/>
      <c r="AF171" s="824"/>
      <c r="AG171" s="824"/>
      <c r="AH171" s="824"/>
      <c r="AI171" s="824"/>
      <c r="AJ171" s="824"/>
      <c r="AK171" s="825"/>
    </row>
    <row r="172" spans="1:37" ht="13.5" customHeight="1">
      <c r="A172" s="2137"/>
      <c r="B172" s="278">
        <v>42976</v>
      </c>
      <c r="C172" s="206" t="s">
        <v>686</v>
      </c>
      <c r="D172" s="213" t="s">
        <v>641</v>
      </c>
      <c r="E172" s="213" t="s">
        <v>637</v>
      </c>
      <c r="F172" s="807">
        <v>3</v>
      </c>
      <c r="G172" s="807">
        <v>0</v>
      </c>
      <c r="H172" s="807">
        <v>25</v>
      </c>
      <c r="I172" s="807">
        <v>27</v>
      </c>
      <c r="J172" s="211">
        <v>0.30555555555555552</v>
      </c>
      <c r="K172" s="807">
        <v>36.4</v>
      </c>
      <c r="L172" s="807">
        <v>44.9</v>
      </c>
      <c r="M172" s="788">
        <v>8.51</v>
      </c>
      <c r="N172" s="788"/>
      <c r="O172" s="807">
        <v>27.8</v>
      </c>
      <c r="P172" s="806">
        <v>83</v>
      </c>
      <c r="Q172" s="807">
        <v>32</v>
      </c>
      <c r="R172" s="807">
        <v>21.8</v>
      </c>
      <c r="S172" s="806">
        <v>93</v>
      </c>
      <c r="T172" s="806">
        <v>59</v>
      </c>
      <c r="U172" s="806">
        <v>34</v>
      </c>
      <c r="V172" s="806">
        <v>1.32</v>
      </c>
      <c r="W172" s="1582" t="s">
        <v>760</v>
      </c>
      <c r="X172" s="806">
        <v>200</v>
      </c>
      <c r="Y172" s="806">
        <v>156.4</v>
      </c>
      <c r="Z172" s="806">
        <v>43.6</v>
      </c>
      <c r="AA172" s="806">
        <v>1.2</v>
      </c>
      <c r="AB172" s="806">
        <v>0.43</v>
      </c>
      <c r="AC172" s="823">
        <v>11.2</v>
      </c>
      <c r="AD172" s="824"/>
      <c r="AE172" s="824"/>
      <c r="AF172" s="824"/>
      <c r="AG172" s="824"/>
      <c r="AH172" s="824"/>
      <c r="AI172" s="824"/>
      <c r="AJ172" s="824"/>
      <c r="AK172" s="825"/>
    </row>
    <row r="173" spans="1:37" ht="13.5" customHeight="1">
      <c r="A173" s="2137"/>
      <c r="B173" s="278">
        <v>42977</v>
      </c>
      <c r="C173" s="214" t="s">
        <v>687</v>
      </c>
      <c r="D173" s="213" t="s">
        <v>628</v>
      </c>
      <c r="E173" s="213" t="s">
        <v>637</v>
      </c>
      <c r="F173" s="807">
        <v>2</v>
      </c>
      <c r="G173" s="807">
        <v>0.1</v>
      </c>
      <c r="H173" s="807">
        <v>30</v>
      </c>
      <c r="I173" s="807">
        <v>27</v>
      </c>
      <c r="J173" s="211">
        <v>0.30555555555555552</v>
      </c>
      <c r="K173" s="807">
        <v>34.299999999999997</v>
      </c>
      <c r="L173" s="807">
        <v>43.6</v>
      </c>
      <c r="M173" s="788">
        <v>8.4</v>
      </c>
      <c r="N173" s="788"/>
      <c r="O173" s="807">
        <v>27.6</v>
      </c>
      <c r="P173" s="806">
        <v>80</v>
      </c>
      <c r="Q173" s="807">
        <v>27.7</v>
      </c>
      <c r="R173" s="807">
        <v>21.8</v>
      </c>
      <c r="S173" s="806">
        <v>96</v>
      </c>
      <c r="T173" s="806">
        <v>54</v>
      </c>
      <c r="U173" s="806">
        <v>42</v>
      </c>
      <c r="V173" s="806"/>
      <c r="W173" s="823"/>
      <c r="X173" s="806"/>
      <c r="Y173" s="806"/>
      <c r="Z173" s="806"/>
      <c r="AA173" s="806"/>
      <c r="AB173" s="806"/>
      <c r="AC173" s="823"/>
      <c r="AD173" s="824"/>
      <c r="AE173" s="824"/>
      <c r="AF173" s="824"/>
      <c r="AG173" s="824"/>
      <c r="AH173" s="824"/>
      <c r="AI173" s="824"/>
      <c r="AJ173" s="824"/>
      <c r="AK173" s="825"/>
    </row>
    <row r="174" spans="1:37" ht="13.5" customHeight="1">
      <c r="A174" s="2137"/>
      <c r="B174" s="285">
        <v>42978</v>
      </c>
      <c r="C174" s="214" t="s">
        <v>688</v>
      </c>
      <c r="D174" s="281" t="s">
        <v>632</v>
      </c>
      <c r="E174" s="281" t="s">
        <v>719</v>
      </c>
      <c r="F174" s="830">
        <v>6</v>
      </c>
      <c r="G174" s="830">
        <v>12.5</v>
      </c>
      <c r="H174" s="830">
        <v>22</v>
      </c>
      <c r="I174" s="830">
        <v>25.5</v>
      </c>
      <c r="J174" s="286">
        <v>0.30555555555555552</v>
      </c>
      <c r="K174" s="808">
        <v>31.8</v>
      </c>
      <c r="L174" s="808">
        <v>41.8</v>
      </c>
      <c r="M174" s="808">
        <v>8.15</v>
      </c>
      <c r="N174" s="808"/>
      <c r="O174" s="830">
        <v>29.6</v>
      </c>
      <c r="P174" s="808">
        <v>82</v>
      </c>
      <c r="Q174" s="808">
        <v>32</v>
      </c>
      <c r="R174" s="808">
        <v>23.1</v>
      </c>
      <c r="S174" s="808">
        <v>104</v>
      </c>
      <c r="T174" s="808">
        <v>63</v>
      </c>
      <c r="U174" s="808">
        <v>41</v>
      </c>
      <c r="V174" s="808"/>
      <c r="W174" s="831"/>
      <c r="X174" s="808"/>
      <c r="Y174" s="808"/>
      <c r="Z174" s="808"/>
      <c r="AA174" s="808"/>
      <c r="AB174" s="808"/>
      <c r="AC174" s="831"/>
      <c r="AD174" s="832"/>
      <c r="AE174" s="832"/>
      <c r="AF174" s="832"/>
      <c r="AG174" s="832"/>
      <c r="AH174" s="832"/>
      <c r="AI174" s="832"/>
      <c r="AJ174" s="832"/>
      <c r="AK174" s="833"/>
    </row>
    <row r="175" spans="1:37" s="769" customFormat="1" ht="13.5" customHeight="1">
      <c r="A175" s="2137"/>
      <c r="B175" s="2133" t="s">
        <v>407</v>
      </c>
      <c r="C175" s="2133"/>
      <c r="D175" s="658"/>
      <c r="E175" s="659"/>
      <c r="F175" s="809">
        <f>MAX(F144:F174)</f>
        <v>6</v>
      </c>
      <c r="G175" s="809">
        <f>MAX(G144:G174)</f>
        <v>29.5</v>
      </c>
      <c r="H175" s="809">
        <f>MAX(H144:H174)</f>
        <v>31</v>
      </c>
      <c r="I175" s="810">
        <f>MAX(I144:I174)</f>
        <v>30</v>
      </c>
      <c r="J175" s="811"/>
      <c r="K175" s="809">
        <f>MAX(K144:K174)</f>
        <v>45.3</v>
      </c>
      <c r="L175" s="809">
        <f>MAX(L144:L174)</f>
        <v>54.6</v>
      </c>
      <c r="M175" s="812">
        <f>MAX(M144:M174)</f>
        <v>8.9600000000000009</v>
      </c>
      <c r="N175" s="812"/>
      <c r="O175" s="809">
        <f t="shared" ref="O175:AK175" si="17">MAX(O144:O174)</f>
        <v>30.1</v>
      </c>
      <c r="P175" s="813">
        <f t="shared" si="17"/>
        <v>92</v>
      </c>
      <c r="Q175" s="809">
        <f t="shared" si="17"/>
        <v>34.799999999999997</v>
      </c>
      <c r="R175" s="809">
        <f t="shared" si="17"/>
        <v>25.9</v>
      </c>
      <c r="S175" s="813">
        <f t="shared" si="17"/>
        <v>104</v>
      </c>
      <c r="T175" s="813">
        <f t="shared" si="17"/>
        <v>66</v>
      </c>
      <c r="U175" s="813">
        <f t="shared" si="17"/>
        <v>43</v>
      </c>
      <c r="V175" s="814">
        <f t="shared" si="17"/>
        <v>1.37</v>
      </c>
      <c r="W175" s="815">
        <f t="shared" si="17"/>
        <v>0</v>
      </c>
      <c r="X175" s="810">
        <f t="shared" si="17"/>
        <v>260</v>
      </c>
      <c r="Y175" s="816">
        <f t="shared" si="17"/>
        <v>217</v>
      </c>
      <c r="Z175" s="816">
        <f t="shared" si="17"/>
        <v>45</v>
      </c>
      <c r="AA175" s="814">
        <f t="shared" si="17"/>
        <v>1.23</v>
      </c>
      <c r="AB175" s="814">
        <f t="shared" si="17"/>
        <v>0.61</v>
      </c>
      <c r="AC175" s="817">
        <f t="shared" si="17"/>
        <v>11.2</v>
      </c>
      <c r="AD175" s="810">
        <f t="shared" si="17"/>
        <v>0.4</v>
      </c>
      <c r="AE175" s="816">
        <f t="shared" si="17"/>
        <v>19</v>
      </c>
      <c r="AF175" s="816">
        <f t="shared" si="17"/>
        <v>9</v>
      </c>
      <c r="AG175" s="816">
        <f t="shared" si="17"/>
        <v>13</v>
      </c>
      <c r="AH175" s="816">
        <f t="shared" si="17"/>
        <v>6</v>
      </c>
      <c r="AI175" s="816">
        <f t="shared" si="17"/>
        <v>8.9</v>
      </c>
      <c r="AJ175" s="816">
        <f t="shared" si="17"/>
        <v>1.7</v>
      </c>
      <c r="AK175" s="1137">
        <f t="shared" si="17"/>
        <v>0.16</v>
      </c>
    </row>
    <row r="176" spans="1:37" s="769" customFormat="1" ht="13.5" customHeight="1">
      <c r="A176" s="2137"/>
      <c r="B176" s="2134" t="s">
        <v>408</v>
      </c>
      <c r="C176" s="2133"/>
      <c r="D176" s="658"/>
      <c r="E176" s="659"/>
      <c r="F176" s="809">
        <f>MIN(F144:F174)</f>
        <v>1</v>
      </c>
      <c r="G176" s="809">
        <f>MIN(G144:G174)</f>
        <v>0</v>
      </c>
      <c r="H176" s="809">
        <f>MIN(H144:H174)</f>
        <v>22</v>
      </c>
      <c r="I176" s="810">
        <f>MIN(I144:I174)</f>
        <v>24</v>
      </c>
      <c r="J176" s="811"/>
      <c r="K176" s="809">
        <f>MIN(K144:K174)</f>
        <v>23.1</v>
      </c>
      <c r="L176" s="809">
        <f>MIN(L144:L174)</f>
        <v>28.9</v>
      </c>
      <c r="M176" s="812">
        <f>MIN(M144:M174)</f>
        <v>7.97</v>
      </c>
      <c r="N176" s="812"/>
      <c r="O176" s="809">
        <f t="shared" ref="O176:U176" si="18">MIN(O144:O174)</f>
        <v>24.7</v>
      </c>
      <c r="P176" s="813">
        <f t="shared" si="18"/>
        <v>70</v>
      </c>
      <c r="Q176" s="809">
        <f t="shared" si="18"/>
        <v>27</v>
      </c>
      <c r="R176" s="809">
        <f t="shared" si="18"/>
        <v>18.3</v>
      </c>
      <c r="S176" s="813">
        <f t="shared" si="18"/>
        <v>86</v>
      </c>
      <c r="T176" s="813">
        <f t="shared" si="18"/>
        <v>53</v>
      </c>
      <c r="U176" s="813">
        <f t="shared" si="18"/>
        <v>24</v>
      </c>
      <c r="V176" s="814">
        <f>MIN(V144:V174)</f>
        <v>1.32</v>
      </c>
      <c r="W176" s="815">
        <f t="shared" ref="W176:AK176" si="19">MIN(W144:W174)</f>
        <v>0</v>
      </c>
      <c r="X176" s="810">
        <f t="shared" si="19"/>
        <v>200</v>
      </c>
      <c r="Y176" s="816">
        <f t="shared" si="19"/>
        <v>156.4</v>
      </c>
      <c r="Z176" s="816">
        <f t="shared" si="19"/>
        <v>43.6</v>
      </c>
      <c r="AA176" s="814">
        <f t="shared" si="19"/>
        <v>1.2</v>
      </c>
      <c r="AB176" s="814">
        <f t="shared" si="19"/>
        <v>0.43</v>
      </c>
      <c r="AC176" s="817">
        <f t="shared" si="19"/>
        <v>9.9</v>
      </c>
      <c r="AD176" s="1127">
        <f t="shared" si="19"/>
        <v>0.4</v>
      </c>
      <c r="AE176" s="816">
        <f t="shared" si="19"/>
        <v>19</v>
      </c>
      <c r="AF176" s="816">
        <f t="shared" si="19"/>
        <v>9</v>
      </c>
      <c r="AG176" s="816">
        <f t="shared" si="19"/>
        <v>13</v>
      </c>
      <c r="AH176" s="816">
        <f t="shared" si="19"/>
        <v>6</v>
      </c>
      <c r="AI176" s="816">
        <f t="shared" si="19"/>
        <v>8.9</v>
      </c>
      <c r="AJ176" s="816">
        <f t="shared" si="19"/>
        <v>1.7</v>
      </c>
      <c r="AK176" s="1137">
        <f t="shared" si="19"/>
        <v>0.16</v>
      </c>
    </row>
    <row r="177" spans="1:37" s="769" customFormat="1" ht="13.5" customHeight="1">
      <c r="A177" s="2137"/>
      <c r="B177" s="2133" t="s">
        <v>409</v>
      </c>
      <c r="C177" s="2133"/>
      <c r="D177" s="658"/>
      <c r="E177" s="659"/>
      <c r="F177" s="811"/>
      <c r="G177" s="809">
        <f>IF(COUNT(G144:G174)=0,0,AVERAGE(G144:G174))</f>
        <v>3.4580645161290322</v>
      </c>
      <c r="H177" s="809">
        <f>IF(COUNT(H144:H174)=0,0,AVERAGE(H144:H174))</f>
        <v>25.677419354838708</v>
      </c>
      <c r="I177" s="810">
        <f>IF(COUNT(I144:I174)=0,0,AVERAGE(I144:I174))</f>
        <v>26.548387096774192</v>
      </c>
      <c r="J177" s="811"/>
      <c r="K177" s="809">
        <f>IF(COUNT(K144:K174)=0,0,AVERAGE(K144:K174))</f>
        <v>34.245161290322571</v>
      </c>
      <c r="L177" s="809">
        <f>IF(COUNT(L144:L174)=0,0,AVERAGE(L144:L174))</f>
        <v>43.258064516129032</v>
      </c>
      <c r="M177" s="812">
        <f>IF(COUNT(M144:M174)=0,0,AVERAGE(M144:M174))</f>
        <v>8.491935483870968</v>
      </c>
      <c r="N177" s="811"/>
      <c r="O177" s="809">
        <f t="shared" ref="O177:U177" si="20">IF(COUNT(O144:O174)=0,0,AVERAGE(O144:O174))</f>
        <v>27.470967741935485</v>
      </c>
      <c r="P177" s="813">
        <f t="shared" si="20"/>
        <v>83.096774193548384</v>
      </c>
      <c r="Q177" s="809">
        <f t="shared" si="20"/>
        <v>29.970967741935485</v>
      </c>
      <c r="R177" s="809">
        <f t="shared" si="20"/>
        <v>22.219354838709673</v>
      </c>
      <c r="S177" s="813">
        <f t="shared" si="20"/>
        <v>94.58064516129032</v>
      </c>
      <c r="T177" s="813">
        <f>IF(COUNT(T144:T174)=0,0,AVERAGE(T144:T174))</f>
        <v>59.87096774193548</v>
      </c>
      <c r="U177" s="813">
        <f t="shared" si="20"/>
        <v>34.70967741935484</v>
      </c>
      <c r="V177" s="812">
        <f>AVERAGE(V144:V174)</f>
        <v>1.3450000000000002</v>
      </c>
      <c r="W177" s="815" t="s">
        <v>720</v>
      </c>
      <c r="X177" s="810">
        <f t="shared" ref="X177:AJ177" si="21">IF(COUNT(X144:X174)=0,0,AVERAGE(X144:X174))</f>
        <v>230</v>
      </c>
      <c r="Y177" s="816">
        <f t="shared" si="21"/>
        <v>186.7</v>
      </c>
      <c r="Z177" s="816">
        <f t="shared" si="21"/>
        <v>44.3</v>
      </c>
      <c r="AA177" s="814">
        <f t="shared" si="21"/>
        <v>1.2149999999999999</v>
      </c>
      <c r="AB177" s="814">
        <f t="shared" si="21"/>
        <v>0.52</v>
      </c>
      <c r="AC177" s="817">
        <f t="shared" si="21"/>
        <v>10.55</v>
      </c>
      <c r="AD177" s="819">
        <f t="shared" si="21"/>
        <v>0.4</v>
      </c>
      <c r="AE177" s="816">
        <f t="shared" si="21"/>
        <v>19</v>
      </c>
      <c r="AF177" s="816">
        <f t="shared" si="21"/>
        <v>9</v>
      </c>
      <c r="AG177" s="816">
        <f t="shared" si="21"/>
        <v>13</v>
      </c>
      <c r="AH177" s="816">
        <f t="shared" si="21"/>
        <v>6</v>
      </c>
      <c r="AI177" s="816">
        <f t="shared" si="21"/>
        <v>8.9</v>
      </c>
      <c r="AJ177" s="816">
        <f t="shared" si="21"/>
        <v>1.7</v>
      </c>
      <c r="AK177" s="1137">
        <v>0.16</v>
      </c>
    </row>
    <row r="178" spans="1:37" s="769" customFormat="1" ht="13.5" customHeight="1">
      <c r="A178" s="2137"/>
      <c r="B178" s="2135" t="s">
        <v>410</v>
      </c>
      <c r="C178" s="2135"/>
      <c r="D178" s="660"/>
      <c r="E178" s="660"/>
      <c r="F178" s="859"/>
      <c r="G178" s="809">
        <f>SUM(G144:G174)</f>
        <v>107.2</v>
      </c>
      <c r="H178" s="860"/>
      <c r="I178" s="860"/>
      <c r="J178" s="860"/>
      <c r="K178" s="860"/>
      <c r="L178" s="860"/>
      <c r="M178" s="860"/>
      <c r="N178" s="860"/>
      <c r="O178" s="860"/>
      <c r="P178" s="860"/>
      <c r="Q178" s="860"/>
      <c r="R178" s="860"/>
      <c r="S178" s="860"/>
      <c r="T178" s="860"/>
      <c r="U178" s="860"/>
      <c r="V178" s="860"/>
      <c r="W178" s="820"/>
      <c r="X178" s="860"/>
      <c r="Y178" s="860"/>
      <c r="Z178" s="860"/>
      <c r="AA178" s="860"/>
      <c r="AB178" s="860"/>
      <c r="AC178" s="861"/>
      <c r="AD178" s="861"/>
      <c r="AE178" s="860"/>
      <c r="AF178" s="860"/>
      <c r="AG178" s="860"/>
      <c r="AH178" s="860"/>
      <c r="AI178" s="860"/>
      <c r="AJ178" s="860"/>
      <c r="AK178" s="1138"/>
    </row>
    <row r="179" spans="1:37" ht="13.5" customHeight="1">
      <c r="A179" s="2137" t="s">
        <v>323</v>
      </c>
      <c r="B179" s="280">
        <v>42979</v>
      </c>
      <c r="C179" s="371" t="s">
        <v>689</v>
      </c>
      <c r="D179" s="1529" t="s">
        <v>711</v>
      </c>
      <c r="E179" s="282" t="s">
        <v>626</v>
      </c>
      <c r="F179" s="826">
        <v>5</v>
      </c>
      <c r="G179" s="826">
        <v>1.1000000000000001</v>
      </c>
      <c r="H179" s="826">
        <v>18</v>
      </c>
      <c r="I179" s="826">
        <v>22.5</v>
      </c>
      <c r="J179" s="210">
        <v>0.30555555555555552</v>
      </c>
      <c r="K179" s="826">
        <v>63.8</v>
      </c>
      <c r="L179" s="826">
        <v>78.8</v>
      </c>
      <c r="M179" s="787">
        <v>8.15</v>
      </c>
      <c r="N179" s="787"/>
      <c r="O179" s="827">
        <v>28.1</v>
      </c>
      <c r="P179" s="1528">
        <v>93</v>
      </c>
      <c r="Q179" s="827">
        <v>29.5</v>
      </c>
      <c r="R179" s="827">
        <v>27.2</v>
      </c>
      <c r="S179" s="1528">
        <v>102</v>
      </c>
      <c r="T179" s="1528">
        <v>63</v>
      </c>
      <c r="U179" s="1528">
        <v>39</v>
      </c>
      <c r="V179" s="805"/>
      <c r="W179" s="843"/>
      <c r="X179" s="805"/>
      <c r="Y179" s="805"/>
      <c r="Z179" s="805"/>
      <c r="AA179" s="805"/>
      <c r="AB179" s="805"/>
      <c r="AC179" s="843"/>
      <c r="AD179" s="844"/>
      <c r="AE179" s="844"/>
      <c r="AF179" s="844"/>
      <c r="AG179" s="844"/>
      <c r="AH179" s="844"/>
      <c r="AI179" s="844"/>
      <c r="AJ179" s="844"/>
      <c r="AK179" s="845"/>
    </row>
    <row r="180" spans="1:37" ht="13.5" customHeight="1">
      <c r="A180" s="2137"/>
      <c r="B180" s="278">
        <v>42980</v>
      </c>
      <c r="C180" s="206" t="s">
        <v>691</v>
      </c>
      <c r="D180" s="207" t="s">
        <v>639</v>
      </c>
      <c r="E180" s="213" t="s">
        <v>640</v>
      </c>
      <c r="F180" s="807">
        <v>4</v>
      </c>
      <c r="G180" s="807">
        <v>0.1</v>
      </c>
      <c r="H180" s="807">
        <v>18</v>
      </c>
      <c r="I180" s="807">
        <v>21</v>
      </c>
      <c r="J180" s="211">
        <v>0.31944444444444448</v>
      </c>
      <c r="K180" s="807">
        <v>48.4</v>
      </c>
      <c r="L180" s="807">
        <v>61.5</v>
      </c>
      <c r="M180" s="788">
        <v>8.1</v>
      </c>
      <c r="N180" s="788"/>
      <c r="O180" s="807">
        <v>26.5</v>
      </c>
      <c r="P180" s="839">
        <v>90</v>
      </c>
      <c r="Q180" s="807">
        <v>30.9</v>
      </c>
      <c r="R180" s="807">
        <v>27.3</v>
      </c>
      <c r="S180" s="839">
        <v>107</v>
      </c>
      <c r="T180" s="839">
        <v>66</v>
      </c>
      <c r="U180" s="839">
        <v>41</v>
      </c>
      <c r="V180" s="806"/>
      <c r="W180" s="823"/>
      <c r="X180" s="806"/>
      <c r="Y180" s="806"/>
      <c r="Z180" s="806"/>
      <c r="AA180" s="806"/>
      <c r="AB180" s="806"/>
      <c r="AC180" s="823"/>
      <c r="AD180" s="824"/>
      <c r="AE180" s="824"/>
      <c r="AF180" s="824"/>
      <c r="AG180" s="824"/>
      <c r="AH180" s="824"/>
      <c r="AI180" s="824"/>
      <c r="AJ180" s="824"/>
      <c r="AK180" s="825"/>
    </row>
    <row r="181" spans="1:37" ht="13.5" customHeight="1">
      <c r="A181" s="2137"/>
      <c r="B181" s="278">
        <v>42981</v>
      </c>
      <c r="C181" s="206" t="s">
        <v>692</v>
      </c>
      <c r="D181" s="213" t="s">
        <v>627</v>
      </c>
      <c r="E181" s="213" t="s">
        <v>693</v>
      </c>
      <c r="F181" s="807">
        <v>1</v>
      </c>
      <c r="G181" s="807">
        <v>0</v>
      </c>
      <c r="H181" s="807">
        <v>23</v>
      </c>
      <c r="I181" s="807">
        <v>22.5</v>
      </c>
      <c r="J181" s="211">
        <v>0.3125</v>
      </c>
      <c r="K181" s="807">
        <v>27.8</v>
      </c>
      <c r="L181" s="807">
        <v>37</v>
      </c>
      <c r="M181" s="788">
        <v>8.75</v>
      </c>
      <c r="N181" s="829"/>
      <c r="O181" s="807">
        <v>29.4</v>
      </c>
      <c r="P181" s="839">
        <v>101</v>
      </c>
      <c r="Q181" s="807">
        <v>29.5</v>
      </c>
      <c r="R181" s="807">
        <v>22.9</v>
      </c>
      <c r="S181" s="839">
        <v>103</v>
      </c>
      <c r="T181" s="839">
        <v>66</v>
      </c>
      <c r="U181" s="839">
        <v>37</v>
      </c>
      <c r="V181" s="806"/>
      <c r="W181" s="823"/>
      <c r="X181" s="807"/>
      <c r="Y181" s="807"/>
      <c r="Z181" s="807"/>
      <c r="AA181" s="807"/>
      <c r="AB181" s="788"/>
      <c r="AC181" s="823"/>
      <c r="AD181" s="824"/>
      <c r="AE181" s="824"/>
      <c r="AF181" s="824"/>
      <c r="AG181" s="824"/>
      <c r="AH181" s="824"/>
      <c r="AI181" s="824"/>
      <c r="AJ181" s="824"/>
      <c r="AK181" s="825"/>
    </row>
    <row r="182" spans="1:37" ht="13.5" customHeight="1">
      <c r="A182" s="2137"/>
      <c r="B182" s="278">
        <v>42982</v>
      </c>
      <c r="C182" s="206" t="s">
        <v>685</v>
      </c>
      <c r="D182" s="213" t="s">
        <v>708</v>
      </c>
      <c r="E182" s="213" t="s">
        <v>629</v>
      </c>
      <c r="F182" s="807">
        <v>1</v>
      </c>
      <c r="G182" s="807">
        <v>0.5</v>
      </c>
      <c r="H182" s="836">
        <v>21</v>
      </c>
      <c r="I182" s="807">
        <v>22</v>
      </c>
      <c r="J182" s="211">
        <v>0.30555555555555552</v>
      </c>
      <c r="K182" s="807">
        <v>33.700000000000003</v>
      </c>
      <c r="L182" s="807">
        <v>46.5</v>
      </c>
      <c r="M182" s="788">
        <v>8.64</v>
      </c>
      <c r="N182" s="829"/>
      <c r="O182" s="807">
        <v>30.7</v>
      </c>
      <c r="P182" s="839">
        <v>94</v>
      </c>
      <c r="Q182" s="807">
        <v>30.5</v>
      </c>
      <c r="R182" s="807">
        <v>24.3</v>
      </c>
      <c r="S182" s="839">
        <v>106</v>
      </c>
      <c r="T182" s="839">
        <v>70</v>
      </c>
      <c r="U182" s="839">
        <v>36</v>
      </c>
      <c r="V182" s="806"/>
      <c r="W182" s="823"/>
      <c r="X182" s="806"/>
      <c r="Y182" s="807"/>
      <c r="Z182" s="807"/>
      <c r="AA182" s="807"/>
      <c r="AB182" s="788"/>
      <c r="AC182" s="823"/>
      <c r="AD182" s="824"/>
      <c r="AE182" s="824"/>
      <c r="AF182" s="824"/>
      <c r="AG182" s="824"/>
      <c r="AH182" s="824"/>
      <c r="AI182" s="824"/>
      <c r="AJ182" s="824"/>
      <c r="AK182" s="825"/>
    </row>
    <row r="183" spans="1:37" ht="13.5" customHeight="1">
      <c r="A183" s="2137"/>
      <c r="B183" s="278">
        <v>42983</v>
      </c>
      <c r="C183" s="206" t="s">
        <v>686</v>
      </c>
      <c r="D183" s="213" t="s">
        <v>708</v>
      </c>
      <c r="E183" s="213" t="s">
        <v>640</v>
      </c>
      <c r="F183" s="807">
        <v>1</v>
      </c>
      <c r="G183" s="807">
        <v>4</v>
      </c>
      <c r="H183" s="807">
        <v>21</v>
      </c>
      <c r="I183" s="807">
        <v>22</v>
      </c>
      <c r="J183" s="211">
        <v>0.2986111111111111</v>
      </c>
      <c r="K183" s="807">
        <v>28.1</v>
      </c>
      <c r="L183" s="807">
        <v>38.4</v>
      </c>
      <c r="M183" s="788">
        <v>8.74</v>
      </c>
      <c r="N183" s="829"/>
      <c r="O183" s="807">
        <v>29.3</v>
      </c>
      <c r="P183" s="839">
        <v>92</v>
      </c>
      <c r="Q183" s="807">
        <v>32.700000000000003</v>
      </c>
      <c r="R183" s="807">
        <v>21.2</v>
      </c>
      <c r="S183" s="839">
        <v>110</v>
      </c>
      <c r="T183" s="839">
        <v>70</v>
      </c>
      <c r="U183" s="839">
        <v>40</v>
      </c>
      <c r="V183" s="806"/>
      <c r="W183" s="823"/>
      <c r="X183" s="806"/>
      <c r="Y183" s="807"/>
      <c r="Z183" s="807"/>
      <c r="AA183" s="807"/>
      <c r="AB183" s="788"/>
      <c r="AC183" s="823"/>
      <c r="AD183" s="824"/>
      <c r="AE183" s="824"/>
      <c r="AF183" s="824"/>
      <c r="AG183" s="824"/>
      <c r="AH183" s="824"/>
      <c r="AI183" s="824"/>
      <c r="AJ183" s="824"/>
      <c r="AK183" s="825"/>
    </row>
    <row r="184" spans="1:37" ht="13.5" customHeight="1">
      <c r="A184" s="2137"/>
      <c r="B184" s="278">
        <v>42984</v>
      </c>
      <c r="C184" s="206" t="s">
        <v>687</v>
      </c>
      <c r="D184" s="213" t="s">
        <v>632</v>
      </c>
      <c r="E184" s="213" t="s">
        <v>693</v>
      </c>
      <c r="F184" s="807">
        <v>3</v>
      </c>
      <c r="G184" s="807">
        <v>13.4</v>
      </c>
      <c r="H184" s="807">
        <v>21</v>
      </c>
      <c r="I184" s="807">
        <v>23</v>
      </c>
      <c r="J184" s="211">
        <v>0.2986111111111111</v>
      </c>
      <c r="K184" s="807">
        <v>37</v>
      </c>
      <c r="L184" s="807">
        <v>46.2</v>
      </c>
      <c r="M184" s="788">
        <v>8.66</v>
      </c>
      <c r="N184" s="829"/>
      <c r="O184" s="807">
        <v>29.9</v>
      </c>
      <c r="P184" s="839">
        <v>82</v>
      </c>
      <c r="Q184" s="807">
        <v>30.5</v>
      </c>
      <c r="R184" s="807">
        <v>22.8</v>
      </c>
      <c r="S184" s="839">
        <v>98</v>
      </c>
      <c r="T184" s="839">
        <v>62</v>
      </c>
      <c r="U184" s="839">
        <v>36</v>
      </c>
      <c r="V184" s="806"/>
      <c r="W184" s="823"/>
      <c r="X184" s="806"/>
      <c r="Y184" s="807"/>
      <c r="Z184" s="807"/>
      <c r="AA184" s="807"/>
      <c r="AB184" s="788"/>
      <c r="AC184" s="823"/>
      <c r="AD184" s="824">
        <v>0.2</v>
      </c>
      <c r="AE184" s="824">
        <v>21</v>
      </c>
      <c r="AF184" s="824">
        <v>0.42</v>
      </c>
      <c r="AG184" s="824">
        <v>13</v>
      </c>
      <c r="AH184" s="824">
        <v>4.9000000000000004</v>
      </c>
      <c r="AI184" s="824">
        <v>8.9</v>
      </c>
      <c r="AJ184" s="824">
        <v>1.2</v>
      </c>
      <c r="AK184" s="825">
        <v>0.16</v>
      </c>
    </row>
    <row r="185" spans="1:37" ht="13.5" customHeight="1">
      <c r="A185" s="2137"/>
      <c r="B185" s="278">
        <v>42985</v>
      </c>
      <c r="C185" s="206" t="s">
        <v>688</v>
      </c>
      <c r="D185" s="213" t="s">
        <v>638</v>
      </c>
      <c r="E185" s="213" t="s">
        <v>630</v>
      </c>
      <c r="F185" s="807">
        <v>1</v>
      </c>
      <c r="G185" s="807">
        <v>2</v>
      </c>
      <c r="H185" s="807">
        <v>22</v>
      </c>
      <c r="I185" s="807">
        <v>23</v>
      </c>
      <c r="J185" s="211">
        <v>0.3125</v>
      </c>
      <c r="K185" s="807">
        <v>42.4</v>
      </c>
      <c r="L185" s="807">
        <v>51.7</v>
      </c>
      <c r="M185" s="788">
        <v>8.5</v>
      </c>
      <c r="N185" s="829"/>
      <c r="O185" s="807">
        <v>27.2</v>
      </c>
      <c r="P185" s="839">
        <v>92</v>
      </c>
      <c r="Q185" s="807">
        <v>29.1</v>
      </c>
      <c r="R185" s="807">
        <v>22.4</v>
      </c>
      <c r="S185" s="839">
        <v>106</v>
      </c>
      <c r="T185" s="839">
        <v>72</v>
      </c>
      <c r="U185" s="839">
        <v>34</v>
      </c>
      <c r="V185" s="807"/>
      <c r="W185" s="823"/>
      <c r="X185" s="806"/>
      <c r="Y185" s="807"/>
      <c r="Z185" s="807"/>
      <c r="AA185" s="807"/>
      <c r="AB185" s="788"/>
      <c r="AC185" s="823"/>
      <c r="AD185" s="824"/>
      <c r="AE185" s="824"/>
      <c r="AF185" s="824"/>
      <c r="AG185" s="824"/>
      <c r="AH185" s="824"/>
      <c r="AI185" s="824"/>
      <c r="AJ185" s="824"/>
      <c r="AK185" s="825"/>
    </row>
    <row r="186" spans="1:37" ht="13.5" customHeight="1">
      <c r="A186" s="2137"/>
      <c r="B186" s="278">
        <v>42986</v>
      </c>
      <c r="C186" s="206" t="s">
        <v>689</v>
      </c>
      <c r="D186" s="213" t="s">
        <v>694</v>
      </c>
      <c r="E186" s="213" t="s">
        <v>626</v>
      </c>
      <c r="F186" s="807">
        <v>2</v>
      </c>
      <c r="G186" s="807">
        <v>0</v>
      </c>
      <c r="H186" s="807">
        <v>22</v>
      </c>
      <c r="I186" s="807">
        <v>23</v>
      </c>
      <c r="J186" s="211">
        <v>0.31944444444444448</v>
      </c>
      <c r="K186" s="807">
        <v>35.299999999999997</v>
      </c>
      <c r="L186" s="807">
        <v>45.8</v>
      </c>
      <c r="M186" s="788">
        <v>8.27</v>
      </c>
      <c r="N186" s="829"/>
      <c r="O186" s="807">
        <v>29.3</v>
      </c>
      <c r="P186" s="839">
        <v>90</v>
      </c>
      <c r="Q186" s="807">
        <v>32.700000000000003</v>
      </c>
      <c r="R186" s="807">
        <v>21.5</v>
      </c>
      <c r="S186" s="839">
        <v>102</v>
      </c>
      <c r="T186" s="839">
        <v>66</v>
      </c>
      <c r="U186" s="839">
        <v>36</v>
      </c>
      <c r="V186" s="806"/>
      <c r="W186" s="823"/>
      <c r="X186" s="806"/>
      <c r="Y186" s="806"/>
      <c r="Z186" s="806"/>
      <c r="AA186" s="807"/>
      <c r="AB186" s="806"/>
      <c r="AC186" s="823"/>
      <c r="AD186" s="824"/>
      <c r="AE186" s="824"/>
      <c r="AF186" s="824"/>
      <c r="AG186" s="824"/>
      <c r="AH186" s="824"/>
      <c r="AI186" s="824"/>
      <c r="AJ186" s="824"/>
      <c r="AK186" s="825"/>
    </row>
    <row r="187" spans="1:37" ht="13.5" customHeight="1">
      <c r="A187" s="2137"/>
      <c r="B187" s="278">
        <v>42987</v>
      </c>
      <c r="C187" s="206" t="s">
        <v>691</v>
      </c>
      <c r="D187" s="213" t="s">
        <v>627</v>
      </c>
      <c r="E187" s="213" t="s">
        <v>629</v>
      </c>
      <c r="F187" s="807">
        <v>1</v>
      </c>
      <c r="G187" s="807">
        <v>0</v>
      </c>
      <c r="H187" s="807">
        <v>23</v>
      </c>
      <c r="I187" s="807">
        <v>24</v>
      </c>
      <c r="J187" s="211">
        <v>0.30555555555555552</v>
      </c>
      <c r="K187" s="807">
        <v>39.5</v>
      </c>
      <c r="L187" s="807">
        <v>50.5</v>
      </c>
      <c r="M187" s="788">
        <v>8.64</v>
      </c>
      <c r="N187" s="829"/>
      <c r="O187" s="807">
        <v>30.1</v>
      </c>
      <c r="P187" s="839">
        <v>92</v>
      </c>
      <c r="Q187" s="807">
        <v>32</v>
      </c>
      <c r="R187" s="807">
        <v>20.5</v>
      </c>
      <c r="S187" s="839">
        <v>106</v>
      </c>
      <c r="T187" s="839">
        <v>66</v>
      </c>
      <c r="U187" s="839">
        <v>40</v>
      </c>
      <c r="V187" s="806"/>
      <c r="W187" s="823"/>
      <c r="X187" s="806"/>
      <c r="Y187" s="806"/>
      <c r="Z187" s="806"/>
      <c r="AA187" s="806"/>
      <c r="AB187" s="806"/>
      <c r="AC187" s="823"/>
      <c r="AD187" s="824"/>
      <c r="AE187" s="824"/>
      <c r="AF187" s="824"/>
      <c r="AG187" s="824"/>
      <c r="AH187" s="824"/>
      <c r="AI187" s="824"/>
      <c r="AJ187" s="824"/>
      <c r="AK187" s="825"/>
    </row>
    <row r="188" spans="1:37" ht="13.5" customHeight="1">
      <c r="A188" s="2137"/>
      <c r="B188" s="278">
        <v>42988</v>
      </c>
      <c r="C188" s="206" t="s">
        <v>692</v>
      </c>
      <c r="D188" s="213" t="s">
        <v>705</v>
      </c>
      <c r="E188" s="213" t="s">
        <v>631</v>
      </c>
      <c r="F188" s="807">
        <v>3</v>
      </c>
      <c r="G188" s="807">
        <v>1.4</v>
      </c>
      <c r="H188" s="807">
        <v>26</v>
      </c>
      <c r="I188" s="807">
        <v>25</v>
      </c>
      <c r="J188" s="211">
        <v>0.3125</v>
      </c>
      <c r="K188" s="807">
        <v>36.200000000000003</v>
      </c>
      <c r="L188" s="807">
        <v>45.8</v>
      </c>
      <c r="M188" s="788">
        <v>8.86</v>
      </c>
      <c r="N188" s="829"/>
      <c r="O188" s="807">
        <v>27.5</v>
      </c>
      <c r="P188" s="839">
        <v>82</v>
      </c>
      <c r="Q188" s="807">
        <v>34.799999999999997</v>
      </c>
      <c r="R188" s="807">
        <v>24.3</v>
      </c>
      <c r="S188" s="839">
        <v>92</v>
      </c>
      <c r="T188" s="839">
        <v>56</v>
      </c>
      <c r="U188" s="839">
        <v>36</v>
      </c>
      <c r="V188" s="806"/>
      <c r="W188" s="823"/>
      <c r="X188" s="807"/>
      <c r="Y188" s="807"/>
      <c r="Z188" s="807"/>
      <c r="AA188" s="806"/>
      <c r="AB188" s="806"/>
      <c r="AC188" s="823"/>
      <c r="AD188" s="824"/>
      <c r="AE188" s="824"/>
      <c r="AF188" s="824"/>
      <c r="AG188" s="824"/>
      <c r="AH188" s="824"/>
      <c r="AI188" s="824"/>
      <c r="AJ188" s="824"/>
      <c r="AK188" s="825"/>
    </row>
    <row r="189" spans="1:37" ht="13.5" customHeight="1">
      <c r="A189" s="2137"/>
      <c r="B189" s="278">
        <v>42989</v>
      </c>
      <c r="C189" s="206" t="s">
        <v>685</v>
      </c>
      <c r="D189" s="213" t="s">
        <v>705</v>
      </c>
      <c r="E189" s="213" t="s">
        <v>640</v>
      </c>
      <c r="F189" s="807">
        <v>1</v>
      </c>
      <c r="G189" s="807">
        <v>0.1</v>
      </c>
      <c r="H189" s="807">
        <v>27</v>
      </c>
      <c r="I189" s="807">
        <v>25</v>
      </c>
      <c r="J189" s="211">
        <v>0.3125</v>
      </c>
      <c r="K189" s="807">
        <v>35.299999999999997</v>
      </c>
      <c r="L189" s="807">
        <v>46.1</v>
      </c>
      <c r="M189" s="788">
        <v>8.64</v>
      </c>
      <c r="N189" s="829"/>
      <c r="O189" s="807">
        <v>26.9</v>
      </c>
      <c r="P189" s="839">
        <v>84</v>
      </c>
      <c r="Q189" s="807">
        <v>35.5</v>
      </c>
      <c r="R189" s="807">
        <v>23.7</v>
      </c>
      <c r="S189" s="839">
        <v>96</v>
      </c>
      <c r="T189" s="839">
        <v>62</v>
      </c>
      <c r="U189" s="839">
        <v>34</v>
      </c>
      <c r="V189" s="806"/>
      <c r="W189" s="823"/>
      <c r="X189" s="806"/>
      <c r="Y189" s="807"/>
      <c r="Z189" s="807"/>
      <c r="AA189" s="807"/>
      <c r="AB189" s="788"/>
      <c r="AC189" s="823"/>
      <c r="AD189" s="824"/>
      <c r="AE189" s="824"/>
      <c r="AF189" s="824"/>
      <c r="AG189" s="824"/>
      <c r="AH189" s="824"/>
      <c r="AI189" s="824"/>
      <c r="AJ189" s="824"/>
      <c r="AK189" s="825"/>
    </row>
    <row r="190" spans="1:37" ht="13.5" customHeight="1">
      <c r="A190" s="2137"/>
      <c r="B190" s="278">
        <v>42990</v>
      </c>
      <c r="C190" s="206" t="s">
        <v>686</v>
      </c>
      <c r="D190" s="213" t="s">
        <v>625</v>
      </c>
      <c r="E190" s="213" t="s">
        <v>637</v>
      </c>
      <c r="F190" s="807">
        <v>2</v>
      </c>
      <c r="G190" s="807">
        <v>12.8</v>
      </c>
      <c r="H190" s="807">
        <v>26</v>
      </c>
      <c r="I190" s="807">
        <v>25.5</v>
      </c>
      <c r="J190" s="211">
        <v>0.3125</v>
      </c>
      <c r="K190" s="807">
        <v>38.700000000000003</v>
      </c>
      <c r="L190" s="807">
        <v>48.8</v>
      </c>
      <c r="M190" s="788">
        <v>8.84</v>
      </c>
      <c r="N190" s="829"/>
      <c r="O190" s="807">
        <v>27</v>
      </c>
      <c r="P190" s="839">
        <v>80</v>
      </c>
      <c r="Q190" s="807">
        <v>32</v>
      </c>
      <c r="R190" s="807">
        <v>27.2</v>
      </c>
      <c r="S190" s="839">
        <v>90</v>
      </c>
      <c r="T190" s="839">
        <v>58</v>
      </c>
      <c r="U190" s="839">
        <v>32</v>
      </c>
      <c r="V190" s="806"/>
      <c r="W190" s="823"/>
      <c r="X190" s="806"/>
      <c r="Y190" s="807"/>
      <c r="Z190" s="807"/>
      <c r="AA190" s="807"/>
      <c r="AB190" s="788"/>
      <c r="AC190" s="823"/>
      <c r="AD190" s="824"/>
      <c r="AE190" s="824"/>
      <c r="AF190" s="824"/>
      <c r="AG190" s="824"/>
      <c r="AH190" s="824"/>
      <c r="AI190" s="824"/>
      <c r="AJ190" s="824"/>
      <c r="AK190" s="825"/>
    </row>
    <row r="191" spans="1:37" ht="13.5" customHeight="1">
      <c r="A191" s="2137"/>
      <c r="B191" s="278">
        <v>42991</v>
      </c>
      <c r="C191" s="206" t="s">
        <v>687</v>
      </c>
      <c r="D191" s="213" t="s">
        <v>627</v>
      </c>
      <c r="E191" s="213" t="s">
        <v>633</v>
      </c>
      <c r="F191" s="807">
        <v>2</v>
      </c>
      <c r="G191" s="807">
        <v>0</v>
      </c>
      <c r="H191" s="807">
        <v>26</v>
      </c>
      <c r="I191" s="807">
        <v>25.5</v>
      </c>
      <c r="J191" s="211">
        <v>0.30555555555555552</v>
      </c>
      <c r="K191" s="807">
        <v>34.9</v>
      </c>
      <c r="L191" s="807">
        <v>46.7</v>
      </c>
      <c r="M191" s="788">
        <v>8.6</v>
      </c>
      <c r="N191" s="829"/>
      <c r="O191" s="807">
        <v>26.5</v>
      </c>
      <c r="P191" s="839">
        <v>82</v>
      </c>
      <c r="Q191" s="807">
        <v>32</v>
      </c>
      <c r="R191" s="807">
        <v>24</v>
      </c>
      <c r="S191" s="839">
        <v>88</v>
      </c>
      <c r="T191" s="839">
        <v>52</v>
      </c>
      <c r="U191" s="839">
        <v>36</v>
      </c>
      <c r="V191" s="806"/>
      <c r="W191" s="823"/>
      <c r="X191" s="806"/>
      <c r="Y191" s="807"/>
      <c r="Z191" s="807"/>
      <c r="AA191" s="807"/>
      <c r="AB191" s="788"/>
      <c r="AC191" s="823"/>
      <c r="AD191" s="824"/>
      <c r="AE191" s="824"/>
      <c r="AF191" s="824"/>
      <c r="AG191" s="824"/>
      <c r="AH191" s="824"/>
      <c r="AI191" s="824"/>
      <c r="AJ191" s="824"/>
      <c r="AK191" s="825"/>
    </row>
    <row r="192" spans="1:37" ht="13.5" customHeight="1">
      <c r="A192" s="2137"/>
      <c r="B192" s="278">
        <v>42992</v>
      </c>
      <c r="C192" s="206" t="s">
        <v>688</v>
      </c>
      <c r="D192" s="213" t="s">
        <v>707</v>
      </c>
      <c r="E192" s="213" t="s">
        <v>634</v>
      </c>
      <c r="F192" s="807">
        <v>3</v>
      </c>
      <c r="G192" s="807">
        <v>0</v>
      </c>
      <c r="H192" s="807">
        <v>24</v>
      </c>
      <c r="I192" s="807">
        <v>25.25</v>
      </c>
      <c r="J192" s="211">
        <v>0.3125</v>
      </c>
      <c r="K192" s="807">
        <v>36.9</v>
      </c>
      <c r="L192" s="807">
        <v>47.4</v>
      </c>
      <c r="M192" s="788">
        <v>8.86</v>
      </c>
      <c r="N192" s="829"/>
      <c r="O192" s="807">
        <v>27.8</v>
      </c>
      <c r="P192" s="839">
        <v>80</v>
      </c>
      <c r="Q192" s="807">
        <v>32</v>
      </c>
      <c r="R192" s="807">
        <v>24</v>
      </c>
      <c r="S192" s="839">
        <v>94</v>
      </c>
      <c r="T192" s="839">
        <v>56</v>
      </c>
      <c r="U192" s="839">
        <v>38</v>
      </c>
      <c r="V192" s="806"/>
      <c r="W192" s="823"/>
      <c r="X192" s="806"/>
      <c r="Y192" s="807"/>
      <c r="Z192" s="807"/>
      <c r="AA192" s="807"/>
      <c r="AB192" s="788"/>
      <c r="AC192" s="823"/>
      <c r="AD192" s="824"/>
      <c r="AE192" s="824"/>
      <c r="AF192" s="824"/>
      <c r="AG192" s="824"/>
      <c r="AH192" s="824"/>
      <c r="AI192" s="824"/>
      <c r="AJ192" s="824"/>
      <c r="AK192" s="825"/>
    </row>
    <row r="193" spans="1:37" ht="13.5" customHeight="1">
      <c r="A193" s="2137"/>
      <c r="B193" s="278">
        <v>42993</v>
      </c>
      <c r="C193" s="206" t="s">
        <v>689</v>
      </c>
      <c r="D193" s="213" t="s">
        <v>627</v>
      </c>
      <c r="E193" s="213" t="s">
        <v>712</v>
      </c>
      <c r="F193" s="807">
        <v>0</v>
      </c>
      <c r="G193" s="807">
        <v>0</v>
      </c>
      <c r="H193" s="807">
        <v>21</v>
      </c>
      <c r="I193" s="807">
        <v>25</v>
      </c>
      <c r="J193" s="211">
        <v>0.2986111111111111</v>
      </c>
      <c r="K193" s="807">
        <v>37.700000000000003</v>
      </c>
      <c r="L193" s="807">
        <v>47</v>
      </c>
      <c r="M193" s="788">
        <v>8.91</v>
      </c>
      <c r="N193" s="829"/>
      <c r="O193" s="807">
        <v>27.8</v>
      </c>
      <c r="P193" s="839">
        <v>76</v>
      </c>
      <c r="Q193" s="807">
        <v>32</v>
      </c>
      <c r="R193" s="807">
        <v>26.9</v>
      </c>
      <c r="S193" s="839">
        <v>93</v>
      </c>
      <c r="T193" s="839">
        <v>54</v>
      </c>
      <c r="U193" s="839">
        <v>39</v>
      </c>
      <c r="V193" s="806"/>
      <c r="W193" s="823"/>
      <c r="X193" s="806"/>
      <c r="Y193" s="807"/>
      <c r="Z193" s="807"/>
      <c r="AA193" s="807"/>
      <c r="AB193" s="788"/>
      <c r="AC193" s="823"/>
      <c r="AD193" s="824"/>
      <c r="AE193" s="824"/>
      <c r="AF193" s="824"/>
      <c r="AG193" s="824"/>
      <c r="AH193" s="824"/>
      <c r="AI193" s="824"/>
      <c r="AJ193" s="824"/>
      <c r="AK193" s="825"/>
    </row>
    <row r="194" spans="1:37" ht="13.5" customHeight="1">
      <c r="A194" s="2137"/>
      <c r="B194" s="278">
        <v>42994</v>
      </c>
      <c r="C194" s="206" t="s">
        <v>691</v>
      </c>
      <c r="D194" s="213" t="s">
        <v>638</v>
      </c>
      <c r="E194" s="213" t="s">
        <v>626</v>
      </c>
      <c r="F194" s="807">
        <v>3</v>
      </c>
      <c r="G194" s="807">
        <v>1</v>
      </c>
      <c r="H194" s="807">
        <v>20</v>
      </c>
      <c r="I194" s="807">
        <v>24</v>
      </c>
      <c r="J194" s="211">
        <v>0.3125</v>
      </c>
      <c r="K194" s="807">
        <v>43.7</v>
      </c>
      <c r="L194" s="807">
        <v>58.2</v>
      </c>
      <c r="M194" s="788">
        <v>8.8800000000000008</v>
      </c>
      <c r="N194" s="829"/>
      <c r="O194" s="807">
        <v>26.2</v>
      </c>
      <c r="P194" s="839">
        <v>76</v>
      </c>
      <c r="Q194" s="807">
        <v>32.700000000000003</v>
      </c>
      <c r="R194" s="807">
        <v>28.1</v>
      </c>
      <c r="S194" s="839">
        <v>89</v>
      </c>
      <c r="T194" s="839">
        <v>51</v>
      </c>
      <c r="U194" s="839">
        <v>38</v>
      </c>
      <c r="V194" s="806"/>
      <c r="W194" s="823"/>
      <c r="X194" s="806"/>
      <c r="Y194" s="806"/>
      <c r="Z194" s="806"/>
      <c r="AA194" s="806"/>
      <c r="AB194" s="806"/>
      <c r="AC194" s="823"/>
      <c r="AD194" s="824"/>
      <c r="AE194" s="824"/>
      <c r="AF194" s="824"/>
      <c r="AG194" s="824"/>
      <c r="AH194" s="824"/>
      <c r="AI194" s="824"/>
      <c r="AJ194" s="824"/>
      <c r="AK194" s="825"/>
    </row>
    <row r="195" spans="1:37" ht="13.5" customHeight="1">
      <c r="A195" s="2137"/>
      <c r="B195" s="278">
        <v>42995</v>
      </c>
      <c r="C195" s="206" t="s">
        <v>692</v>
      </c>
      <c r="D195" s="213" t="s">
        <v>632</v>
      </c>
      <c r="E195" s="213" t="s">
        <v>706</v>
      </c>
      <c r="F195" s="807">
        <v>2</v>
      </c>
      <c r="G195" s="807">
        <v>44.1</v>
      </c>
      <c r="H195" s="807">
        <v>21</v>
      </c>
      <c r="I195" s="807">
        <v>21</v>
      </c>
      <c r="J195" s="211">
        <v>0.3125</v>
      </c>
      <c r="K195" s="807">
        <v>48.3</v>
      </c>
      <c r="L195" s="807">
        <v>61.4</v>
      </c>
      <c r="M195" s="788">
        <v>8.7899999999999991</v>
      </c>
      <c r="N195" s="829"/>
      <c r="O195" s="807">
        <v>27.8</v>
      </c>
      <c r="P195" s="839">
        <v>70</v>
      </c>
      <c r="Q195" s="807">
        <v>36.200000000000003</v>
      </c>
      <c r="R195" s="807">
        <v>30.3</v>
      </c>
      <c r="S195" s="839">
        <v>92</v>
      </c>
      <c r="T195" s="839">
        <v>50</v>
      </c>
      <c r="U195" s="839">
        <v>42</v>
      </c>
      <c r="V195" s="806"/>
      <c r="W195" s="823"/>
      <c r="X195" s="806"/>
      <c r="Y195" s="807"/>
      <c r="Z195" s="807"/>
      <c r="AA195" s="807"/>
      <c r="AB195" s="788"/>
      <c r="AC195" s="823"/>
      <c r="AD195" s="824"/>
      <c r="AE195" s="824"/>
      <c r="AF195" s="824"/>
      <c r="AG195" s="824"/>
      <c r="AH195" s="824"/>
      <c r="AI195" s="824"/>
      <c r="AJ195" s="824"/>
      <c r="AK195" s="825"/>
    </row>
    <row r="196" spans="1:37" ht="13.5" customHeight="1">
      <c r="A196" s="2137"/>
      <c r="B196" s="278">
        <v>42996</v>
      </c>
      <c r="C196" s="206" t="s">
        <v>685</v>
      </c>
      <c r="D196" s="213" t="s">
        <v>639</v>
      </c>
      <c r="E196" s="213" t="s">
        <v>637</v>
      </c>
      <c r="F196" s="807">
        <v>4</v>
      </c>
      <c r="G196" s="807">
        <v>7</v>
      </c>
      <c r="H196" s="807">
        <v>27</v>
      </c>
      <c r="I196" s="807">
        <v>24.5</v>
      </c>
      <c r="J196" s="211">
        <v>0.31944444444444448</v>
      </c>
      <c r="K196" s="807">
        <v>40.5</v>
      </c>
      <c r="L196" s="807">
        <v>55.9</v>
      </c>
      <c r="M196" s="788">
        <v>8.23</v>
      </c>
      <c r="N196" s="829"/>
      <c r="O196" s="807">
        <v>23.9</v>
      </c>
      <c r="P196" s="839">
        <v>72</v>
      </c>
      <c r="Q196" s="807">
        <v>30.2</v>
      </c>
      <c r="R196" s="807">
        <v>26.4</v>
      </c>
      <c r="S196" s="839">
        <v>86</v>
      </c>
      <c r="T196" s="839">
        <v>53</v>
      </c>
      <c r="U196" s="839">
        <v>33</v>
      </c>
      <c r="V196" s="806"/>
      <c r="W196" s="823"/>
      <c r="X196" s="807"/>
      <c r="Y196" s="807"/>
      <c r="Z196" s="807"/>
      <c r="AA196" s="807"/>
      <c r="AB196" s="788"/>
      <c r="AC196" s="823"/>
      <c r="AD196" s="824"/>
      <c r="AE196" s="824"/>
      <c r="AF196" s="824"/>
      <c r="AG196" s="824"/>
      <c r="AH196" s="824"/>
      <c r="AI196" s="824"/>
      <c r="AJ196" s="824"/>
      <c r="AK196" s="825"/>
    </row>
    <row r="197" spans="1:37" ht="13.5" customHeight="1">
      <c r="A197" s="2137"/>
      <c r="B197" s="278">
        <v>42997</v>
      </c>
      <c r="C197" s="206" t="s">
        <v>686</v>
      </c>
      <c r="D197" s="213" t="s">
        <v>627</v>
      </c>
      <c r="E197" s="213" t="s">
        <v>634</v>
      </c>
      <c r="F197" s="807">
        <v>3</v>
      </c>
      <c r="G197" s="807">
        <v>0</v>
      </c>
      <c r="H197" s="807">
        <v>22</v>
      </c>
      <c r="I197" s="807">
        <v>23</v>
      </c>
      <c r="J197" s="211">
        <v>0.30555555555555552</v>
      </c>
      <c r="K197" s="807">
        <v>44.9</v>
      </c>
      <c r="L197" s="807">
        <v>63.4</v>
      </c>
      <c r="M197" s="788">
        <v>8.0399999999999991</v>
      </c>
      <c r="N197" s="829"/>
      <c r="O197" s="807">
        <v>24.4</v>
      </c>
      <c r="P197" s="839">
        <v>66</v>
      </c>
      <c r="Q197" s="807">
        <v>26.3</v>
      </c>
      <c r="R197" s="807">
        <v>15.8</v>
      </c>
      <c r="S197" s="839">
        <v>86</v>
      </c>
      <c r="T197" s="839">
        <v>53</v>
      </c>
      <c r="U197" s="839">
        <v>33</v>
      </c>
      <c r="V197" s="806">
        <v>1.62</v>
      </c>
      <c r="W197" s="1582" t="s">
        <v>761</v>
      </c>
      <c r="X197" s="806">
        <v>200</v>
      </c>
      <c r="Y197" s="807">
        <v>149.19999999999999</v>
      </c>
      <c r="Z197" s="807">
        <v>46.8</v>
      </c>
      <c r="AA197" s="807">
        <v>1.04</v>
      </c>
      <c r="AB197" s="788">
        <v>-0.27</v>
      </c>
      <c r="AC197" s="823">
        <v>11.2</v>
      </c>
      <c r="AD197" s="824"/>
      <c r="AE197" s="824"/>
      <c r="AF197" s="824"/>
      <c r="AG197" s="824"/>
      <c r="AH197" s="824"/>
      <c r="AI197" s="824"/>
      <c r="AJ197" s="824"/>
      <c r="AK197" s="825"/>
    </row>
    <row r="198" spans="1:37" ht="13.5" customHeight="1">
      <c r="A198" s="2137"/>
      <c r="B198" s="278">
        <v>42998</v>
      </c>
      <c r="C198" s="206" t="s">
        <v>687</v>
      </c>
      <c r="D198" s="213" t="s">
        <v>641</v>
      </c>
      <c r="E198" s="213" t="s">
        <v>626</v>
      </c>
      <c r="F198" s="807">
        <v>1</v>
      </c>
      <c r="G198" s="807">
        <v>0</v>
      </c>
      <c r="H198" s="807">
        <v>21</v>
      </c>
      <c r="I198" s="807">
        <v>23.5</v>
      </c>
      <c r="J198" s="211">
        <v>0.2986111111111111</v>
      </c>
      <c r="K198" s="807">
        <v>37.9</v>
      </c>
      <c r="L198" s="807">
        <v>47.5</v>
      </c>
      <c r="M198" s="788">
        <v>9</v>
      </c>
      <c r="N198" s="829"/>
      <c r="O198" s="807">
        <v>24</v>
      </c>
      <c r="P198" s="839">
        <v>80</v>
      </c>
      <c r="Q198" s="807">
        <v>28.4</v>
      </c>
      <c r="R198" s="807">
        <v>23.7</v>
      </c>
      <c r="S198" s="839">
        <v>102</v>
      </c>
      <c r="T198" s="839">
        <v>60</v>
      </c>
      <c r="U198" s="839">
        <v>42</v>
      </c>
      <c r="V198" s="806"/>
      <c r="W198" s="823"/>
      <c r="X198" s="806"/>
      <c r="Y198" s="807"/>
      <c r="Z198" s="807"/>
      <c r="AA198" s="807"/>
      <c r="AB198" s="788"/>
      <c r="AC198" s="823"/>
      <c r="AD198" s="824"/>
      <c r="AE198" s="824"/>
      <c r="AF198" s="824"/>
      <c r="AG198" s="824"/>
      <c r="AH198" s="824"/>
      <c r="AI198" s="824"/>
      <c r="AJ198" s="824"/>
      <c r="AK198" s="825"/>
    </row>
    <row r="199" spans="1:37" ht="13.5" customHeight="1">
      <c r="A199" s="2137"/>
      <c r="B199" s="278">
        <v>42999</v>
      </c>
      <c r="C199" s="206" t="s">
        <v>688</v>
      </c>
      <c r="D199" s="213" t="s">
        <v>627</v>
      </c>
      <c r="E199" s="213" t="s">
        <v>626</v>
      </c>
      <c r="F199" s="807">
        <v>1</v>
      </c>
      <c r="G199" s="807">
        <v>0</v>
      </c>
      <c r="H199" s="807">
        <v>23</v>
      </c>
      <c r="I199" s="807">
        <v>24</v>
      </c>
      <c r="J199" s="211">
        <v>0.31944444444444448</v>
      </c>
      <c r="K199" s="807">
        <v>35.5</v>
      </c>
      <c r="L199" s="807">
        <v>50.8</v>
      </c>
      <c r="M199" s="788">
        <v>8.6999999999999993</v>
      </c>
      <c r="N199" s="829"/>
      <c r="O199" s="807">
        <v>23.5</v>
      </c>
      <c r="P199" s="839">
        <v>72</v>
      </c>
      <c r="Q199" s="807">
        <v>27</v>
      </c>
      <c r="R199" s="807">
        <v>27.3</v>
      </c>
      <c r="S199" s="839">
        <v>84</v>
      </c>
      <c r="T199" s="839">
        <v>56</v>
      </c>
      <c r="U199" s="839">
        <v>28</v>
      </c>
      <c r="V199" s="807"/>
      <c r="W199" s="823"/>
      <c r="X199" s="807"/>
      <c r="Y199" s="807"/>
      <c r="Z199" s="807"/>
      <c r="AA199" s="807"/>
      <c r="AB199" s="788"/>
      <c r="AC199" s="823"/>
      <c r="AD199" s="824"/>
      <c r="AE199" s="824"/>
      <c r="AF199" s="824"/>
      <c r="AG199" s="824"/>
      <c r="AH199" s="824"/>
      <c r="AI199" s="824"/>
      <c r="AJ199" s="824"/>
      <c r="AK199" s="825"/>
    </row>
    <row r="200" spans="1:37" ht="13.5" customHeight="1">
      <c r="A200" s="2137"/>
      <c r="B200" s="278">
        <v>43000</v>
      </c>
      <c r="C200" s="206" t="s">
        <v>689</v>
      </c>
      <c r="D200" s="213" t="s">
        <v>638</v>
      </c>
      <c r="E200" s="213" t="s">
        <v>693</v>
      </c>
      <c r="F200" s="807">
        <v>4</v>
      </c>
      <c r="G200" s="807">
        <v>3.7</v>
      </c>
      <c r="H200" s="807">
        <v>23</v>
      </c>
      <c r="I200" s="807">
        <v>25</v>
      </c>
      <c r="J200" s="211">
        <v>0.30555555555555552</v>
      </c>
      <c r="K200" s="807">
        <v>31.4</v>
      </c>
      <c r="L200" s="807">
        <v>45.1</v>
      </c>
      <c r="M200" s="788">
        <v>9.49</v>
      </c>
      <c r="N200" s="829"/>
      <c r="O200" s="807">
        <v>22.9</v>
      </c>
      <c r="P200" s="839">
        <v>72</v>
      </c>
      <c r="Q200" s="807">
        <v>28</v>
      </c>
      <c r="R200" s="807">
        <v>26.4</v>
      </c>
      <c r="S200" s="839">
        <v>90</v>
      </c>
      <c r="T200" s="839">
        <v>56</v>
      </c>
      <c r="U200" s="839">
        <v>34</v>
      </c>
      <c r="V200" s="806"/>
      <c r="W200" s="823"/>
      <c r="X200" s="806"/>
      <c r="Y200" s="806"/>
      <c r="Z200" s="806"/>
      <c r="AA200" s="806"/>
      <c r="AB200" s="806"/>
      <c r="AC200" s="823"/>
      <c r="AD200" s="824"/>
      <c r="AE200" s="824"/>
      <c r="AF200" s="824"/>
      <c r="AG200" s="824"/>
      <c r="AH200" s="824"/>
      <c r="AI200" s="824"/>
      <c r="AJ200" s="824"/>
      <c r="AK200" s="825"/>
    </row>
    <row r="201" spans="1:37" ht="13.5" customHeight="1">
      <c r="A201" s="2137"/>
      <c r="B201" s="278">
        <v>43001</v>
      </c>
      <c r="C201" s="206" t="s">
        <v>691</v>
      </c>
      <c r="D201" s="213" t="s">
        <v>639</v>
      </c>
      <c r="E201" s="213" t="s">
        <v>633</v>
      </c>
      <c r="F201" s="807">
        <v>3</v>
      </c>
      <c r="G201" s="807">
        <v>13.1</v>
      </c>
      <c r="H201" s="807">
        <v>19</v>
      </c>
      <c r="I201" s="807">
        <v>21.5</v>
      </c>
      <c r="J201" s="211">
        <v>0.3125</v>
      </c>
      <c r="K201" s="807">
        <v>45</v>
      </c>
      <c r="L201" s="807">
        <v>62.3</v>
      </c>
      <c r="M201" s="788">
        <v>9.24</v>
      </c>
      <c r="N201" s="788"/>
      <c r="O201" s="807">
        <v>22.2</v>
      </c>
      <c r="P201" s="839">
        <v>67</v>
      </c>
      <c r="Q201" s="807">
        <v>27</v>
      </c>
      <c r="R201" s="807">
        <v>29.4</v>
      </c>
      <c r="S201" s="839">
        <v>92</v>
      </c>
      <c r="T201" s="839">
        <v>59</v>
      </c>
      <c r="U201" s="839">
        <v>33</v>
      </c>
      <c r="V201" s="806"/>
      <c r="W201" s="823"/>
      <c r="X201" s="806"/>
      <c r="Y201" s="806"/>
      <c r="Z201" s="806"/>
      <c r="AA201" s="806"/>
      <c r="AB201" s="806"/>
      <c r="AC201" s="823"/>
      <c r="AD201" s="824"/>
      <c r="AE201" s="824"/>
      <c r="AF201" s="824"/>
      <c r="AG201" s="824"/>
      <c r="AH201" s="824"/>
      <c r="AI201" s="824"/>
      <c r="AJ201" s="824"/>
      <c r="AK201" s="825"/>
    </row>
    <row r="202" spans="1:37" ht="13.5" customHeight="1">
      <c r="A202" s="2137"/>
      <c r="B202" s="278">
        <v>43002</v>
      </c>
      <c r="C202" s="206" t="s">
        <v>692</v>
      </c>
      <c r="D202" s="213" t="s">
        <v>717</v>
      </c>
      <c r="E202" s="213" t="s">
        <v>693</v>
      </c>
      <c r="F202" s="807">
        <v>1</v>
      </c>
      <c r="G202" s="807">
        <v>0</v>
      </c>
      <c r="H202" s="807">
        <v>21</v>
      </c>
      <c r="I202" s="807">
        <v>23.5</v>
      </c>
      <c r="J202" s="211">
        <v>0.3125</v>
      </c>
      <c r="K202" s="807">
        <v>30</v>
      </c>
      <c r="L202" s="807">
        <v>40.6</v>
      </c>
      <c r="M202" s="788">
        <v>9.43</v>
      </c>
      <c r="N202" s="788"/>
      <c r="O202" s="807">
        <v>23.2</v>
      </c>
      <c r="P202" s="839">
        <v>68</v>
      </c>
      <c r="Q202" s="807">
        <v>26.3</v>
      </c>
      <c r="R202" s="807">
        <v>25.6</v>
      </c>
      <c r="S202" s="839">
        <v>84</v>
      </c>
      <c r="T202" s="839">
        <v>55</v>
      </c>
      <c r="U202" s="839">
        <v>29</v>
      </c>
      <c r="V202" s="806"/>
      <c r="W202" s="823"/>
      <c r="X202" s="806"/>
      <c r="Y202" s="807"/>
      <c r="Z202" s="807"/>
      <c r="AA202" s="807"/>
      <c r="AB202" s="788"/>
      <c r="AC202" s="823"/>
      <c r="AD202" s="824"/>
      <c r="AE202" s="824"/>
      <c r="AF202" s="824"/>
      <c r="AG202" s="824"/>
      <c r="AH202" s="824"/>
      <c r="AI202" s="824"/>
      <c r="AJ202" s="824"/>
      <c r="AK202" s="825"/>
    </row>
    <row r="203" spans="1:37" ht="13.5" customHeight="1">
      <c r="A203" s="2137"/>
      <c r="B203" s="278">
        <v>43003</v>
      </c>
      <c r="C203" s="206" t="s">
        <v>685</v>
      </c>
      <c r="D203" s="213" t="s">
        <v>627</v>
      </c>
      <c r="E203" s="213" t="s">
        <v>634</v>
      </c>
      <c r="F203" s="807">
        <v>1</v>
      </c>
      <c r="G203" s="807">
        <v>0</v>
      </c>
      <c r="H203" s="807">
        <v>23</v>
      </c>
      <c r="I203" s="807">
        <v>23</v>
      </c>
      <c r="J203" s="211">
        <v>0.3125</v>
      </c>
      <c r="K203" s="807">
        <v>29.1</v>
      </c>
      <c r="L203" s="807">
        <v>37</v>
      </c>
      <c r="M203" s="788">
        <v>9.42</v>
      </c>
      <c r="N203" s="788"/>
      <c r="O203" s="807">
        <v>23.8</v>
      </c>
      <c r="P203" s="839">
        <v>65</v>
      </c>
      <c r="Q203" s="807">
        <v>29.1</v>
      </c>
      <c r="R203" s="807">
        <v>22.8</v>
      </c>
      <c r="S203" s="839">
        <v>84</v>
      </c>
      <c r="T203" s="839">
        <v>50</v>
      </c>
      <c r="U203" s="839">
        <v>34</v>
      </c>
      <c r="V203" s="806"/>
      <c r="W203" s="823"/>
      <c r="X203" s="806"/>
      <c r="Y203" s="807"/>
      <c r="Z203" s="807"/>
      <c r="AA203" s="807"/>
      <c r="AB203" s="788"/>
      <c r="AC203" s="823"/>
      <c r="AD203" s="824"/>
      <c r="AE203" s="824"/>
      <c r="AF203" s="824"/>
      <c r="AG203" s="824"/>
      <c r="AH203" s="824"/>
      <c r="AI203" s="824"/>
      <c r="AJ203" s="824"/>
      <c r="AK203" s="825"/>
    </row>
    <row r="204" spans="1:37" ht="13.5" customHeight="1">
      <c r="A204" s="2137"/>
      <c r="B204" s="278">
        <v>43004</v>
      </c>
      <c r="C204" s="206" t="s">
        <v>686</v>
      </c>
      <c r="D204" s="213" t="s">
        <v>627</v>
      </c>
      <c r="E204" s="213" t="s">
        <v>640</v>
      </c>
      <c r="F204" s="807">
        <v>2</v>
      </c>
      <c r="G204" s="807">
        <v>0</v>
      </c>
      <c r="H204" s="807">
        <v>21</v>
      </c>
      <c r="I204" s="807">
        <v>23</v>
      </c>
      <c r="J204" s="211">
        <v>0.3125</v>
      </c>
      <c r="K204" s="807">
        <v>28</v>
      </c>
      <c r="L204" s="807">
        <v>39</v>
      </c>
      <c r="M204" s="788">
        <v>9.17</v>
      </c>
      <c r="N204" s="788"/>
      <c r="O204" s="807">
        <v>22.3</v>
      </c>
      <c r="P204" s="839">
        <v>66</v>
      </c>
      <c r="Q204" s="807">
        <v>25.6</v>
      </c>
      <c r="R204" s="807">
        <v>23.7</v>
      </c>
      <c r="S204" s="839">
        <v>84</v>
      </c>
      <c r="T204" s="839">
        <v>48</v>
      </c>
      <c r="U204" s="839">
        <v>36</v>
      </c>
      <c r="V204" s="806">
        <v>1.0900000000000001</v>
      </c>
      <c r="W204" s="1582" t="s">
        <v>761</v>
      </c>
      <c r="X204" s="807">
        <v>200</v>
      </c>
      <c r="Y204" s="807">
        <v>158</v>
      </c>
      <c r="Z204" s="807">
        <v>40</v>
      </c>
      <c r="AA204" s="807">
        <v>1.43</v>
      </c>
      <c r="AB204" s="788">
        <v>0.81</v>
      </c>
      <c r="AC204" s="823">
        <v>10.8</v>
      </c>
      <c r="AD204" s="824"/>
      <c r="AE204" s="824"/>
      <c r="AF204" s="824"/>
      <c r="AG204" s="824"/>
      <c r="AH204" s="824"/>
      <c r="AI204" s="824"/>
      <c r="AJ204" s="824"/>
      <c r="AK204" s="825"/>
    </row>
    <row r="205" spans="1:37" ht="13.5" customHeight="1">
      <c r="A205" s="2137"/>
      <c r="B205" s="278">
        <v>43005</v>
      </c>
      <c r="C205" s="206" t="s">
        <v>687</v>
      </c>
      <c r="D205" s="213" t="s">
        <v>708</v>
      </c>
      <c r="E205" s="213" t="s">
        <v>637</v>
      </c>
      <c r="F205" s="807">
        <v>1</v>
      </c>
      <c r="G205" s="807">
        <v>0.1</v>
      </c>
      <c r="H205" s="807">
        <v>22</v>
      </c>
      <c r="I205" s="807">
        <v>24.5</v>
      </c>
      <c r="J205" s="211">
        <v>0.2986111111111111</v>
      </c>
      <c r="K205" s="807">
        <v>26.3</v>
      </c>
      <c r="L205" s="807">
        <v>35.6</v>
      </c>
      <c r="M205" s="788">
        <v>9.08</v>
      </c>
      <c r="N205" s="788"/>
      <c r="O205" s="807">
        <v>21.9</v>
      </c>
      <c r="P205" s="839">
        <v>64</v>
      </c>
      <c r="Q205" s="807">
        <v>24.1</v>
      </c>
      <c r="R205" s="807">
        <v>23.1</v>
      </c>
      <c r="S205" s="839">
        <v>84</v>
      </c>
      <c r="T205" s="839">
        <v>48</v>
      </c>
      <c r="U205" s="839">
        <v>36</v>
      </c>
      <c r="V205" s="806"/>
      <c r="W205" s="823"/>
      <c r="X205" s="806"/>
      <c r="Y205" s="807"/>
      <c r="Z205" s="807"/>
      <c r="AA205" s="807"/>
      <c r="AB205" s="788"/>
      <c r="AC205" s="823"/>
      <c r="AD205" s="824"/>
      <c r="AE205" s="824"/>
      <c r="AF205" s="824"/>
      <c r="AG205" s="824"/>
      <c r="AH205" s="824"/>
      <c r="AI205" s="824"/>
      <c r="AJ205" s="824"/>
      <c r="AK205" s="825"/>
    </row>
    <row r="206" spans="1:37" ht="13.5" customHeight="1">
      <c r="A206" s="2137"/>
      <c r="B206" s="278">
        <v>43006</v>
      </c>
      <c r="C206" s="206" t="s">
        <v>688</v>
      </c>
      <c r="D206" s="213" t="s">
        <v>632</v>
      </c>
      <c r="E206" s="213" t="s">
        <v>631</v>
      </c>
      <c r="F206" s="807">
        <v>3</v>
      </c>
      <c r="G206" s="807">
        <v>96.3</v>
      </c>
      <c r="H206" s="807">
        <v>20</v>
      </c>
      <c r="I206" s="807">
        <v>23</v>
      </c>
      <c r="J206" s="211">
        <v>0.2986111111111111</v>
      </c>
      <c r="K206" s="807">
        <v>29</v>
      </c>
      <c r="L206" s="807">
        <v>39.200000000000003</v>
      </c>
      <c r="M206" s="788">
        <v>8.85</v>
      </c>
      <c r="N206" s="788"/>
      <c r="O206" s="807">
        <v>23</v>
      </c>
      <c r="P206" s="839">
        <v>60</v>
      </c>
      <c r="Q206" s="807">
        <v>23.3</v>
      </c>
      <c r="R206" s="807">
        <v>24.3</v>
      </c>
      <c r="S206" s="839">
        <v>80</v>
      </c>
      <c r="T206" s="839">
        <v>50</v>
      </c>
      <c r="U206" s="839">
        <v>30</v>
      </c>
      <c r="V206" s="806"/>
      <c r="W206" s="823"/>
      <c r="X206" s="806"/>
      <c r="Y206" s="807"/>
      <c r="Z206" s="807"/>
      <c r="AA206" s="807"/>
      <c r="AB206" s="788"/>
      <c r="AC206" s="823"/>
      <c r="AD206" s="824"/>
      <c r="AE206" s="824"/>
      <c r="AF206" s="824"/>
      <c r="AG206" s="824"/>
      <c r="AH206" s="824"/>
      <c r="AI206" s="824"/>
      <c r="AJ206" s="824"/>
      <c r="AK206" s="825"/>
    </row>
    <row r="207" spans="1:37" ht="13.5" customHeight="1">
      <c r="A207" s="2137"/>
      <c r="B207" s="278">
        <v>43007</v>
      </c>
      <c r="C207" s="206" t="s">
        <v>689</v>
      </c>
      <c r="D207" s="213" t="s">
        <v>627</v>
      </c>
      <c r="E207" s="213" t="s">
        <v>709</v>
      </c>
      <c r="F207" s="807">
        <v>3</v>
      </c>
      <c r="G207" s="807">
        <v>0</v>
      </c>
      <c r="H207" s="807">
        <v>19</v>
      </c>
      <c r="I207" s="807">
        <v>21.5</v>
      </c>
      <c r="J207" s="211">
        <v>0.30555555555555552</v>
      </c>
      <c r="K207" s="807">
        <v>31.5</v>
      </c>
      <c r="L207" s="807">
        <v>37.299999999999997</v>
      </c>
      <c r="M207" s="788">
        <v>8.35</v>
      </c>
      <c r="N207" s="788"/>
      <c r="O207" s="807">
        <v>19.8</v>
      </c>
      <c r="P207" s="839">
        <v>56</v>
      </c>
      <c r="Q207" s="807">
        <v>22</v>
      </c>
      <c r="R207" s="807">
        <v>19</v>
      </c>
      <c r="S207" s="839">
        <v>84</v>
      </c>
      <c r="T207" s="839">
        <v>46</v>
      </c>
      <c r="U207" s="839">
        <v>38</v>
      </c>
      <c r="V207" s="806"/>
      <c r="W207" s="823"/>
      <c r="X207" s="806"/>
      <c r="Y207" s="806"/>
      <c r="Z207" s="806"/>
      <c r="AA207" s="806"/>
      <c r="AB207" s="806"/>
      <c r="AC207" s="823"/>
      <c r="AD207" s="824"/>
      <c r="AE207" s="824"/>
      <c r="AF207" s="824"/>
      <c r="AG207" s="824"/>
      <c r="AH207" s="824"/>
      <c r="AI207" s="824"/>
      <c r="AJ207" s="824"/>
      <c r="AK207" s="825"/>
    </row>
    <row r="208" spans="1:37" ht="13.5" customHeight="1">
      <c r="A208" s="2137"/>
      <c r="B208" s="402">
        <v>43008</v>
      </c>
      <c r="C208" s="214" t="s">
        <v>691</v>
      </c>
      <c r="D208" s="281" t="s">
        <v>641</v>
      </c>
      <c r="E208" s="281" t="s">
        <v>626</v>
      </c>
      <c r="F208" s="830">
        <v>1</v>
      </c>
      <c r="G208" s="830">
        <v>0</v>
      </c>
      <c r="H208" s="830">
        <v>19</v>
      </c>
      <c r="I208" s="830">
        <v>21.5</v>
      </c>
      <c r="J208" s="286">
        <v>0.3125</v>
      </c>
      <c r="K208" s="830">
        <v>21.7</v>
      </c>
      <c r="L208" s="830">
        <v>34.4</v>
      </c>
      <c r="M208" s="804">
        <v>8.65</v>
      </c>
      <c r="N208" s="804"/>
      <c r="O208" s="830">
        <v>21.9</v>
      </c>
      <c r="P208" s="849">
        <v>64</v>
      </c>
      <c r="Q208" s="830">
        <v>19.899999999999999</v>
      </c>
      <c r="R208" s="830">
        <v>20.5</v>
      </c>
      <c r="S208" s="849">
        <v>80</v>
      </c>
      <c r="T208" s="849">
        <v>52</v>
      </c>
      <c r="U208" s="849">
        <v>28</v>
      </c>
      <c r="V208" s="808"/>
      <c r="W208" s="831"/>
      <c r="X208" s="808"/>
      <c r="Y208" s="808"/>
      <c r="Z208" s="808"/>
      <c r="AA208" s="808"/>
      <c r="AB208" s="808"/>
      <c r="AC208" s="831"/>
      <c r="AD208" s="832"/>
      <c r="AE208" s="832"/>
      <c r="AF208" s="832"/>
      <c r="AG208" s="832"/>
      <c r="AH208" s="832"/>
      <c r="AI208" s="832"/>
      <c r="AJ208" s="832"/>
      <c r="AK208" s="833"/>
    </row>
    <row r="209" spans="1:37" s="769" customFormat="1" ht="13.5" customHeight="1">
      <c r="A209" s="2137"/>
      <c r="B209" s="2133" t="s">
        <v>407</v>
      </c>
      <c r="C209" s="2133"/>
      <c r="D209" s="658"/>
      <c r="E209" s="659"/>
      <c r="F209" s="809">
        <f>MAX(F179:F208)</f>
        <v>5</v>
      </c>
      <c r="G209" s="809">
        <f>MAX(G179:G208)</f>
        <v>96.3</v>
      </c>
      <c r="H209" s="809">
        <f>MAX(H179:H208)</f>
        <v>27</v>
      </c>
      <c r="I209" s="810">
        <f>MAX(I179:I208)</f>
        <v>25.5</v>
      </c>
      <c r="J209" s="811"/>
      <c r="K209" s="809">
        <f>MAX(K179:K208)</f>
        <v>63.8</v>
      </c>
      <c r="L209" s="809">
        <f>MAX(L179:L208)</f>
        <v>78.8</v>
      </c>
      <c r="M209" s="812">
        <f>MAX(M179:M208)</f>
        <v>9.49</v>
      </c>
      <c r="N209" s="812"/>
      <c r="O209" s="809">
        <f t="shared" ref="O209:AK209" si="22">MAX(O179:O208)</f>
        <v>30.7</v>
      </c>
      <c r="P209" s="813">
        <f t="shared" si="22"/>
        <v>101</v>
      </c>
      <c r="Q209" s="809">
        <f t="shared" si="22"/>
        <v>36.200000000000003</v>
      </c>
      <c r="R209" s="809">
        <f t="shared" si="22"/>
        <v>30.3</v>
      </c>
      <c r="S209" s="813">
        <f t="shared" si="22"/>
        <v>110</v>
      </c>
      <c r="T209" s="813">
        <f t="shared" si="22"/>
        <v>72</v>
      </c>
      <c r="U209" s="813">
        <f t="shared" si="22"/>
        <v>42</v>
      </c>
      <c r="V209" s="814">
        <f>MAX(V179:V208)</f>
        <v>1.62</v>
      </c>
      <c r="W209" s="815">
        <f t="shared" si="22"/>
        <v>0</v>
      </c>
      <c r="X209" s="810">
        <f t="shared" si="22"/>
        <v>200</v>
      </c>
      <c r="Y209" s="816">
        <f t="shared" si="22"/>
        <v>158</v>
      </c>
      <c r="Z209" s="816">
        <f t="shared" si="22"/>
        <v>46.8</v>
      </c>
      <c r="AA209" s="814">
        <f t="shared" si="22"/>
        <v>1.43</v>
      </c>
      <c r="AB209" s="814">
        <f t="shared" si="22"/>
        <v>0.81</v>
      </c>
      <c r="AC209" s="817">
        <f t="shared" si="22"/>
        <v>11.2</v>
      </c>
      <c r="AD209" s="810">
        <f t="shared" si="22"/>
        <v>0.2</v>
      </c>
      <c r="AE209" s="816">
        <f t="shared" si="22"/>
        <v>21</v>
      </c>
      <c r="AF209" s="816">
        <f t="shared" si="22"/>
        <v>0.42</v>
      </c>
      <c r="AG209" s="816">
        <f t="shared" si="22"/>
        <v>13</v>
      </c>
      <c r="AH209" s="816">
        <f t="shared" si="22"/>
        <v>4.9000000000000004</v>
      </c>
      <c r="AI209" s="816">
        <f t="shared" si="22"/>
        <v>8.9</v>
      </c>
      <c r="AJ209" s="816">
        <f t="shared" si="22"/>
        <v>1.2</v>
      </c>
      <c r="AK209" s="1137">
        <f t="shared" si="22"/>
        <v>0.16</v>
      </c>
    </row>
    <row r="210" spans="1:37" s="769" customFormat="1" ht="13.5" customHeight="1">
      <c r="A210" s="2137"/>
      <c r="B210" s="2134" t="s">
        <v>408</v>
      </c>
      <c r="C210" s="2133"/>
      <c r="D210" s="658"/>
      <c r="E210" s="659"/>
      <c r="F210" s="809">
        <f>MIN(F179:F208)</f>
        <v>0</v>
      </c>
      <c r="G210" s="809">
        <f>MIN(G179:G208)</f>
        <v>0</v>
      </c>
      <c r="H210" s="809">
        <f>MIN(H179:H208)</f>
        <v>18</v>
      </c>
      <c r="I210" s="810">
        <f>MIN(I179:I208)</f>
        <v>21</v>
      </c>
      <c r="J210" s="811"/>
      <c r="K210" s="809">
        <f>MIN(K179:K208)</f>
        <v>21.7</v>
      </c>
      <c r="L210" s="809">
        <f>MIN(L179:L208)</f>
        <v>34.4</v>
      </c>
      <c r="M210" s="812">
        <f>MIN(M179:M208)</f>
        <v>8.0399999999999991</v>
      </c>
      <c r="N210" s="812"/>
      <c r="O210" s="809">
        <f t="shared" ref="O210:U210" si="23">MIN(O179:O208)</f>
        <v>19.8</v>
      </c>
      <c r="P210" s="813">
        <f t="shared" si="23"/>
        <v>56</v>
      </c>
      <c r="Q210" s="809">
        <f t="shared" si="23"/>
        <v>19.899999999999999</v>
      </c>
      <c r="R210" s="809">
        <f t="shared" si="23"/>
        <v>15.8</v>
      </c>
      <c r="S210" s="813">
        <f t="shared" si="23"/>
        <v>80</v>
      </c>
      <c r="T210" s="813">
        <f t="shared" si="23"/>
        <v>46</v>
      </c>
      <c r="U210" s="813">
        <f t="shared" si="23"/>
        <v>28</v>
      </c>
      <c r="V210" s="814">
        <f>MIN(V179:V208)</f>
        <v>1.0900000000000001</v>
      </c>
      <c r="W210" s="815">
        <f t="shared" ref="W210:AK210" si="24">MIN(W179:W208)</f>
        <v>0</v>
      </c>
      <c r="X210" s="810">
        <f t="shared" si="24"/>
        <v>200</v>
      </c>
      <c r="Y210" s="816">
        <f t="shared" si="24"/>
        <v>149.19999999999999</v>
      </c>
      <c r="Z210" s="816">
        <f t="shared" si="24"/>
        <v>40</v>
      </c>
      <c r="AA210" s="814">
        <f t="shared" si="24"/>
        <v>1.04</v>
      </c>
      <c r="AB210" s="814">
        <f t="shared" si="24"/>
        <v>-0.27</v>
      </c>
      <c r="AC210" s="817">
        <f t="shared" si="24"/>
        <v>10.8</v>
      </c>
      <c r="AD210" s="1127">
        <f t="shared" si="24"/>
        <v>0.2</v>
      </c>
      <c r="AE210" s="816">
        <f t="shared" si="24"/>
        <v>21</v>
      </c>
      <c r="AF210" s="816">
        <f t="shared" si="24"/>
        <v>0.42</v>
      </c>
      <c r="AG210" s="816">
        <f t="shared" si="24"/>
        <v>13</v>
      </c>
      <c r="AH210" s="816">
        <f t="shared" si="24"/>
        <v>4.9000000000000004</v>
      </c>
      <c r="AI210" s="816">
        <f t="shared" si="24"/>
        <v>8.9</v>
      </c>
      <c r="AJ210" s="816">
        <f t="shared" si="24"/>
        <v>1.2</v>
      </c>
      <c r="AK210" s="1137">
        <f t="shared" si="24"/>
        <v>0.16</v>
      </c>
    </row>
    <row r="211" spans="1:37" s="769" customFormat="1" ht="13.5" customHeight="1">
      <c r="A211" s="2137"/>
      <c r="B211" s="2133" t="s">
        <v>409</v>
      </c>
      <c r="C211" s="2133"/>
      <c r="D211" s="658"/>
      <c r="E211" s="659"/>
      <c r="F211" s="811"/>
      <c r="G211" s="809">
        <f>IF(COUNT(G179:G208)=0,0,AVERAGE(G179:G208))</f>
        <v>6.6899999999999995</v>
      </c>
      <c r="H211" s="809">
        <f>IF(COUNT(H179:H208)=0,0,AVERAGE(H179:H208))</f>
        <v>22</v>
      </c>
      <c r="I211" s="810">
        <f>IF(COUNT(I179:I208)=0,0,AVERAGE(I179:I208))</f>
        <v>23.358333333333334</v>
      </c>
      <c r="J211" s="811"/>
      <c r="K211" s="809">
        <f>IF(COUNT(K179:K208)=0,0,AVERAGE(K179:K208))</f>
        <v>36.616666666666667</v>
      </c>
      <c r="L211" s="809">
        <f>IF(COUNT(L179:L208)=0,0,AVERAGE(L179:L208))</f>
        <v>48.196666666666651</v>
      </c>
      <c r="M211" s="812">
        <f>IF(COUNT(M179:M208)=0,0,AVERAGE(M179:M208))</f>
        <v>8.7493333333333325</v>
      </c>
      <c r="N211" s="811"/>
      <c r="O211" s="809">
        <f t="shared" ref="O211:U211" si="25">IF(COUNT(O179:O208)=0,0,AVERAGE(O179:O208))</f>
        <v>25.826666666666661</v>
      </c>
      <c r="P211" s="813">
        <f t="shared" si="25"/>
        <v>77.599999999999994</v>
      </c>
      <c r="Q211" s="809">
        <f t="shared" si="25"/>
        <v>29.393333333333331</v>
      </c>
      <c r="R211" s="809">
        <f t="shared" si="25"/>
        <v>24.220000000000002</v>
      </c>
      <c r="S211" s="813">
        <f t="shared" si="25"/>
        <v>93.13333333333334</v>
      </c>
      <c r="T211" s="813">
        <f t="shared" si="25"/>
        <v>57.533333333333331</v>
      </c>
      <c r="U211" s="813">
        <f t="shared" si="25"/>
        <v>35.6</v>
      </c>
      <c r="V211" s="812">
        <f>AVERAGE(V179:V208)</f>
        <v>1.355</v>
      </c>
      <c r="W211" s="815" t="s">
        <v>636</v>
      </c>
      <c r="X211" s="810">
        <f t="shared" ref="X211:AJ211" si="26">IF(COUNT(X179:X208)=0,0,AVERAGE(X179:X208))</f>
        <v>200</v>
      </c>
      <c r="Y211" s="816">
        <f t="shared" si="26"/>
        <v>153.6</v>
      </c>
      <c r="Z211" s="816">
        <f t="shared" si="26"/>
        <v>43.4</v>
      </c>
      <c r="AA211" s="814">
        <f t="shared" si="26"/>
        <v>1.2349999999999999</v>
      </c>
      <c r="AB211" s="814">
        <f t="shared" si="26"/>
        <v>0.27</v>
      </c>
      <c r="AC211" s="817">
        <f t="shared" si="26"/>
        <v>11</v>
      </c>
      <c r="AD211" s="819">
        <f t="shared" si="26"/>
        <v>0.2</v>
      </c>
      <c r="AE211" s="816">
        <f t="shared" si="26"/>
        <v>21</v>
      </c>
      <c r="AF211" s="816">
        <f t="shared" si="26"/>
        <v>0.42</v>
      </c>
      <c r="AG211" s="816">
        <f t="shared" si="26"/>
        <v>13</v>
      </c>
      <c r="AH211" s="816">
        <f t="shared" si="26"/>
        <v>4.9000000000000004</v>
      </c>
      <c r="AI211" s="816">
        <f t="shared" si="26"/>
        <v>8.9</v>
      </c>
      <c r="AJ211" s="816">
        <f t="shared" si="26"/>
        <v>1.2</v>
      </c>
      <c r="AK211" s="1138"/>
    </row>
    <row r="212" spans="1:37" s="769" customFormat="1" ht="13.5" customHeight="1">
      <c r="A212" s="2137"/>
      <c r="B212" s="2135" t="s">
        <v>410</v>
      </c>
      <c r="C212" s="2135"/>
      <c r="D212" s="660"/>
      <c r="E212" s="660"/>
      <c r="F212" s="859"/>
      <c r="G212" s="809">
        <f>SUM(G179:G208)</f>
        <v>200.7</v>
      </c>
      <c r="H212" s="860"/>
      <c r="I212" s="860"/>
      <c r="J212" s="860"/>
      <c r="K212" s="860"/>
      <c r="L212" s="860"/>
      <c r="M212" s="860"/>
      <c r="N212" s="860"/>
      <c r="O212" s="860"/>
      <c r="P212" s="860"/>
      <c r="Q212" s="860"/>
      <c r="R212" s="860"/>
      <c r="S212" s="860"/>
      <c r="T212" s="860"/>
      <c r="U212" s="860"/>
      <c r="V212" s="860"/>
      <c r="W212" s="820"/>
      <c r="X212" s="860"/>
      <c r="Y212" s="860"/>
      <c r="Z212" s="860"/>
      <c r="AA212" s="860"/>
      <c r="AB212" s="860"/>
      <c r="AC212" s="861"/>
      <c r="AD212" s="861"/>
      <c r="AE212" s="860"/>
      <c r="AF212" s="860"/>
      <c r="AG212" s="860"/>
      <c r="AH212" s="860"/>
      <c r="AI212" s="860"/>
      <c r="AJ212" s="860"/>
      <c r="AK212" s="1138"/>
    </row>
    <row r="213" spans="1:37" ht="13.5" customHeight="1">
      <c r="A213" s="2136" t="s">
        <v>352</v>
      </c>
      <c r="B213" s="280">
        <v>43009</v>
      </c>
      <c r="C213" s="371" t="s">
        <v>692</v>
      </c>
      <c r="D213" s="282" t="s">
        <v>627</v>
      </c>
      <c r="E213" s="282" t="s">
        <v>640</v>
      </c>
      <c r="F213" s="826">
        <v>1</v>
      </c>
      <c r="G213" s="826">
        <v>0</v>
      </c>
      <c r="H213" s="826">
        <v>20</v>
      </c>
      <c r="I213" s="826">
        <v>21.5</v>
      </c>
      <c r="J213" s="210">
        <v>0.3125</v>
      </c>
      <c r="K213" s="826">
        <v>28.4</v>
      </c>
      <c r="L213" s="826">
        <v>41.3</v>
      </c>
      <c r="M213" s="787">
        <v>8.93</v>
      </c>
      <c r="N213" s="787"/>
      <c r="O213" s="827">
        <v>22.7</v>
      </c>
      <c r="P213" s="840">
        <v>72</v>
      </c>
      <c r="Q213" s="841">
        <v>20.6</v>
      </c>
      <c r="R213" s="841">
        <v>24.3</v>
      </c>
      <c r="S213" s="842">
        <v>82</v>
      </c>
      <c r="T213" s="842">
        <v>54</v>
      </c>
      <c r="U213" s="842">
        <v>28</v>
      </c>
      <c r="V213" s="805"/>
      <c r="W213" s="843"/>
      <c r="X213" s="805"/>
      <c r="Y213" s="805"/>
      <c r="Z213" s="805"/>
      <c r="AA213" s="805"/>
      <c r="AB213" s="805"/>
      <c r="AC213" s="843"/>
      <c r="AD213" s="844"/>
      <c r="AE213" s="844"/>
      <c r="AF213" s="844"/>
      <c r="AG213" s="844"/>
      <c r="AH213" s="844"/>
      <c r="AI213" s="844"/>
      <c r="AJ213" s="844"/>
      <c r="AK213" s="845"/>
    </row>
    <row r="214" spans="1:37" ht="13.5" customHeight="1">
      <c r="A214" s="2136"/>
      <c r="B214" s="278">
        <v>43010</v>
      </c>
      <c r="C214" s="206" t="s">
        <v>685</v>
      </c>
      <c r="D214" s="213" t="s">
        <v>708</v>
      </c>
      <c r="E214" s="213" t="s">
        <v>634</v>
      </c>
      <c r="F214" s="807">
        <v>1</v>
      </c>
      <c r="G214" s="807">
        <v>0.5</v>
      </c>
      <c r="H214" s="807">
        <v>21</v>
      </c>
      <c r="I214" s="807">
        <v>22.5</v>
      </c>
      <c r="J214" s="211">
        <v>0.3125</v>
      </c>
      <c r="K214" s="807">
        <v>27.7</v>
      </c>
      <c r="L214" s="807">
        <v>38.700000000000003</v>
      </c>
      <c r="M214" s="788">
        <v>9.08</v>
      </c>
      <c r="N214" s="788"/>
      <c r="O214" s="807">
        <v>22.4</v>
      </c>
      <c r="P214" s="846">
        <v>72</v>
      </c>
      <c r="Q214" s="847">
        <v>23.4</v>
      </c>
      <c r="R214" s="847">
        <v>23.7</v>
      </c>
      <c r="S214" s="848">
        <v>80</v>
      </c>
      <c r="T214" s="848">
        <v>54</v>
      </c>
      <c r="U214" s="848">
        <v>26</v>
      </c>
      <c r="V214" s="806"/>
      <c r="W214" s="823"/>
      <c r="X214" s="806"/>
      <c r="Y214" s="806"/>
      <c r="Z214" s="806"/>
      <c r="AA214" s="806"/>
      <c r="AB214" s="806"/>
      <c r="AC214" s="823"/>
      <c r="AD214" s="824"/>
      <c r="AE214" s="824"/>
      <c r="AF214" s="824"/>
      <c r="AG214" s="824"/>
      <c r="AH214" s="824"/>
      <c r="AI214" s="824"/>
      <c r="AJ214" s="824"/>
      <c r="AK214" s="825"/>
    </row>
    <row r="215" spans="1:37" ht="13.5" customHeight="1">
      <c r="A215" s="2136"/>
      <c r="B215" s="278">
        <v>43011</v>
      </c>
      <c r="C215" s="206" t="s">
        <v>686</v>
      </c>
      <c r="D215" s="213" t="s">
        <v>625</v>
      </c>
      <c r="E215" s="213" t="s">
        <v>640</v>
      </c>
      <c r="F215" s="807">
        <v>0</v>
      </c>
      <c r="G215" s="807">
        <v>1.7</v>
      </c>
      <c r="H215" s="807">
        <v>20</v>
      </c>
      <c r="I215" s="807">
        <v>22.5</v>
      </c>
      <c r="J215" s="211">
        <v>0.3125</v>
      </c>
      <c r="K215" s="807">
        <v>26.1</v>
      </c>
      <c r="L215" s="807">
        <v>36.299999999999997</v>
      </c>
      <c r="M215" s="788">
        <v>9.0399999999999991</v>
      </c>
      <c r="N215" s="787"/>
      <c r="O215" s="807">
        <v>20.3</v>
      </c>
      <c r="P215" s="846">
        <v>88</v>
      </c>
      <c r="Q215" s="847">
        <v>21.3</v>
      </c>
      <c r="R215" s="847">
        <v>22.8</v>
      </c>
      <c r="S215" s="848">
        <v>82</v>
      </c>
      <c r="T215" s="848">
        <v>56</v>
      </c>
      <c r="U215" s="848">
        <v>26</v>
      </c>
      <c r="V215" s="806"/>
      <c r="W215" s="823"/>
      <c r="X215" s="806"/>
      <c r="Y215" s="807"/>
      <c r="Z215" s="807"/>
      <c r="AA215" s="807"/>
      <c r="AB215" s="788"/>
      <c r="AC215" s="823"/>
      <c r="AD215" s="824"/>
      <c r="AE215" s="824"/>
      <c r="AF215" s="824"/>
      <c r="AG215" s="824"/>
      <c r="AH215" s="824"/>
      <c r="AI215" s="824"/>
      <c r="AJ215" s="824"/>
      <c r="AK215" s="825"/>
    </row>
    <row r="216" spans="1:37" ht="13.5" customHeight="1">
      <c r="A216" s="2136"/>
      <c r="B216" s="278">
        <v>43012</v>
      </c>
      <c r="C216" s="206" t="s">
        <v>687</v>
      </c>
      <c r="D216" s="213" t="s">
        <v>641</v>
      </c>
      <c r="E216" s="213" t="s">
        <v>693</v>
      </c>
      <c r="F216" s="807">
        <v>3</v>
      </c>
      <c r="G216" s="807">
        <v>0</v>
      </c>
      <c r="H216" s="836">
        <v>17</v>
      </c>
      <c r="I216" s="807">
        <v>21</v>
      </c>
      <c r="J216" s="211">
        <v>0.3125</v>
      </c>
      <c r="K216" s="807">
        <v>28.8</v>
      </c>
      <c r="L216" s="807">
        <v>39.4</v>
      </c>
      <c r="M216" s="788">
        <v>8.75</v>
      </c>
      <c r="N216" s="788"/>
      <c r="O216" s="807">
        <v>20.8</v>
      </c>
      <c r="P216" s="846">
        <v>74</v>
      </c>
      <c r="Q216" s="847">
        <v>25.6</v>
      </c>
      <c r="R216" s="847">
        <v>22.1</v>
      </c>
      <c r="S216" s="848">
        <v>86</v>
      </c>
      <c r="T216" s="848">
        <v>60</v>
      </c>
      <c r="U216" s="848">
        <v>26</v>
      </c>
      <c r="V216" s="806"/>
      <c r="W216" s="823"/>
      <c r="X216" s="806"/>
      <c r="Y216" s="807"/>
      <c r="Z216" s="807"/>
      <c r="AA216" s="807"/>
      <c r="AB216" s="788"/>
      <c r="AC216" s="823"/>
      <c r="AD216" s="824"/>
      <c r="AE216" s="824"/>
      <c r="AF216" s="824"/>
      <c r="AG216" s="824"/>
      <c r="AH216" s="824"/>
      <c r="AI216" s="824"/>
      <c r="AJ216" s="824"/>
      <c r="AK216" s="825"/>
    </row>
    <row r="217" spans="1:37" ht="13.5" customHeight="1">
      <c r="A217" s="2136"/>
      <c r="B217" s="278">
        <v>43013</v>
      </c>
      <c r="C217" s="206" t="s">
        <v>688</v>
      </c>
      <c r="D217" s="213" t="s">
        <v>627</v>
      </c>
      <c r="E217" s="213" t="s">
        <v>634</v>
      </c>
      <c r="F217" s="807">
        <v>2</v>
      </c>
      <c r="G217" s="807">
        <v>0</v>
      </c>
      <c r="H217" s="807">
        <v>13</v>
      </c>
      <c r="I217" s="807">
        <v>19.5</v>
      </c>
      <c r="J217" s="211">
        <v>0.30555555555555552</v>
      </c>
      <c r="K217" s="807">
        <v>31.1</v>
      </c>
      <c r="L217" s="807">
        <v>40.200000000000003</v>
      </c>
      <c r="M217" s="788">
        <v>9.33</v>
      </c>
      <c r="N217" s="788"/>
      <c r="O217" s="807">
        <v>22</v>
      </c>
      <c r="P217" s="846">
        <v>70</v>
      </c>
      <c r="Q217" s="847">
        <v>22</v>
      </c>
      <c r="R217" s="847">
        <v>25.3</v>
      </c>
      <c r="S217" s="848">
        <v>80</v>
      </c>
      <c r="T217" s="848">
        <v>55</v>
      </c>
      <c r="U217" s="848">
        <v>25</v>
      </c>
      <c r="V217" s="806"/>
      <c r="W217" s="823"/>
      <c r="X217" s="807"/>
      <c r="Y217" s="807"/>
      <c r="Z217" s="807"/>
      <c r="AA217" s="807"/>
      <c r="AB217" s="788"/>
      <c r="AC217" s="823"/>
      <c r="AD217" s="824"/>
      <c r="AE217" s="824"/>
      <c r="AF217" s="824"/>
      <c r="AG217" s="824"/>
      <c r="AH217" s="824"/>
      <c r="AI217" s="824"/>
      <c r="AJ217" s="824"/>
      <c r="AK217" s="825"/>
    </row>
    <row r="218" spans="1:37" ht="13.5" customHeight="1">
      <c r="A218" s="2136"/>
      <c r="B218" s="278">
        <v>43014</v>
      </c>
      <c r="C218" s="206" t="s">
        <v>689</v>
      </c>
      <c r="D218" s="213" t="s">
        <v>638</v>
      </c>
      <c r="E218" s="213" t="s">
        <v>640</v>
      </c>
      <c r="F218" s="807">
        <v>2</v>
      </c>
      <c r="G218" s="807">
        <v>26.7</v>
      </c>
      <c r="H218" s="807">
        <v>14</v>
      </c>
      <c r="I218" s="807">
        <v>18</v>
      </c>
      <c r="J218" s="211">
        <v>0.2986111111111111</v>
      </c>
      <c r="K218" s="807">
        <v>32.6</v>
      </c>
      <c r="L218" s="807">
        <v>42.5</v>
      </c>
      <c r="M218" s="788">
        <v>9.23</v>
      </c>
      <c r="N218" s="788"/>
      <c r="O218" s="807">
        <v>22.4</v>
      </c>
      <c r="P218" s="846">
        <v>78</v>
      </c>
      <c r="Q218" s="847">
        <v>21.3</v>
      </c>
      <c r="R218" s="847">
        <v>25.3</v>
      </c>
      <c r="S218" s="848">
        <v>87</v>
      </c>
      <c r="T218" s="848">
        <v>59</v>
      </c>
      <c r="U218" s="848">
        <v>28</v>
      </c>
      <c r="V218" s="806">
        <v>1.29</v>
      </c>
      <c r="W218" s="823" t="s">
        <v>636</v>
      </c>
      <c r="X218" s="806">
        <v>200</v>
      </c>
      <c r="Y218" s="807">
        <v>155.19999999999999</v>
      </c>
      <c r="Z218" s="807">
        <v>48.8</v>
      </c>
      <c r="AA218" s="807">
        <v>1.5</v>
      </c>
      <c r="AB218" s="788">
        <v>0.92</v>
      </c>
      <c r="AC218" s="823">
        <v>11.2</v>
      </c>
      <c r="AD218" s="824"/>
      <c r="AE218" s="824"/>
      <c r="AF218" s="824"/>
      <c r="AG218" s="824"/>
      <c r="AH218" s="824"/>
      <c r="AI218" s="824"/>
      <c r="AJ218" s="824"/>
      <c r="AK218" s="825"/>
    </row>
    <row r="219" spans="1:37" ht="13.5" customHeight="1">
      <c r="A219" s="2136"/>
      <c r="B219" s="278">
        <v>43015</v>
      </c>
      <c r="C219" s="206" t="s">
        <v>691</v>
      </c>
      <c r="D219" s="213" t="s">
        <v>625</v>
      </c>
      <c r="E219" s="213" t="s">
        <v>709</v>
      </c>
      <c r="F219" s="807">
        <v>2</v>
      </c>
      <c r="G219" s="807">
        <v>29.3</v>
      </c>
      <c r="H219" s="807">
        <v>18</v>
      </c>
      <c r="I219" s="807">
        <v>18.5</v>
      </c>
      <c r="J219" s="211">
        <v>0.30555555555555552</v>
      </c>
      <c r="K219" s="826">
        <v>38.5</v>
      </c>
      <c r="L219" s="807">
        <v>45</v>
      </c>
      <c r="M219" s="788">
        <v>9.23</v>
      </c>
      <c r="N219" s="788"/>
      <c r="O219" s="807">
        <v>18.399999999999999</v>
      </c>
      <c r="P219" s="846">
        <v>57</v>
      </c>
      <c r="Q219" s="847">
        <v>21.3</v>
      </c>
      <c r="R219" s="847">
        <v>27.5</v>
      </c>
      <c r="S219" s="848">
        <v>70</v>
      </c>
      <c r="T219" s="848">
        <v>47</v>
      </c>
      <c r="U219" s="848">
        <v>23</v>
      </c>
      <c r="V219" s="807"/>
      <c r="W219" s="823"/>
      <c r="X219" s="806"/>
      <c r="Y219" s="807"/>
      <c r="Z219" s="807"/>
      <c r="AA219" s="807"/>
      <c r="AB219" s="788"/>
      <c r="AC219" s="823"/>
      <c r="AD219" s="824"/>
      <c r="AE219" s="824"/>
      <c r="AF219" s="824"/>
      <c r="AG219" s="824"/>
      <c r="AH219" s="824"/>
      <c r="AI219" s="824"/>
      <c r="AJ219" s="824"/>
      <c r="AK219" s="825"/>
    </row>
    <row r="220" spans="1:37" ht="13.5" customHeight="1">
      <c r="A220" s="2136"/>
      <c r="B220" s="278">
        <v>43016</v>
      </c>
      <c r="C220" s="206" t="s">
        <v>692</v>
      </c>
      <c r="D220" s="213" t="s">
        <v>707</v>
      </c>
      <c r="E220" s="213" t="s">
        <v>693</v>
      </c>
      <c r="F220" s="807">
        <v>2</v>
      </c>
      <c r="G220" s="807">
        <v>0</v>
      </c>
      <c r="H220" s="807">
        <v>18</v>
      </c>
      <c r="I220" s="807">
        <v>19.5</v>
      </c>
      <c r="J220" s="211">
        <v>0.3125</v>
      </c>
      <c r="K220" s="807">
        <v>23.7</v>
      </c>
      <c r="L220" s="807">
        <v>27.6</v>
      </c>
      <c r="M220" s="788">
        <v>8.52</v>
      </c>
      <c r="N220" s="788"/>
      <c r="O220" s="807">
        <v>19.8</v>
      </c>
      <c r="P220" s="846">
        <v>60</v>
      </c>
      <c r="Q220" s="847">
        <v>17.399999999999999</v>
      </c>
      <c r="R220" s="847">
        <v>18.8</v>
      </c>
      <c r="S220" s="848">
        <v>80</v>
      </c>
      <c r="T220" s="848">
        <v>49</v>
      </c>
      <c r="U220" s="848">
        <v>31</v>
      </c>
      <c r="V220" s="806"/>
      <c r="W220" s="823"/>
      <c r="X220" s="807"/>
      <c r="Y220" s="806"/>
      <c r="Z220" s="806"/>
      <c r="AA220" s="807"/>
      <c r="AB220" s="806"/>
      <c r="AC220" s="823"/>
      <c r="AD220" s="824"/>
      <c r="AE220" s="824"/>
      <c r="AF220" s="824"/>
      <c r="AG220" s="824"/>
      <c r="AH220" s="824"/>
      <c r="AI220" s="824"/>
      <c r="AJ220" s="824"/>
      <c r="AK220" s="825"/>
    </row>
    <row r="221" spans="1:37" ht="13.5" customHeight="1">
      <c r="A221" s="2136"/>
      <c r="B221" s="278">
        <v>43017</v>
      </c>
      <c r="C221" s="206" t="s">
        <v>685</v>
      </c>
      <c r="D221" s="213" t="s">
        <v>627</v>
      </c>
      <c r="E221" s="213" t="s">
        <v>629</v>
      </c>
      <c r="F221" s="807">
        <v>0</v>
      </c>
      <c r="G221" s="807">
        <v>0</v>
      </c>
      <c r="H221" s="807">
        <v>14</v>
      </c>
      <c r="I221" s="807">
        <v>21</v>
      </c>
      <c r="J221" s="211">
        <v>0.30555555555555552</v>
      </c>
      <c r="K221" s="807">
        <v>26.2</v>
      </c>
      <c r="L221" s="807">
        <v>32.299999999999997</v>
      </c>
      <c r="M221" s="788">
        <v>9.23</v>
      </c>
      <c r="N221" s="788"/>
      <c r="O221" s="807">
        <v>22</v>
      </c>
      <c r="P221" s="846">
        <v>64</v>
      </c>
      <c r="Q221" s="847">
        <v>23.8</v>
      </c>
      <c r="R221" s="847">
        <v>20.5</v>
      </c>
      <c r="S221" s="848">
        <v>80</v>
      </c>
      <c r="T221" s="848">
        <v>54</v>
      </c>
      <c r="U221" s="848">
        <v>26</v>
      </c>
      <c r="V221" s="806"/>
      <c r="W221" s="823"/>
      <c r="X221" s="807"/>
      <c r="Y221" s="806"/>
      <c r="Z221" s="806"/>
      <c r="AA221" s="806"/>
      <c r="AB221" s="806"/>
      <c r="AC221" s="823"/>
      <c r="AD221" s="824"/>
      <c r="AE221" s="824"/>
      <c r="AF221" s="824"/>
      <c r="AG221" s="824"/>
      <c r="AH221" s="824"/>
      <c r="AI221" s="824"/>
      <c r="AJ221" s="824"/>
      <c r="AK221" s="825"/>
    </row>
    <row r="222" spans="1:37" ht="13.5" customHeight="1">
      <c r="A222" s="2136"/>
      <c r="B222" s="278">
        <v>43018</v>
      </c>
      <c r="C222" s="206" t="s">
        <v>686</v>
      </c>
      <c r="D222" s="213" t="s">
        <v>627</v>
      </c>
      <c r="E222" s="213" t="s">
        <v>633</v>
      </c>
      <c r="F222" s="807">
        <v>0</v>
      </c>
      <c r="G222" s="807">
        <v>0</v>
      </c>
      <c r="H222" s="807">
        <v>18</v>
      </c>
      <c r="I222" s="807">
        <v>21.5</v>
      </c>
      <c r="J222" s="211">
        <v>0.30555555555555552</v>
      </c>
      <c r="K222" s="807">
        <v>17.100000000000001</v>
      </c>
      <c r="L222" s="807">
        <v>26.8</v>
      </c>
      <c r="M222" s="788">
        <v>9.2100000000000009</v>
      </c>
      <c r="N222" s="788"/>
      <c r="O222" s="807">
        <v>22.2</v>
      </c>
      <c r="P222" s="846">
        <v>65</v>
      </c>
      <c r="Q222" s="847">
        <v>21.3</v>
      </c>
      <c r="R222" s="847">
        <v>18.600000000000001</v>
      </c>
      <c r="S222" s="848">
        <v>84</v>
      </c>
      <c r="T222" s="848">
        <v>56</v>
      </c>
      <c r="U222" s="848">
        <v>28</v>
      </c>
      <c r="V222" s="806"/>
      <c r="W222" s="823"/>
      <c r="X222" s="807"/>
      <c r="Y222" s="806"/>
      <c r="Z222" s="806"/>
      <c r="AA222" s="806"/>
      <c r="AB222" s="806"/>
      <c r="AC222" s="823"/>
      <c r="AD222" s="824"/>
      <c r="AE222" s="824"/>
      <c r="AF222" s="824"/>
      <c r="AG222" s="824"/>
      <c r="AH222" s="824"/>
      <c r="AI222" s="824"/>
      <c r="AJ222" s="824"/>
      <c r="AK222" s="825"/>
    </row>
    <row r="223" spans="1:37" ht="13.5" customHeight="1">
      <c r="A223" s="2136"/>
      <c r="B223" s="278">
        <v>43019</v>
      </c>
      <c r="C223" s="206" t="s">
        <v>687</v>
      </c>
      <c r="D223" s="213" t="s">
        <v>641</v>
      </c>
      <c r="E223" s="213" t="s">
        <v>693</v>
      </c>
      <c r="F223" s="807">
        <v>2</v>
      </c>
      <c r="G223" s="807">
        <v>0</v>
      </c>
      <c r="H223" s="807">
        <v>18</v>
      </c>
      <c r="I223" s="807">
        <v>22.5</v>
      </c>
      <c r="J223" s="211">
        <v>0.30555555555555552</v>
      </c>
      <c r="K223" s="807">
        <v>11.4</v>
      </c>
      <c r="L223" s="807">
        <v>17.100000000000001</v>
      </c>
      <c r="M223" s="788">
        <v>9.5299999999999994</v>
      </c>
      <c r="N223" s="787"/>
      <c r="O223" s="807">
        <v>20.5</v>
      </c>
      <c r="P223" s="846">
        <v>66</v>
      </c>
      <c r="Q223" s="847">
        <v>22.7</v>
      </c>
      <c r="R223" s="847">
        <v>14.5</v>
      </c>
      <c r="S223" s="848">
        <v>77</v>
      </c>
      <c r="T223" s="848">
        <v>56</v>
      </c>
      <c r="U223" s="848">
        <v>21</v>
      </c>
      <c r="V223" s="806"/>
      <c r="W223" s="823"/>
      <c r="X223" s="807"/>
      <c r="Y223" s="807"/>
      <c r="Z223" s="807"/>
      <c r="AA223" s="807"/>
      <c r="AB223" s="788"/>
      <c r="AC223" s="823"/>
      <c r="AD223" s="824">
        <v>0.71</v>
      </c>
      <c r="AE223" s="824">
        <v>21</v>
      </c>
      <c r="AF223" s="824">
        <v>5.5</v>
      </c>
      <c r="AG223" s="824">
        <v>7.6</v>
      </c>
      <c r="AH223" s="824">
        <v>4</v>
      </c>
      <c r="AI223" s="824">
        <v>15</v>
      </c>
      <c r="AJ223" s="824">
        <v>1.4</v>
      </c>
      <c r="AK223" s="825" t="s">
        <v>700</v>
      </c>
    </row>
    <row r="224" spans="1:37" ht="13.5" customHeight="1">
      <c r="A224" s="2136"/>
      <c r="B224" s="278">
        <v>43020</v>
      </c>
      <c r="C224" s="206" t="s">
        <v>688</v>
      </c>
      <c r="D224" s="213" t="s">
        <v>705</v>
      </c>
      <c r="E224" s="213" t="s">
        <v>693</v>
      </c>
      <c r="F224" s="807">
        <v>0</v>
      </c>
      <c r="G224" s="807">
        <v>0.1</v>
      </c>
      <c r="H224" s="807">
        <v>19</v>
      </c>
      <c r="I224" s="807">
        <v>22</v>
      </c>
      <c r="J224" s="211">
        <v>0.30555555555555552</v>
      </c>
      <c r="K224" s="807">
        <v>19.100000000000001</v>
      </c>
      <c r="L224" s="807">
        <v>29.8</v>
      </c>
      <c r="M224" s="788">
        <v>9.14</v>
      </c>
      <c r="N224" s="788"/>
      <c r="O224" s="807">
        <v>21</v>
      </c>
      <c r="P224" s="846">
        <v>63</v>
      </c>
      <c r="Q224" s="847">
        <v>21.7</v>
      </c>
      <c r="R224" s="847">
        <v>19.600000000000001</v>
      </c>
      <c r="S224" s="848">
        <v>86</v>
      </c>
      <c r="T224" s="848">
        <v>52</v>
      </c>
      <c r="U224" s="848">
        <v>34</v>
      </c>
      <c r="V224" s="806"/>
      <c r="W224" s="823"/>
      <c r="X224" s="807"/>
      <c r="Y224" s="807"/>
      <c r="Z224" s="807"/>
      <c r="AA224" s="807"/>
      <c r="AB224" s="788"/>
      <c r="AC224" s="823"/>
      <c r="AD224" s="824"/>
      <c r="AE224" s="824"/>
      <c r="AF224" s="824"/>
      <c r="AG224" s="824"/>
      <c r="AH224" s="824"/>
      <c r="AI224" s="824"/>
      <c r="AJ224" s="824"/>
      <c r="AK224" s="825"/>
    </row>
    <row r="225" spans="1:37" ht="13.5" customHeight="1">
      <c r="A225" s="2136"/>
      <c r="B225" s="278">
        <v>43021</v>
      </c>
      <c r="C225" s="206" t="s">
        <v>689</v>
      </c>
      <c r="D225" s="213" t="s">
        <v>625</v>
      </c>
      <c r="E225" s="213" t="s">
        <v>633</v>
      </c>
      <c r="F225" s="807">
        <v>2</v>
      </c>
      <c r="G225" s="807">
        <v>11</v>
      </c>
      <c r="H225" s="807">
        <v>16</v>
      </c>
      <c r="I225" s="807">
        <v>20.5</v>
      </c>
      <c r="J225" s="211">
        <v>0.30555555555555552</v>
      </c>
      <c r="K225" s="807">
        <v>40.700000000000003</v>
      </c>
      <c r="L225" s="807">
        <v>57.6</v>
      </c>
      <c r="M225" s="788">
        <v>9.11</v>
      </c>
      <c r="N225" s="788"/>
      <c r="O225" s="807">
        <v>20.8</v>
      </c>
      <c r="P225" s="846">
        <v>68</v>
      </c>
      <c r="Q225" s="847">
        <v>21.3</v>
      </c>
      <c r="R225" s="847">
        <v>27.5</v>
      </c>
      <c r="S225" s="848">
        <v>83</v>
      </c>
      <c r="T225" s="848">
        <v>54</v>
      </c>
      <c r="U225" s="848">
        <v>29</v>
      </c>
      <c r="V225" s="806"/>
      <c r="W225" s="823"/>
      <c r="X225" s="807"/>
      <c r="Y225" s="807"/>
      <c r="Z225" s="807"/>
      <c r="AA225" s="807"/>
      <c r="AB225" s="788"/>
      <c r="AC225" s="823"/>
      <c r="AD225" s="824"/>
      <c r="AE225" s="824"/>
      <c r="AF225" s="824"/>
      <c r="AG225" s="824"/>
      <c r="AH225" s="824"/>
      <c r="AI225" s="824"/>
      <c r="AJ225" s="824"/>
      <c r="AK225" s="825"/>
    </row>
    <row r="226" spans="1:37" ht="13.5" customHeight="1">
      <c r="A226" s="2136"/>
      <c r="B226" s="278">
        <v>43022</v>
      </c>
      <c r="C226" s="206" t="s">
        <v>691</v>
      </c>
      <c r="D226" s="213" t="s">
        <v>632</v>
      </c>
      <c r="E226" s="213" t="s">
        <v>640</v>
      </c>
      <c r="F226" s="807">
        <v>3</v>
      </c>
      <c r="G226" s="807">
        <v>17.899999999999999</v>
      </c>
      <c r="H226" s="807">
        <v>14</v>
      </c>
      <c r="I226" s="807">
        <v>17</v>
      </c>
      <c r="J226" s="211">
        <v>0.3125</v>
      </c>
      <c r="K226" s="807">
        <v>50</v>
      </c>
      <c r="L226" s="807">
        <v>37</v>
      </c>
      <c r="M226" s="788">
        <v>8.9600000000000009</v>
      </c>
      <c r="N226" s="787"/>
      <c r="O226" s="807">
        <v>21.4</v>
      </c>
      <c r="P226" s="846">
        <v>65</v>
      </c>
      <c r="Q226" s="847">
        <v>21.7</v>
      </c>
      <c r="R226" s="847">
        <v>22.4</v>
      </c>
      <c r="S226" s="848">
        <v>74</v>
      </c>
      <c r="T226" s="848">
        <v>51</v>
      </c>
      <c r="U226" s="848">
        <v>23</v>
      </c>
      <c r="V226" s="806"/>
      <c r="W226" s="823"/>
      <c r="X226" s="807"/>
      <c r="Y226" s="807"/>
      <c r="Z226" s="807"/>
      <c r="AA226" s="807"/>
      <c r="AB226" s="788"/>
      <c r="AC226" s="823"/>
      <c r="AD226" s="824"/>
      <c r="AE226" s="824"/>
      <c r="AF226" s="824"/>
      <c r="AG226" s="824"/>
      <c r="AH226" s="824"/>
      <c r="AI226" s="824"/>
      <c r="AJ226" s="824"/>
      <c r="AK226" s="825"/>
    </row>
    <row r="227" spans="1:37" ht="13.5" customHeight="1">
      <c r="A227" s="2136"/>
      <c r="B227" s="278">
        <v>43023</v>
      </c>
      <c r="C227" s="206" t="s">
        <v>692</v>
      </c>
      <c r="D227" s="213" t="s">
        <v>632</v>
      </c>
      <c r="E227" s="213" t="s">
        <v>640</v>
      </c>
      <c r="F227" s="807">
        <v>2</v>
      </c>
      <c r="G227" s="807">
        <v>12</v>
      </c>
      <c r="H227" s="807">
        <v>15</v>
      </c>
      <c r="I227" s="807">
        <v>16</v>
      </c>
      <c r="J227" s="211">
        <v>0.3125</v>
      </c>
      <c r="K227" s="807">
        <v>20.100000000000001</v>
      </c>
      <c r="L227" s="807">
        <v>27.4</v>
      </c>
      <c r="M227" s="788">
        <v>8.0399999999999991</v>
      </c>
      <c r="N227" s="788"/>
      <c r="O227" s="807">
        <v>27.4</v>
      </c>
      <c r="P227" s="846">
        <v>84</v>
      </c>
      <c r="Q227" s="847">
        <v>33.4</v>
      </c>
      <c r="R227" s="847">
        <v>17.100000000000001</v>
      </c>
      <c r="S227" s="848">
        <v>92</v>
      </c>
      <c r="T227" s="848">
        <v>62</v>
      </c>
      <c r="U227" s="848">
        <v>30</v>
      </c>
      <c r="V227" s="806"/>
      <c r="W227" s="823"/>
      <c r="X227" s="807"/>
      <c r="Y227" s="807"/>
      <c r="Z227" s="807"/>
      <c r="AA227" s="807"/>
      <c r="AB227" s="788"/>
      <c r="AC227" s="823"/>
      <c r="AD227" s="824"/>
      <c r="AE227" s="824"/>
      <c r="AF227" s="824"/>
      <c r="AG227" s="824"/>
      <c r="AH227" s="824"/>
      <c r="AI227" s="824"/>
      <c r="AJ227" s="824"/>
      <c r="AK227" s="825"/>
    </row>
    <row r="228" spans="1:37" ht="13.5" customHeight="1">
      <c r="A228" s="2136"/>
      <c r="B228" s="278">
        <v>43024</v>
      </c>
      <c r="C228" s="206" t="s">
        <v>685</v>
      </c>
      <c r="D228" s="213" t="s">
        <v>632</v>
      </c>
      <c r="E228" s="213" t="s">
        <v>629</v>
      </c>
      <c r="F228" s="807">
        <v>4</v>
      </c>
      <c r="G228" s="807">
        <v>21.9</v>
      </c>
      <c r="H228" s="807">
        <v>13</v>
      </c>
      <c r="I228" s="807">
        <v>16.5</v>
      </c>
      <c r="J228" s="211">
        <v>0.30555555555555552</v>
      </c>
      <c r="K228" s="807">
        <v>24.7</v>
      </c>
      <c r="L228" s="807">
        <v>36.9</v>
      </c>
      <c r="M228" s="788">
        <v>8.18</v>
      </c>
      <c r="N228" s="787"/>
      <c r="O228" s="807">
        <v>23.1</v>
      </c>
      <c r="P228" s="846">
        <v>68</v>
      </c>
      <c r="Q228" s="847">
        <v>22</v>
      </c>
      <c r="R228" s="847">
        <v>18.3</v>
      </c>
      <c r="S228" s="848">
        <v>98</v>
      </c>
      <c r="T228" s="848">
        <v>36</v>
      </c>
      <c r="U228" s="848">
        <v>62</v>
      </c>
      <c r="V228" s="806"/>
      <c r="W228" s="823"/>
      <c r="X228" s="806"/>
      <c r="Y228" s="806"/>
      <c r="Z228" s="806"/>
      <c r="AA228" s="806"/>
      <c r="AB228" s="806"/>
      <c r="AC228" s="823"/>
      <c r="AD228" s="824"/>
      <c r="AE228" s="824"/>
      <c r="AF228" s="824"/>
      <c r="AG228" s="824"/>
      <c r="AH228" s="824"/>
      <c r="AI228" s="824"/>
      <c r="AJ228" s="824"/>
      <c r="AK228" s="825"/>
    </row>
    <row r="229" spans="1:37" ht="13.5" customHeight="1">
      <c r="A229" s="2136"/>
      <c r="B229" s="278">
        <v>43025</v>
      </c>
      <c r="C229" s="206" t="s">
        <v>686</v>
      </c>
      <c r="D229" s="213" t="s">
        <v>625</v>
      </c>
      <c r="E229" s="213" t="s">
        <v>640</v>
      </c>
      <c r="F229" s="807">
        <v>2</v>
      </c>
      <c r="G229" s="807">
        <v>5</v>
      </c>
      <c r="H229" s="807">
        <v>13</v>
      </c>
      <c r="I229" s="807">
        <v>16</v>
      </c>
      <c r="J229" s="211">
        <v>0.30555555555555552</v>
      </c>
      <c r="K229" s="807">
        <v>21.2</v>
      </c>
      <c r="L229" s="807">
        <v>30.9</v>
      </c>
      <c r="M229" s="788">
        <v>7.93</v>
      </c>
      <c r="N229" s="788"/>
      <c r="O229" s="807">
        <v>26.7</v>
      </c>
      <c r="P229" s="846">
        <v>70</v>
      </c>
      <c r="Q229" s="847">
        <v>28.4</v>
      </c>
      <c r="R229" s="847">
        <v>15.2</v>
      </c>
      <c r="S229" s="848">
        <v>98</v>
      </c>
      <c r="T229" s="848">
        <v>70</v>
      </c>
      <c r="U229" s="848">
        <v>28</v>
      </c>
      <c r="V229" s="806"/>
      <c r="W229" s="823"/>
      <c r="X229" s="806"/>
      <c r="Y229" s="807"/>
      <c r="Z229" s="807"/>
      <c r="AA229" s="807"/>
      <c r="AB229" s="788"/>
      <c r="AC229" s="823"/>
      <c r="AD229" s="824"/>
      <c r="AE229" s="824"/>
      <c r="AF229" s="824"/>
      <c r="AG229" s="824"/>
      <c r="AH229" s="824"/>
      <c r="AI229" s="824"/>
      <c r="AJ229" s="824"/>
      <c r="AK229" s="825"/>
    </row>
    <row r="230" spans="1:37" ht="13.5" customHeight="1">
      <c r="A230" s="2136"/>
      <c r="B230" s="278">
        <v>43026</v>
      </c>
      <c r="C230" s="206" t="s">
        <v>687</v>
      </c>
      <c r="D230" s="213" t="s">
        <v>705</v>
      </c>
      <c r="E230" s="213" t="s">
        <v>626</v>
      </c>
      <c r="F230" s="807">
        <v>2</v>
      </c>
      <c r="G230" s="807">
        <v>0.1</v>
      </c>
      <c r="H230" s="807">
        <v>12</v>
      </c>
      <c r="I230" s="807">
        <v>15.5</v>
      </c>
      <c r="J230" s="211">
        <v>0.31944444444444448</v>
      </c>
      <c r="K230" s="807">
        <v>22.9</v>
      </c>
      <c r="L230" s="807">
        <v>29.4</v>
      </c>
      <c r="M230" s="788">
        <v>7.53</v>
      </c>
      <c r="N230" s="787"/>
      <c r="O230" s="807">
        <v>21.5</v>
      </c>
      <c r="P230" s="846">
        <v>68</v>
      </c>
      <c r="Q230" s="847">
        <v>21.3</v>
      </c>
      <c r="R230" s="847">
        <v>17.399999999999999</v>
      </c>
      <c r="S230" s="848">
        <v>80</v>
      </c>
      <c r="T230" s="848">
        <v>50</v>
      </c>
      <c r="U230" s="848">
        <v>30</v>
      </c>
      <c r="V230" s="806"/>
      <c r="W230" s="823"/>
      <c r="X230" s="807"/>
      <c r="Y230" s="807"/>
      <c r="Z230" s="807"/>
      <c r="AA230" s="807"/>
      <c r="AB230" s="788"/>
      <c r="AC230" s="823"/>
      <c r="AD230" s="824"/>
      <c r="AE230" s="824"/>
      <c r="AF230" s="824"/>
      <c r="AG230" s="824"/>
      <c r="AH230" s="824"/>
      <c r="AI230" s="824"/>
      <c r="AJ230" s="824"/>
      <c r="AK230" s="825"/>
    </row>
    <row r="231" spans="1:37" ht="13.5" customHeight="1">
      <c r="A231" s="2136"/>
      <c r="B231" s="278">
        <v>43027</v>
      </c>
      <c r="C231" s="206" t="s">
        <v>688</v>
      </c>
      <c r="D231" s="213" t="s">
        <v>632</v>
      </c>
      <c r="E231" s="213" t="s">
        <v>633</v>
      </c>
      <c r="F231" s="807">
        <v>4</v>
      </c>
      <c r="G231" s="807">
        <v>43</v>
      </c>
      <c r="H231" s="807">
        <v>10</v>
      </c>
      <c r="I231" s="807">
        <v>15</v>
      </c>
      <c r="J231" s="211">
        <v>0.30555555555555552</v>
      </c>
      <c r="K231" s="807">
        <v>20</v>
      </c>
      <c r="L231" s="807">
        <v>32.6</v>
      </c>
      <c r="M231" s="788">
        <v>7.95</v>
      </c>
      <c r="N231" s="788"/>
      <c r="O231" s="807">
        <v>27.2</v>
      </c>
      <c r="P231" s="846">
        <v>76</v>
      </c>
      <c r="Q231" s="847">
        <v>24.9</v>
      </c>
      <c r="R231" s="847">
        <v>17.399999999999999</v>
      </c>
      <c r="S231" s="848">
        <v>100</v>
      </c>
      <c r="T231" s="848">
        <v>68</v>
      </c>
      <c r="U231" s="848">
        <v>32</v>
      </c>
      <c r="V231" s="806"/>
      <c r="W231" s="823"/>
      <c r="X231" s="806"/>
      <c r="Y231" s="807"/>
      <c r="Z231" s="807"/>
      <c r="AA231" s="807"/>
      <c r="AB231" s="788"/>
      <c r="AC231" s="823"/>
      <c r="AD231" s="824"/>
      <c r="AE231" s="824"/>
      <c r="AF231" s="824"/>
      <c r="AG231" s="824"/>
      <c r="AH231" s="824"/>
      <c r="AI231" s="824"/>
      <c r="AJ231" s="824"/>
      <c r="AK231" s="825"/>
    </row>
    <row r="232" spans="1:37" ht="13.5" customHeight="1">
      <c r="A232" s="2136"/>
      <c r="B232" s="278">
        <v>43028</v>
      </c>
      <c r="C232" s="206" t="s">
        <v>689</v>
      </c>
      <c r="D232" s="213" t="s">
        <v>625</v>
      </c>
      <c r="E232" s="213" t="s">
        <v>709</v>
      </c>
      <c r="F232" s="807">
        <v>4</v>
      </c>
      <c r="G232" s="807">
        <v>5.3</v>
      </c>
      <c r="H232" s="807">
        <v>12</v>
      </c>
      <c r="I232" s="807">
        <v>15</v>
      </c>
      <c r="J232" s="211">
        <v>0.3125</v>
      </c>
      <c r="K232" s="807">
        <v>18.600000000000001</v>
      </c>
      <c r="L232" s="807">
        <v>29.2</v>
      </c>
      <c r="M232" s="788">
        <v>7.96</v>
      </c>
      <c r="N232" s="788"/>
      <c r="O232" s="807">
        <v>25</v>
      </c>
      <c r="P232" s="846">
        <v>74</v>
      </c>
      <c r="Q232" s="847">
        <v>28.4</v>
      </c>
      <c r="R232" s="847">
        <v>14.4</v>
      </c>
      <c r="S232" s="848">
        <v>97</v>
      </c>
      <c r="T232" s="848">
        <v>64</v>
      </c>
      <c r="U232" s="848">
        <v>33</v>
      </c>
      <c r="V232" s="806"/>
      <c r="W232" s="823"/>
      <c r="X232" s="806"/>
      <c r="Y232" s="807"/>
      <c r="Z232" s="807"/>
      <c r="AA232" s="807"/>
      <c r="AB232" s="788"/>
      <c r="AC232" s="823"/>
      <c r="AD232" s="824"/>
      <c r="AE232" s="824"/>
      <c r="AF232" s="824"/>
      <c r="AG232" s="824"/>
      <c r="AH232" s="824"/>
      <c r="AI232" s="824"/>
      <c r="AJ232" s="824"/>
      <c r="AK232" s="825"/>
    </row>
    <row r="233" spans="1:37" ht="13.5" customHeight="1">
      <c r="A233" s="2136"/>
      <c r="B233" s="278">
        <v>43029</v>
      </c>
      <c r="C233" s="206" t="s">
        <v>691</v>
      </c>
      <c r="D233" s="213" t="s">
        <v>632</v>
      </c>
      <c r="E233" s="213" t="s">
        <v>640</v>
      </c>
      <c r="F233" s="807">
        <v>2</v>
      </c>
      <c r="G233" s="807">
        <v>13.5</v>
      </c>
      <c r="H233" s="807">
        <v>17</v>
      </c>
      <c r="I233" s="807">
        <v>17.5</v>
      </c>
      <c r="J233" s="211">
        <v>0.3125</v>
      </c>
      <c r="K233" s="807">
        <v>16.899999999999999</v>
      </c>
      <c r="L233" s="807">
        <v>27.5</v>
      </c>
      <c r="M233" s="788">
        <v>8.14</v>
      </c>
      <c r="N233" s="788"/>
      <c r="O233" s="807">
        <v>28.1</v>
      </c>
      <c r="P233" s="846">
        <v>82</v>
      </c>
      <c r="Q233" s="847">
        <v>27</v>
      </c>
      <c r="R233" s="847">
        <v>15.2</v>
      </c>
      <c r="S233" s="848">
        <v>100</v>
      </c>
      <c r="T233" s="848">
        <v>68</v>
      </c>
      <c r="U233" s="848">
        <v>32</v>
      </c>
      <c r="V233" s="807"/>
      <c r="W233" s="823"/>
      <c r="X233" s="806"/>
      <c r="Y233" s="807"/>
      <c r="Z233" s="807"/>
      <c r="AA233" s="807"/>
      <c r="AB233" s="788"/>
      <c r="AC233" s="823"/>
      <c r="AD233" s="824"/>
      <c r="AE233" s="824"/>
      <c r="AF233" s="824"/>
      <c r="AG233" s="824"/>
      <c r="AH233" s="824"/>
      <c r="AI233" s="824"/>
      <c r="AJ233" s="824"/>
      <c r="AK233" s="825"/>
    </row>
    <row r="234" spans="1:37" ht="13.5" customHeight="1">
      <c r="A234" s="2136"/>
      <c r="B234" s="278">
        <v>43030</v>
      </c>
      <c r="C234" s="206" t="s">
        <v>692</v>
      </c>
      <c r="D234" s="213" t="s">
        <v>632</v>
      </c>
      <c r="E234" s="213" t="s">
        <v>626</v>
      </c>
      <c r="F234" s="807">
        <v>5</v>
      </c>
      <c r="G234" s="807">
        <v>101.4</v>
      </c>
      <c r="H234" s="807">
        <v>18</v>
      </c>
      <c r="I234" s="807">
        <v>18</v>
      </c>
      <c r="J234" s="211">
        <v>0.3125</v>
      </c>
      <c r="K234" s="807">
        <v>30.7</v>
      </c>
      <c r="L234" s="807">
        <v>41.8</v>
      </c>
      <c r="M234" s="788">
        <v>7.64</v>
      </c>
      <c r="N234" s="788"/>
      <c r="O234" s="807">
        <v>23.7</v>
      </c>
      <c r="P234" s="846">
        <v>72</v>
      </c>
      <c r="Q234" s="847">
        <v>18.5</v>
      </c>
      <c r="R234" s="847">
        <v>19</v>
      </c>
      <c r="S234" s="848">
        <v>80</v>
      </c>
      <c r="T234" s="848">
        <v>62</v>
      </c>
      <c r="U234" s="848">
        <v>18</v>
      </c>
      <c r="V234" s="806"/>
      <c r="W234" s="823"/>
      <c r="X234" s="807"/>
      <c r="Y234" s="807"/>
      <c r="Z234" s="807"/>
      <c r="AA234" s="806"/>
      <c r="AB234" s="806"/>
      <c r="AC234" s="823"/>
      <c r="AD234" s="824"/>
      <c r="AE234" s="824"/>
      <c r="AF234" s="824"/>
      <c r="AG234" s="824"/>
      <c r="AH234" s="824"/>
      <c r="AI234" s="824"/>
      <c r="AJ234" s="824"/>
      <c r="AK234" s="825"/>
    </row>
    <row r="235" spans="1:37" ht="13.5" customHeight="1">
      <c r="A235" s="2136"/>
      <c r="B235" s="278">
        <v>43031</v>
      </c>
      <c r="C235" s="206" t="s">
        <v>685</v>
      </c>
      <c r="D235" s="213" t="s">
        <v>625</v>
      </c>
      <c r="E235" s="213" t="s">
        <v>631</v>
      </c>
      <c r="F235" s="807">
        <v>7</v>
      </c>
      <c r="G235" s="807">
        <v>25.6</v>
      </c>
      <c r="H235" s="807">
        <v>17</v>
      </c>
      <c r="I235" s="807">
        <v>19</v>
      </c>
      <c r="J235" s="211">
        <v>0.3125</v>
      </c>
      <c r="K235" s="807">
        <v>51.9</v>
      </c>
      <c r="L235" s="807">
        <v>61.1</v>
      </c>
      <c r="M235" s="788">
        <v>7.64</v>
      </c>
      <c r="N235" s="788"/>
      <c r="O235" s="807">
        <v>14.5</v>
      </c>
      <c r="P235" s="846">
        <v>44</v>
      </c>
      <c r="Q235" s="847">
        <v>13.5</v>
      </c>
      <c r="R235" s="847">
        <v>21.8</v>
      </c>
      <c r="S235" s="848">
        <v>58</v>
      </c>
      <c r="T235" s="848">
        <v>38</v>
      </c>
      <c r="U235" s="848">
        <v>20</v>
      </c>
      <c r="V235" s="806"/>
      <c r="W235" s="823"/>
      <c r="X235" s="806"/>
      <c r="Y235" s="806"/>
      <c r="Z235" s="806"/>
      <c r="AA235" s="806"/>
      <c r="AB235" s="806"/>
      <c r="AC235" s="823"/>
      <c r="AD235" s="824"/>
      <c r="AE235" s="824"/>
      <c r="AF235" s="824"/>
      <c r="AG235" s="824"/>
      <c r="AH235" s="824"/>
      <c r="AI235" s="824"/>
      <c r="AJ235" s="824"/>
      <c r="AK235" s="825"/>
    </row>
    <row r="236" spans="1:37" ht="13.5" customHeight="1">
      <c r="A236" s="2136"/>
      <c r="B236" s="278">
        <v>43032</v>
      </c>
      <c r="C236" s="206" t="s">
        <v>686</v>
      </c>
      <c r="D236" s="213" t="s">
        <v>704</v>
      </c>
      <c r="E236" s="213" t="s">
        <v>709</v>
      </c>
      <c r="F236" s="807">
        <v>1</v>
      </c>
      <c r="G236" s="807">
        <v>0</v>
      </c>
      <c r="H236" s="807">
        <v>14</v>
      </c>
      <c r="I236" s="807">
        <v>17</v>
      </c>
      <c r="J236" s="211">
        <v>0.3125</v>
      </c>
      <c r="K236" s="807">
        <v>37.1</v>
      </c>
      <c r="L236" s="807">
        <v>44.5</v>
      </c>
      <c r="M236" s="788">
        <v>7.62</v>
      </c>
      <c r="N236" s="788"/>
      <c r="O236" s="807">
        <v>16.3</v>
      </c>
      <c r="P236" s="846">
        <v>62</v>
      </c>
      <c r="Q236" s="847">
        <v>17</v>
      </c>
      <c r="R236" s="847">
        <v>17.7</v>
      </c>
      <c r="S236" s="848">
        <v>60</v>
      </c>
      <c r="T236" s="848">
        <v>40</v>
      </c>
      <c r="U236" s="848">
        <v>20</v>
      </c>
      <c r="V236" s="806"/>
      <c r="W236" s="823"/>
      <c r="X236" s="806"/>
      <c r="Y236" s="807"/>
      <c r="Z236" s="807"/>
      <c r="AA236" s="807"/>
      <c r="AB236" s="788"/>
      <c r="AC236" s="823"/>
      <c r="AD236" s="824"/>
      <c r="AE236" s="824"/>
      <c r="AF236" s="824"/>
      <c r="AG236" s="824"/>
      <c r="AH236" s="824"/>
      <c r="AI236" s="824"/>
      <c r="AJ236" s="824"/>
      <c r="AK236" s="825"/>
    </row>
    <row r="237" spans="1:37" ht="13.5" customHeight="1">
      <c r="A237" s="2136"/>
      <c r="B237" s="278">
        <v>43033</v>
      </c>
      <c r="C237" s="206" t="s">
        <v>687</v>
      </c>
      <c r="D237" s="213" t="s">
        <v>632</v>
      </c>
      <c r="E237" s="213" t="s">
        <v>709</v>
      </c>
      <c r="F237" s="807">
        <v>2</v>
      </c>
      <c r="G237" s="807">
        <v>9.9</v>
      </c>
      <c r="H237" s="807">
        <v>12</v>
      </c>
      <c r="I237" s="807">
        <v>15</v>
      </c>
      <c r="J237" s="211">
        <v>0.3125</v>
      </c>
      <c r="K237" s="807">
        <v>27.2</v>
      </c>
      <c r="L237" s="807">
        <v>30.9</v>
      </c>
      <c r="M237" s="788">
        <v>7.54</v>
      </c>
      <c r="N237" s="788"/>
      <c r="O237" s="807">
        <v>19.7</v>
      </c>
      <c r="P237" s="846">
        <v>50</v>
      </c>
      <c r="Q237" s="847">
        <v>24.9</v>
      </c>
      <c r="R237" s="847">
        <v>15</v>
      </c>
      <c r="S237" s="848">
        <v>68</v>
      </c>
      <c r="T237" s="848">
        <v>49</v>
      </c>
      <c r="U237" s="848">
        <v>19</v>
      </c>
      <c r="V237" s="806"/>
      <c r="W237" s="823"/>
      <c r="X237" s="806"/>
      <c r="Y237" s="807"/>
      <c r="Z237" s="807"/>
      <c r="AA237" s="807"/>
      <c r="AB237" s="788"/>
      <c r="AC237" s="823"/>
      <c r="AD237" s="824"/>
      <c r="AE237" s="824"/>
      <c r="AF237" s="824"/>
      <c r="AG237" s="824"/>
      <c r="AH237" s="824"/>
      <c r="AI237" s="824"/>
      <c r="AJ237" s="824"/>
      <c r="AK237" s="825"/>
    </row>
    <row r="238" spans="1:37" ht="13.5" customHeight="1">
      <c r="A238" s="2136"/>
      <c r="B238" s="278">
        <v>43034</v>
      </c>
      <c r="C238" s="214" t="s">
        <v>688</v>
      </c>
      <c r="D238" s="213" t="s">
        <v>627</v>
      </c>
      <c r="E238" s="213" t="s">
        <v>640</v>
      </c>
      <c r="F238" s="807">
        <v>1</v>
      </c>
      <c r="G238" s="807">
        <v>0</v>
      </c>
      <c r="H238" s="807">
        <v>10</v>
      </c>
      <c r="I238" s="807">
        <v>15</v>
      </c>
      <c r="J238" s="211">
        <v>0.30555555555555552</v>
      </c>
      <c r="K238" s="807">
        <v>14.4</v>
      </c>
      <c r="L238" s="807">
        <v>24.7</v>
      </c>
      <c r="M238" s="788">
        <v>7.58</v>
      </c>
      <c r="N238" s="788"/>
      <c r="O238" s="807">
        <v>24.8</v>
      </c>
      <c r="P238" s="846">
        <v>70</v>
      </c>
      <c r="Q238" s="847">
        <v>27.7</v>
      </c>
      <c r="R238" s="847">
        <v>13.3</v>
      </c>
      <c r="S238" s="848">
        <v>94</v>
      </c>
      <c r="T238" s="848">
        <v>62</v>
      </c>
      <c r="U238" s="848">
        <v>32</v>
      </c>
      <c r="V238" s="806"/>
      <c r="W238" s="823"/>
      <c r="X238" s="806"/>
      <c r="Y238" s="807"/>
      <c r="Z238" s="807"/>
      <c r="AA238" s="807"/>
      <c r="AB238" s="788"/>
      <c r="AC238" s="823"/>
      <c r="AD238" s="824"/>
      <c r="AE238" s="824"/>
      <c r="AF238" s="824"/>
      <c r="AG238" s="824"/>
      <c r="AH238" s="824"/>
      <c r="AI238" s="824"/>
      <c r="AJ238" s="824"/>
      <c r="AK238" s="825"/>
    </row>
    <row r="239" spans="1:37" ht="13.5" customHeight="1">
      <c r="A239" s="2136"/>
      <c r="B239" s="278">
        <v>43035</v>
      </c>
      <c r="C239" s="215" t="s">
        <v>689</v>
      </c>
      <c r="D239" s="213" t="s">
        <v>627</v>
      </c>
      <c r="E239" s="213" t="s">
        <v>706</v>
      </c>
      <c r="F239" s="807">
        <v>1</v>
      </c>
      <c r="G239" s="807">
        <v>0</v>
      </c>
      <c r="H239" s="807">
        <v>8</v>
      </c>
      <c r="I239" s="807">
        <v>14.5</v>
      </c>
      <c r="J239" s="211">
        <v>0.3125</v>
      </c>
      <c r="K239" s="807">
        <v>17</v>
      </c>
      <c r="L239" s="807">
        <v>23.8</v>
      </c>
      <c r="M239" s="788">
        <v>7.7</v>
      </c>
      <c r="N239" s="788"/>
      <c r="O239" s="807">
        <v>24.9</v>
      </c>
      <c r="P239" s="846">
        <v>68</v>
      </c>
      <c r="Q239" s="847">
        <v>25.6</v>
      </c>
      <c r="R239" s="847">
        <v>14.2</v>
      </c>
      <c r="S239" s="848">
        <v>92</v>
      </c>
      <c r="T239" s="848">
        <v>63</v>
      </c>
      <c r="U239" s="848">
        <v>29</v>
      </c>
      <c r="V239" s="806"/>
      <c r="W239" s="823"/>
      <c r="X239" s="806"/>
      <c r="Y239" s="807"/>
      <c r="Z239" s="807"/>
      <c r="AA239" s="807"/>
      <c r="AB239" s="788"/>
      <c r="AC239" s="823"/>
      <c r="AD239" s="824"/>
      <c r="AE239" s="824"/>
      <c r="AF239" s="824"/>
      <c r="AG239" s="824"/>
      <c r="AH239" s="824"/>
      <c r="AI239" s="824"/>
      <c r="AJ239" s="824"/>
      <c r="AK239" s="825"/>
    </row>
    <row r="240" spans="1:37" ht="13.5" customHeight="1">
      <c r="A240" s="2136"/>
      <c r="B240" s="278">
        <v>43036</v>
      </c>
      <c r="C240" s="372" t="s">
        <v>691</v>
      </c>
      <c r="D240" s="213" t="s">
        <v>638</v>
      </c>
      <c r="E240" s="213" t="s">
        <v>634</v>
      </c>
      <c r="F240" s="807">
        <v>3</v>
      </c>
      <c r="G240" s="807">
        <v>4.5</v>
      </c>
      <c r="H240" s="807">
        <v>14</v>
      </c>
      <c r="I240" s="807">
        <v>16</v>
      </c>
      <c r="J240" s="211">
        <v>0.3125</v>
      </c>
      <c r="K240" s="807">
        <v>25.7</v>
      </c>
      <c r="L240" s="807">
        <v>20.6</v>
      </c>
      <c r="M240" s="788">
        <v>7.85</v>
      </c>
      <c r="N240" s="788"/>
      <c r="O240" s="807">
        <v>22.3</v>
      </c>
      <c r="P240" s="846">
        <v>66</v>
      </c>
      <c r="Q240" s="847">
        <v>23.1</v>
      </c>
      <c r="R240" s="847">
        <v>13.6</v>
      </c>
      <c r="S240" s="848">
        <v>83</v>
      </c>
      <c r="T240" s="848">
        <v>58</v>
      </c>
      <c r="U240" s="848">
        <v>25</v>
      </c>
      <c r="V240" s="806"/>
      <c r="W240" s="823"/>
      <c r="X240" s="806"/>
      <c r="Y240" s="807"/>
      <c r="Z240" s="807"/>
      <c r="AA240" s="807"/>
      <c r="AB240" s="788"/>
      <c r="AC240" s="823"/>
      <c r="AD240" s="824"/>
      <c r="AE240" s="824"/>
      <c r="AF240" s="824"/>
      <c r="AG240" s="824"/>
      <c r="AH240" s="824"/>
      <c r="AI240" s="824"/>
      <c r="AJ240" s="824"/>
      <c r="AK240" s="825"/>
    </row>
    <row r="241" spans="1:37" ht="13.5" customHeight="1">
      <c r="A241" s="2136"/>
      <c r="B241" s="278">
        <v>43037</v>
      </c>
      <c r="C241" s="206" t="s">
        <v>692</v>
      </c>
      <c r="D241" s="213" t="s">
        <v>632</v>
      </c>
      <c r="E241" s="213" t="s">
        <v>640</v>
      </c>
      <c r="F241" s="807">
        <v>3</v>
      </c>
      <c r="G241" s="807">
        <v>110</v>
      </c>
      <c r="H241" s="807">
        <v>14</v>
      </c>
      <c r="I241" s="807">
        <v>15</v>
      </c>
      <c r="J241" s="211">
        <v>0.2986111111111111</v>
      </c>
      <c r="K241" s="807">
        <v>36</v>
      </c>
      <c r="L241" s="807">
        <v>11.7</v>
      </c>
      <c r="M241" s="788">
        <v>7.73</v>
      </c>
      <c r="N241" s="788"/>
      <c r="O241" s="807">
        <v>27.7</v>
      </c>
      <c r="P241" s="846">
        <v>76</v>
      </c>
      <c r="Q241" s="847">
        <v>26.3</v>
      </c>
      <c r="R241" s="847">
        <v>14.5</v>
      </c>
      <c r="S241" s="848">
        <v>108</v>
      </c>
      <c r="T241" s="848">
        <v>72</v>
      </c>
      <c r="U241" s="848">
        <v>36</v>
      </c>
      <c r="V241" s="806"/>
      <c r="W241" s="823"/>
      <c r="X241" s="807"/>
      <c r="Y241" s="806"/>
      <c r="Z241" s="806"/>
      <c r="AA241" s="806"/>
      <c r="AB241" s="806"/>
      <c r="AC241" s="823"/>
      <c r="AD241" s="824"/>
      <c r="AE241" s="824"/>
      <c r="AF241" s="824"/>
      <c r="AG241" s="824"/>
      <c r="AH241" s="824"/>
      <c r="AI241" s="824"/>
      <c r="AJ241" s="824"/>
      <c r="AK241" s="825"/>
    </row>
    <row r="242" spans="1:37" ht="13.5" customHeight="1">
      <c r="A242" s="2136"/>
      <c r="B242" s="278">
        <v>43038</v>
      </c>
      <c r="C242" s="216" t="s">
        <v>685</v>
      </c>
      <c r="D242" s="213" t="s">
        <v>627</v>
      </c>
      <c r="E242" s="213" t="s">
        <v>709</v>
      </c>
      <c r="F242" s="807">
        <v>8</v>
      </c>
      <c r="G242" s="807">
        <v>0</v>
      </c>
      <c r="H242" s="807">
        <v>18</v>
      </c>
      <c r="I242" s="807">
        <v>17</v>
      </c>
      <c r="J242" s="211">
        <v>0.3125</v>
      </c>
      <c r="K242" s="807">
        <v>17.100000000000001</v>
      </c>
      <c r="L242" s="807">
        <v>22.6</v>
      </c>
      <c r="M242" s="788">
        <v>7.7</v>
      </c>
      <c r="N242" s="788"/>
      <c r="O242" s="807">
        <v>17.3</v>
      </c>
      <c r="P242" s="846">
        <v>56</v>
      </c>
      <c r="Q242" s="847">
        <v>20.6</v>
      </c>
      <c r="R242" s="847">
        <v>10.4</v>
      </c>
      <c r="S242" s="848">
        <v>80</v>
      </c>
      <c r="T242" s="848">
        <v>46</v>
      </c>
      <c r="U242" s="848">
        <v>34</v>
      </c>
      <c r="V242" s="806">
        <v>1.1200000000000001</v>
      </c>
      <c r="W242" s="823" t="s">
        <v>636</v>
      </c>
      <c r="X242" s="806">
        <v>160</v>
      </c>
      <c r="Y242" s="806">
        <v>147.6</v>
      </c>
      <c r="Z242" s="806">
        <v>16.399999999999999</v>
      </c>
      <c r="AA242" s="806">
        <v>0.96</v>
      </c>
      <c r="AB242" s="806">
        <v>-0.87</v>
      </c>
      <c r="AC242" s="823">
        <v>5.6</v>
      </c>
      <c r="AD242" s="824"/>
      <c r="AE242" s="824"/>
      <c r="AF242" s="824"/>
      <c r="AG242" s="824"/>
      <c r="AH242" s="824"/>
      <c r="AI242" s="824"/>
      <c r="AJ242" s="824"/>
      <c r="AK242" s="825"/>
    </row>
    <row r="243" spans="1:37" ht="13.5" customHeight="1">
      <c r="A243" s="2136"/>
      <c r="B243" s="1523">
        <v>43039</v>
      </c>
      <c r="C243" s="1524" t="s">
        <v>686</v>
      </c>
      <c r="D243" s="281" t="s">
        <v>627</v>
      </c>
      <c r="E243" s="281" t="s">
        <v>640</v>
      </c>
      <c r="F243" s="830">
        <v>2</v>
      </c>
      <c r="G243" s="830">
        <v>0</v>
      </c>
      <c r="H243" s="830">
        <v>10</v>
      </c>
      <c r="I243" s="830">
        <v>15</v>
      </c>
      <c r="J243" s="286">
        <v>0.30555555555555552</v>
      </c>
      <c r="K243" s="830">
        <v>39.4</v>
      </c>
      <c r="L243" s="808">
        <v>45.6</v>
      </c>
      <c r="M243" s="808">
        <v>7.64</v>
      </c>
      <c r="N243" s="804"/>
      <c r="O243" s="830">
        <v>18</v>
      </c>
      <c r="P243" s="1525">
        <v>49</v>
      </c>
      <c r="Q243" s="1526">
        <v>16</v>
      </c>
      <c r="R243" s="1526">
        <v>21.2</v>
      </c>
      <c r="S243" s="1527">
        <v>80</v>
      </c>
      <c r="T243" s="1527">
        <v>44</v>
      </c>
      <c r="U243" s="1527">
        <v>36</v>
      </c>
      <c r="V243" s="808"/>
      <c r="W243" s="831"/>
      <c r="X243" s="808"/>
      <c r="Y243" s="808"/>
      <c r="Z243" s="808"/>
      <c r="AA243" s="808"/>
      <c r="AB243" s="808"/>
      <c r="AC243" s="831"/>
      <c r="AD243" s="832"/>
      <c r="AE243" s="832"/>
      <c r="AF243" s="832"/>
      <c r="AG243" s="832"/>
      <c r="AH243" s="832"/>
      <c r="AI243" s="832"/>
      <c r="AJ243" s="832"/>
      <c r="AK243" s="833"/>
    </row>
    <row r="244" spans="1:37" s="769" customFormat="1" ht="13.5" customHeight="1">
      <c r="A244" s="2136"/>
      <c r="B244" s="2133" t="s">
        <v>407</v>
      </c>
      <c r="C244" s="2133"/>
      <c r="D244" s="658"/>
      <c r="E244" s="659"/>
      <c r="F244" s="809">
        <f>MAX(F213:F243)</f>
        <v>8</v>
      </c>
      <c r="G244" s="809">
        <f>MAX(G213:G243)</f>
        <v>110</v>
      </c>
      <c r="H244" s="809">
        <f>MAX(H213:H243)</f>
        <v>21</v>
      </c>
      <c r="I244" s="810">
        <f>MAX(I213:I243)</f>
        <v>22.5</v>
      </c>
      <c r="J244" s="811"/>
      <c r="K244" s="809">
        <f>MAX(K213:K243)</f>
        <v>51.9</v>
      </c>
      <c r="L244" s="809">
        <f>MAX(L213:L243)</f>
        <v>61.1</v>
      </c>
      <c r="M244" s="812">
        <f>MAX(M213:M243)</f>
        <v>9.5299999999999994</v>
      </c>
      <c r="N244" s="812"/>
      <c r="O244" s="809">
        <f t="shared" ref="O244:AK244" si="27">MAX(O213:O243)</f>
        <v>28.1</v>
      </c>
      <c r="P244" s="813">
        <f t="shared" si="27"/>
        <v>88</v>
      </c>
      <c r="Q244" s="809">
        <f t="shared" si="27"/>
        <v>33.4</v>
      </c>
      <c r="R244" s="809">
        <f t="shared" si="27"/>
        <v>27.5</v>
      </c>
      <c r="S244" s="813">
        <f t="shared" si="27"/>
        <v>108</v>
      </c>
      <c r="T244" s="813">
        <f t="shared" si="27"/>
        <v>72</v>
      </c>
      <c r="U244" s="813">
        <f t="shared" si="27"/>
        <v>62</v>
      </c>
      <c r="V244" s="814">
        <f>MAX(V213:V243)</f>
        <v>1.29</v>
      </c>
      <c r="W244" s="815">
        <f t="shared" si="27"/>
        <v>0</v>
      </c>
      <c r="X244" s="810">
        <f t="shared" si="27"/>
        <v>200</v>
      </c>
      <c r="Y244" s="816">
        <f t="shared" si="27"/>
        <v>155.19999999999999</v>
      </c>
      <c r="Z244" s="816">
        <f t="shared" si="27"/>
        <v>48.8</v>
      </c>
      <c r="AA244" s="814">
        <f t="shared" si="27"/>
        <v>1.5</v>
      </c>
      <c r="AB244" s="814">
        <f t="shared" si="27"/>
        <v>0.92</v>
      </c>
      <c r="AC244" s="817">
        <f t="shared" si="27"/>
        <v>11.2</v>
      </c>
      <c r="AD244" s="810">
        <f t="shared" si="27"/>
        <v>0.71</v>
      </c>
      <c r="AE244" s="816">
        <f t="shared" si="27"/>
        <v>21</v>
      </c>
      <c r="AF244" s="816">
        <f t="shared" si="27"/>
        <v>5.5</v>
      </c>
      <c r="AG244" s="816">
        <f t="shared" si="27"/>
        <v>7.6</v>
      </c>
      <c r="AH244" s="816">
        <f t="shared" si="27"/>
        <v>4</v>
      </c>
      <c r="AI244" s="816">
        <f t="shared" si="27"/>
        <v>15</v>
      </c>
      <c r="AJ244" s="816">
        <f t="shared" si="27"/>
        <v>1.4</v>
      </c>
      <c r="AK244" s="1137">
        <f t="shared" si="27"/>
        <v>0</v>
      </c>
    </row>
    <row r="245" spans="1:37" s="769" customFormat="1" ht="13.5" customHeight="1">
      <c r="A245" s="2136"/>
      <c r="B245" s="2134" t="s">
        <v>408</v>
      </c>
      <c r="C245" s="2133"/>
      <c r="D245" s="658"/>
      <c r="E245" s="659"/>
      <c r="F245" s="809">
        <f>MIN(F213:F243)</f>
        <v>0</v>
      </c>
      <c r="G245" s="809">
        <f>MIN(G213:G243)</f>
        <v>0</v>
      </c>
      <c r="H245" s="809">
        <f>MIN(H213:H243)</f>
        <v>8</v>
      </c>
      <c r="I245" s="810">
        <f>MIN(I213:I243)</f>
        <v>14.5</v>
      </c>
      <c r="J245" s="811"/>
      <c r="K245" s="809">
        <f>MIN(K213:K243)</f>
        <v>11.4</v>
      </c>
      <c r="L245" s="809">
        <f>MIN(L213:L243)</f>
        <v>11.7</v>
      </c>
      <c r="M245" s="812">
        <f>MIN(M213:M243)</f>
        <v>7.53</v>
      </c>
      <c r="N245" s="812"/>
      <c r="O245" s="809">
        <f t="shared" ref="O245:U245" si="28">MIN(O213:O243)</f>
        <v>14.5</v>
      </c>
      <c r="P245" s="813">
        <f t="shared" si="28"/>
        <v>44</v>
      </c>
      <c r="Q245" s="809">
        <f t="shared" si="28"/>
        <v>13.5</v>
      </c>
      <c r="R245" s="809">
        <f t="shared" si="28"/>
        <v>10.4</v>
      </c>
      <c r="S245" s="813">
        <f t="shared" si="28"/>
        <v>58</v>
      </c>
      <c r="T245" s="813">
        <f t="shared" si="28"/>
        <v>36</v>
      </c>
      <c r="U245" s="813">
        <f t="shared" si="28"/>
        <v>18</v>
      </c>
      <c r="V245" s="814">
        <f>MIN(V214:V243)</f>
        <v>1.1200000000000001</v>
      </c>
      <c r="W245" s="815">
        <f t="shared" ref="W245:AK245" si="29">MIN(W213:W243)</f>
        <v>0</v>
      </c>
      <c r="X245" s="810">
        <f t="shared" si="29"/>
        <v>160</v>
      </c>
      <c r="Y245" s="816">
        <f t="shared" si="29"/>
        <v>147.6</v>
      </c>
      <c r="Z245" s="816">
        <f t="shared" si="29"/>
        <v>16.399999999999999</v>
      </c>
      <c r="AA245" s="814">
        <f t="shared" si="29"/>
        <v>0.96</v>
      </c>
      <c r="AB245" s="814">
        <f t="shared" si="29"/>
        <v>-0.87</v>
      </c>
      <c r="AC245" s="817">
        <f t="shared" si="29"/>
        <v>5.6</v>
      </c>
      <c r="AD245" s="1127">
        <f t="shared" si="29"/>
        <v>0.71</v>
      </c>
      <c r="AE245" s="816">
        <f t="shared" si="29"/>
        <v>21</v>
      </c>
      <c r="AF245" s="816">
        <f t="shared" si="29"/>
        <v>5.5</v>
      </c>
      <c r="AG245" s="816">
        <f t="shared" si="29"/>
        <v>7.6</v>
      </c>
      <c r="AH245" s="816">
        <f t="shared" si="29"/>
        <v>4</v>
      </c>
      <c r="AI245" s="816">
        <f t="shared" si="29"/>
        <v>15</v>
      </c>
      <c r="AJ245" s="816">
        <f t="shared" si="29"/>
        <v>1.4</v>
      </c>
      <c r="AK245" s="1137">
        <f t="shared" si="29"/>
        <v>0</v>
      </c>
    </row>
    <row r="246" spans="1:37" s="769" customFormat="1" ht="13.5" customHeight="1">
      <c r="A246" s="2136"/>
      <c r="B246" s="2133" t="s">
        <v>409</v>
      </c>
      <c r="C246" s="2133"/>
      <c r="D246" s="658"/>
      <c r="E246" s="659"/>
      <c r="F246" s="811"/>
      <c r="G246" s="809">
        <f>IF(COUNT(G213:G243)=0,0,AVERAGE(G213:G243))</f>
        <v>14.174193548387098</v>
      </c>
      <c r="H246" s="809">
        <f>IF(COUNT(H213:H243)=0,0,AVERAGE(H213:H243))</f>
        <v>15.064516129032258</v>
      </c>
      <c r="I246" s="810">
        <f>IF(COUNT(I213:I243)=0,0,AVERAGE(I213:I243))</f>
        <v>18.080645161290324</v>
      </c>
      <c r="J246" s="811"/>
      <c r="K246" s="809">
        <f>IF(COUNT(K213:K243)=0,0,AVERAGE(K213:K243))</f>
        <v>27.170967741935485</v>
      </c>
      <c r="L246" s="809">
        <f>IF(COUNT(L213:L243)=0,0,AVERAGE(L213:L243))</f>
        <v>33.961290322580652</v>
      </c>
      <c r="M246" s="812">
        <f>IF(COUNT(M213:M243)=0,0,AVERAGE(M213:M243))</f>
        <v>8.3761290322580635</v>
      </c>
      <c r="N246" s="811"/>
      <c r="O246" s="809">
        <f t="shared" ref="O246:U246" si="30">IF(COUNT(O213:O243)=0,0,AVERAGE(O213:O243))</f>
        <v>22.093548387096771</v>
      </c>
      <c r="P246" s="813">
        <f t="shared" si="30"/>
        <v>67.645161290322577</v>
      </c>
      <c r="Q246" s="809">
        <f t="shared" si="30"/>
        <v>22.70967741935484</v>
      </c>
      <c r="R246" s="809">
        <f t="shared" si="30"/>
        <v>18.987096774193549</v>
      </c>
      <c r="S246" s="813">
        <f t="shared" si="30"/>
        <v>83.838709677419359</v>
      </c>
      <c r="T246" s="813">
        <f t="shared" si="30"/>
        <v>55.12903225806452</v>
      </c>
      <c r="U246" s="813">
        <f t="shared" si="30"/>
        <v>28.70967741935484</v>
      </c>
      <c r="V246" s="812">
        <f>AVERAGE(V214:V243)</f>
        <v>1.2050000000000001</v>
      </c>
      <c r="W246" s="815" t="s">
        <v>762</v>
      </c>
      <c r="X246" s="810">
        <f t="shared" ref="X246:AJ246" si="31">IF(COUNT(X213:X243)=0,0,AVERAGE(X213:X243))</f>
        <v>180</v>
      </c>
      <c r="Y246" s="816">
        <f t="shared" si="31"/>
        <v>151.39999999999998</v>
      </c>
      <c r="Z246" s="816">
        <f t="shared" si="31"/>
        <v>32.599999999999994</v>
      </c>
      <c r="AA246" s="814">
        <f t="shared" si="31"/>
        <v>1.23</v>
      </c>
      <c r="AB246" s="814">
        <f t="shared" si="31"/>
        <v>2.5000000000000022E-2</v>
      </c>
      <c r="AC246" s="817">
        <f t="shared" si="31"/>
        <v>8.3999999999999986</v>
      </c>
      <c r="AD246" s="819">
        <f t="shared" si="31"/>
        <v>0.71</v>
      </c>
      <c r="AE246" s="816">
        <f t="shared" si="31"/>
        <v>21</v>
      </c>
      <c r="AF246" s="816">
        <f t="shared" si="31"/>
        <v>5.5</v>
      </c>
      <c r="AG246" s="816">
        <f t="shared" si="31"/>
        <v>7.6</v>
      </c>
      <c r="AH246" s="816">
        <f t="shared" si="31"/>
        <v>4</v>
      </c>
      <c r="AI246" s="816">
        <f t="shared" si="31"/>
        <v>15</v>
      </c>
      <c r="AJ246" s="816">
        <f t="shared" si="31"/>
        <v>1.4</v>
      </c>
      <c r="AK246" s="1138"/>
    </row>
    <row r="247" spans="1:37" s="769" customFormat="1" ht="13.5" customHeight="1">
      <c r="A247" s="2136"/>
      <c r="B247" s="2135" t="s">
        <v>410</v>
      </c>
      <c r="C247" s="2135"/>
      <c r="D247" s="660"/>
      <c r="E247" s="660"/>
      <c r="F247" s="859"/>
      <c r="G247" s="809">
        <f>SUM(G213:G243)</f>
        <v>439.40000000000003</v>
      </c>
      <c r="H247" s="860"/>
      <c r="I247" s="860"/>
      <c r="J247" s="860"/>
      <c r="K247" s="860"/>
      <c r="L247" s="860"/>
      <c r="M247" s="860"/>
      <c r="N247" s="860"/>
      <c r="O247" s="860"/>
      <c r="P247" s="860"/>
      <c r="Q247" s="860"/>
      <c r="R247" s="860"/>
      <c r="S247" s="860"/>
      <c r="T247" s="860"/>
      <c r="U247" s="860"/>
      <c r="V247" s="860"/>
      <c r="W247" s="820"/>
      <c r="X247" s="860"/>
      <c r="Y247" s="860"/>
      <c r="Z247" s="860"/>
      <c r="AA247" s="860"/>
      <c r="AB247" s="860"/>
      <c r="AC247" s="861"/>
      <c r="AD247" s="861"/>
      <c r="AE247" s="860"/>
      <c r="AF247" s="860"/>
      <c r="AG247" s="860"/>
      <c r="AH247" s="860"/>
      <c r="AI247" s="860"/>
      <c r="AJ247" s="860"/>
      <c r="AK247" s="1138"/>
    </row>
    <row r="248" spans="1:37" ht="13.5" customHeight="1">
      <c r="A248" s="2132" t="s">
        <v>354</v>
      </c>
      <c r="B248" s="280">
        <v>43040</v>
      </c>
      <c r="C248" s="371" t="s">
        <v>687</v>
      </c>
      <c r="D248" s="282" t="s">
        <v>627</v>
      </c>
      <c r="E248" s="282" t="s">
        <v>709</v>
      </c>
      <c r="F248" s="826">
        <v>1</v>
      </c>
      <c r="G248" s="826">
        <v>0</v>
      </c>
      <c r="H248" s="826">
        <v>10</v>
      </c>
      <c r="I248" s="826">
        <v>13.5</v>
      </c>
      <c r="J248" s="210">
        <v>0.2986111111111111</v>
      </c>
      <c r="K248" s="826">
        <v>30</v>
      </c>
      <c r="L248" s="826">
        <v>36</v>
      </c>
      <c r="M248" s="787">
        <v>7.66</v>
      </c>
      <c r="N248" s="787"/>
      <c r="O248" s="827">
        <v>17.7</v>
      </c>
      <c r="P248" s="1528">
        <v>49</v>
      </c>
      <c r="Q248" s="827">
        <v>17.399999999999999</v>
      </c>
      <c r="R248" s="827">
        <v>15.6</v>
      </c>
      <c r="S248" s="1528">
        <v>75</v>
      </c>
      <c r="T248" s="1528">
        <v>46</v>
      </c>
      <c r="U248" s="1528">
        <v>29</v>
      </c>
      <c r="V248" s="826"/>
      <c r="W248" s="843"/>
      <c r="X248" s="1522"/>
      <c r="Y248" s="1522"/>
      <c r="Z248" s="1522"/>
      <c r="AA248" s="826"/>
      <c r="AB248" s="826"/>
      <c r="AC248" s="843"/>
      <c r="AD248" s="844"/>
      <c r="AE248" s="844"/>
      <c r="AF248" s="844"/>
      <c r="AG248" s="844"/>
      <c r="AH248" s="844"/>
      <c r="AI248" s="844"/>
      <c r="AJ248" s="844"/>
      <c r="AK248" s="845"/>
    </row>
    <row r="249" spans="1:37" ht="13.5" customHeight="1">
      <c r="A249" s="2132"/>
      <c r="B249" s="278">
        <v>43041</v>
      </c>
      <c r="C249" s="206" t="s">
        <v>688</v>
      </c>
      <c r="D249" s="213" t="s">
        <v>628</v>
      </c>
      <c r="E249" s="213" t="s">
        <v>640</v>
      </c>
      <c r="F249" s="807">
        <v>1</v>
      </c>
      <c r="G249" s="807">
        <v>0.4</v>
      </c>
      <c r="H249" s="807">
        <v>12</v>
      </c>
      <c r="I249" s="807">
        <v>15</v>
      </c>
      <c r="J249" s="211">
        <v>0.30555555555555552</v>
      </c>
      <c r="K249" s="807">
        <v>21.3</v>
      </c>
      <c r="L249" s="807">
        <v>27.5</v>
      </c>
      <c r="M249" s="788">
        <v>7.64</v>
      </c>
      <c r="N249" s="788"/>
      <c r="O249" s="807">
        <v>18.399999999999999</v>
      </c>
      <c r="P249" s="839">
        <v>58</v>
      </c>
      <c r="Q249" s="807">
        <v>17</v>
      </c>
      <c r="R249" s="807">
        <v>12.3</v>
      </c>
      <c r="S249" s="839">
        <v>70</v>
      </c>
      <c r="T249" s="839">
        <v>50</v>
      </c>
      <c r="U249" s="839">
        <v>20</v>
      </c>
      <c r="V249" s="807"/>
      <c r="W249" s="823"/>
      <c r="X249" s="834"/>
      <c r="Y249" s="834"/>
      <c r="Z249" s="834"/>
      <c r="AA249" s="807"/>
      <c r="AB249" s="807"/>
      <c r="AC249" s="823"/>
      <c r="AD249" s="824"/>
      <c r="AE249" s="824"/>
      <c r="AF249" s="824"/>
      <c r="AG249" s="824"/>
      <c r="AH249" s="824"/>
      <c r="AI249" s="824"/>
      <c r="AJ249" s="824"/>
      <c r="AK249" s="825"/>
    </row>
    <row r="250" spans="1:37" ht="13.5" customHeight="1">
      <c r="A250" s="2132"/>
      <c r="B250" s="278">
        <v>43042</v>
      </c>
      <c r="C250" s="206" t="s">
        <v>689</v>
      </c>
      <c r="D250" s="213" t="s">
        <v>639</v>
      </c>
      <c r="E250" s="213" t="s">
        <v>640</v>
      </c>
      <c r="F250" s="807">
        <v>1</v>
      </c>
      <c r="G250" s="807">
        <v>7.7</v>
      </c>
      <c r="H250" s="807">
        <v>15</v>
      </c>
      <c r="I250" s="807">
        <v>15</v>
      </c>
      <c r="J250" s="211">
        <v>0.3125</v>
      </c>
      <c r="K250" s="807">
        <v>17.7</v>
      </c>
      <c r="L250" s="807">
        <v>24</v>
      </c>
      <c r="M250" s="788">
        <v>7.83</v>
      </c>
      <c r="N250" s="829"/>
      <c r="O250" s="807">
        <v>20.6</v>
      </c>
      <c r="P250" s="839">
        <v>64</v>
      </c>
      <c r="Q250" s="807">
        <v>22.7</v>
      </c>
      <c r="R250" s="807">
        <v>14.2</v>
      </c>
      <c r="S250" s="839">
        <v>78</v>
      </c>
      <c r="T250" s="839">
        <v>56</v>
      </c>
      <c r="U250" s="839">
        <v>22</v>
      </c>
      <c r="V250" s="807"/>
      <c r="W250" s="823"/>
      <c r="X250" s="834"/>
      <c r="Y250" s="834"/>
      <c r="Z250" s="834"/>
      <c r="AA250" s="807"/>
      <c r="AB250" s="807"/>
      <c r="AC250" s="823"/>
      <c r="AD250" s="824"/>
      <c r="AE250" s="824"/>
      <c r="AF250" s="824"/>
      <c r="AG250" s="824"/>
      <c r="AH250" s="824"/>
      <c r="AI250" s="824"/>
      <c r="AJ250" s="824"/>
      <c r="AK250" s="825"/>
    </row>
    <row r="251" spans="1:37" ht="13.5" customHeight="1">
      <c r="A251" s="2132"/>
      <c r="B251" s="278">
        <v>43043</v>
      </c>
      <c r="C251" s="206" t="s">
        <v>691</v>
      </c>
      <c r="D251" s="213" t="s">
        <v>705</v>
      </c>
      <c r="E251" s="213" t="s">
        <v>631</v>
      </c>
      <c r="F251" s="807">
        <v>0</v>
      </c>
      <c r="G251" s="807">
        <v>1.5</v>
      </c>
      <c r="H251" s="836">
        <v>15</v>
      </c>
      <c r="I251" s="807">
        <v>17</v>
      </c>
      <c r="J251" s="211">
        <v>0.3125</v>
      </c>
      <c r="K251" s="807">
        <v>13.9</v>
      </c>
      <c r="L251" s="807">
        <v>19.5</v>
      </c>
      <c r="M251" s="788">
        <v>7.84</v>
      </c>
      <c r="N251" s="829"/>
      <c r="O251" s="807">
        <v>23.8</v>
      </c>
      <c r="P251" s="839">
        <v>60</v>
      </c>
      <c r="Q251" s="807">
        <v>19.2</v>
      </c>
      <c r="R251" s="807">
        <v>14.2</v>
      </c>
      <c r="S251" s="839">
        <v>86</v>
      </c>
      <c r="T251" s="839">
        <v>60</v>
      </c>
      <c r="U251" s="839">
        <v>26</v>
      </c>
      <c r="V251" s="807"/>
      <c r="W251" s="823"/>
      <c r="X251" s="834"/>
      <c r="Y251" s="834"/>
      <c r="Z251" s="834"/>
      <c r="AA251" s="807"/>
      <c r="AB251" s="807"/>
      <c r="AC251" s="823"/>
      <c r="AD251" s="824"/>
      <c r="AE251" s="824"/>
      <c r="AF251" s="824"/>
      <c r="AG251" s="824"/>
      <c r="AH251" s="824"/>
      <c r="AI251" s="824"/>
      <c r="AJ251" s="824"/>
      <c r="AK251" s="825"/>
    </row>
    <row r="252" spans="1:37" ht="13.5" customHeight="1">
      <c r="A252" s="2132"/>
      <c r="B252" s="278">
        <v>43044</v>
      </c>
      <c r="C252" s="206" t="s">
        <v>692</v>
      </c>
      <c r="D252" s="213" t="s">
        <v>627</v>
      </c>
      <c r="E252" s="213" t="s">
        <v>709</v>
      </c>
      <c r="F252" s="807">
        <v>1</v>
      </c>
      <c r="G252" s="807">
        <v>0</v>
      </c>
      <c r="H252" s="807">
        <v>12</v>
      </c>
      <c r="I252" s="807">
        <v>15.5</v>
      </c>
      <c r="J252" s="211">
        <v>0.3125</v>
      </c>
      <c r="K252" s="807">
        <v>17.2</v>
      </c>
      <c r="L252" s="807">
        <v>22.5</v>
      </c>
      <c r="M252" s="788">
        <v>7.92</v>
      </c>
      <c r="N252" s="829"/>
      <c r="O252" s="807">
        <v>27.8</v>
      </c>
      <c r="P252" s="839">
        <v>76</v>
      </c>
      <c r="Q252" s="807">
        <v>25.6</v>
      </c>
      <c r="R252" s="807">
        <v>13.3</v>
      </c>
      <c r="S252" s="839">
        <v>97</v>
      </c>
      <c r="T252" s="839">
        <v>70</v>
      </c>
      <c r="U252" s="839">
        <v>27</v>
      </c>
      <c r="V252" s="807"/>
      <c r="W252" s="823"/>
      <c r="X252" s="834"/>
      <c r="Y252" s="834"/>
      <c r="Z252" s="834"/>
      <c r="AA252" s="807"/>
      <c r="AB252" s="807"/>
      <c r="AC252" s="823"/>
      <c r="AD252" s="824"/>
      <c r="AE252" s="824"/>
      <c r="AF252" s="824"/>
      <c r="AG252" s="824"/>
      <c r="AH252" s="824"/>
      <c r="AI252" s="824"/>
      <c r="AJ252" s="824"/>
      <c r="AK252" s="825"/>
    </row>
    <row r="253" spans="1:37" ht="13.5" customHeight="1">
      <c r="A253" s="2132"/>
      <c r="B253" s="278">
        <v>43045</v>
      </c>
      <c r="C253" s="206" t="s">
        <v>685</v>
      </c>
      <c r="D253" s="213" t="s">
        <v>627</v>
      </c>
      <c r="E253" s="213" t="s">
        <v>709</v>
      </c>
      <c r="F253" s="807">
        <v>1</v>
      </c>
      <c r="G253" s="807">
        <v>0</v>
      </c>
      <c r="H253" s="807">
        <v>7</v>
      </c>
      <c r="I253" s="807">
        <v>14</v>
      </c>
      <c r="J253" s="211">
        <v>0.3125</v>
      </c>
      <c r="K253" s="807">
        <v>15</v>
      </c>
      <c r="L253" s="807">
        <v>19</v>
      </c>
      <c r="M253" s="788">
        <v>8.6</v>
      </c>
      <c r="N253" s="829"/>
      <c r="O253" s="807">
        <v>26.4</v>
      </c>
      <c r="P253" s="839">
        <v>61</v>
      </c>
      <c r="Q253" s="807">
        <v>22</v>
      </c>
      <c r="R253" s="807">
        <v>13.6</v>
      </c>
      <c r="S253" s="839">
        <v>100</v>
      </c>
      <c r="T253" s="839">
        <v>67</v>
      </c>
      <c r="U253" s="839">
        <v>33</v>
      </c>
      <c r="V253" s="807"/>
      <c r="W253" s="823"/>
      <c r="X253" s="834"/>
      <c r="Y253" s="834"/>
      <c r="Z253" s="834"/>
      <c r="AA253" s="807"/>
      <c r="AB253" s="807"/>
      <c r="AC253" s="823"/>
      <c r="AD253" s="824"/>
      <c r="AE253" s="824"/>
      <c r="AF253" s="824"/>
      <c r="AG253" s="824"/>
      <c r="AH253" s="824"/>
      <c r="AI253" s="824"/>
      <c r="AJ253" s="824"/>
      <c r="AK253" s="825"/>
    </row>
    <row r="254" spans="1:37" ht="13.5" customHeight="1">
      <c r="A254" s="2132"/>
      <c r="B254" s="278">
        <v>43046</v>
      </c>
      <c r="C254" s="206" t="s">
        <v>686</v>
      </c>
      <c r="D254" s="213" t="s">
        <v>627</v>
      </c>
      <c r="E254" s="213" t="s">
        <v>634</v>
      </c>
      <c r="F254" s="807">
        <v>1</v>
      </c>
      <c r="G254" s="807">
        <v>0</v>
      </c>
      <c r="H254" s="807">
        <v>8</v>
      </c>
      <c r="I254" s="807">
        <v>15</v>
      </c>
      <c r="J254" s="211">
        <v>0.30555555555555552</v>
      </c>
      <c r="K254" s="807">
        <v>15</v>
      </c>
      <c r="L254" s="807">
        <v>18.5</v>
      </c>
      <c r="M254" s="788">
        <v>8.7100000000000009</v>
      </c>
      <c r="N254" s="829"/>
      <c r="O254" s="807">
        <v>28</v>
      </c>
      <c r="P254" s="839">
        <v>80</v>
      </c>
      <c r="Q254" s="807">
        <v>24.1</v>
      </c>
      <c r="R254" s="807">
        <v>12.6</v>
      </c>
      <c r="S254" s="839">
        <v>104</v>
      </c>
      <c r="T254" s="839">
        <v>74</v>
      </c>
      <c r="U254" s="839">
        <v>30</v>
      </c>
      <c r="V254" s="807"/>
      <c r="W254" s="823"/>
      <c r="X254" s="834"/>
      <c r="Y254" s="834"/>
      <c r="Z254" s="834"/>
      <c r="AA254" s="807"/>
      <c r="AB254" s="807"/>
      <c r="AC254" s="823"/>
      <c r="AD254" s="824"/>
      <c r="AE254" s="824"/>
      <c r="AF254" s="824"/>
      <c r="AG254" s="824"/>
      <c r="AH254" s="824"/>
      <c r="AI254" s="824"/>
      <c r="AJ254" s="824"/>
      <c r="AK254" s="825"/>
    </row>
    <row r="255" spans="1:37" ht="13.5" customHeight="1">
      <c r="A255" s="2132"/>
      <c r="B255" s="278">
        <v>43047</v>
      </c>
      <c r="C255" s="206" t="s">
        <v>687</v>
      </c>
      <c r="D255" s="213" t="s">
        <v>708</v>
      </c>
      <c r="E255" s="213" t="s">
        <v>630</v>
      </c>
      <c r="F255" s="807">
        <v>2</v>
      </c>
      <c r="G255" s="807">
        <v>0.5</v>
      </c>
      <c r="H255" s="807">
        <v>13</v>
      </c>
      <c r="I255" s="807">
        <v>16</v>
      </c>
      <c r="J255" s="211">
        <v>0.30555555555555552</v>
      </c>
      <c r="K255" s="807">
        <v>17</v>
      </c>
      <c r="L255" s="807">
        <v>18.600000000000001</v>
      </c>
      <c r="M255" s="788">
        <v>8.7799999999999994</v>
      </c>
      <c r="N255" s="829"/>
      <c r="O255" s="807">
        <v>27.1</v>
      </c>
      <c r="P255" s="839">
        <v>80</v>
      </c>
      <c r="Q255" s="807">
        <v>24.9</v>
      </c>
      <c r="R255" s="807">
        <v>13.9</v>
      </c>
      <c r="S255" s="839">
        <v>110</v>
      </c>
      <c r="T255" s="839">
        <v>74</v>
      </c>
      <c r="U255" s="839">
        <v>36</v>
      </c>
      <c r="V255" s="807"/>
      <c r="W255" s="823"/>
      <c r="X255" s="834"/>
      <c r="Y255" s="834"/>
      <c r="Z255" s="834"/>
      <c r="AA255" s="807"/>
      <c r="AB255" s="807"/>
      <c r="AC255" s="823"/>
      <c r="AD255" s="824"/>
      <c r="AE255" s="824"/>
      <c r="AF255" s="824"/>
      <c r="AG255" s="824"/>
      <c r="AH255" s="824"/>
      <c r="AI255" s="824"/>
      <c r="AJ255" s="824"/>
      <c r="AK255" s="825"/>
    </row>
    <row r="256" spans="1:37" ht="13.5" customHeight="1">
      <c r="A256" s="2132"/>
      <c r="B256" s="278">
        <v>43048</v>
      </c>
      <c r="C256" s="206" t="s">
        <v>688</v>
      </c>
      <c r="D256" s="213" t="s">
        <v>627</v>
      </c>
      <c r="E256" s="213" t="s">
        <v>640</v>
      </c>
      <c r="F256" s="807">
        <v>3</v>
      </c>
      <c r="G256" s="807">
        <v>0</v>
      </c>
      <c r="H256" s="807">
        <v>14</v>
      </c>
      <c r="I256" s="807">
        <v>15.5</v>
      </c>
      <c r="J256" s="211">
        <v>0.3125</v>
      </c>
      <c r="K256" s="807">
        <v>16.100000000000001</v>
      </c>
      <c r="L256" s="807">
        <v>19.8</v>
      </c>
      <c r="M256" s="788">
        <v>8.76</v>
      </c>
      <c r="N256" s="829"/>
      <c r="O256" s="807">
        <v>27.2</v>
      </c>
      <c r="P256" s="839">
        <v>86</v>
      </c>
      <c r="Q256" s="807">
        <v>23.4</v>
      </c>
      <c r="R256" s="807">
        <v>13.9</v>
      </c>
      <c r="S256" s="839">
        <v>112</v>
      </c>
      <c r="T256" s="839">
        <v>74</v>
      </c>
      <c r="U256" s="839">
        <v>38</v>
      </c>
      <c r="V256" s="807"/>
      <c r="W256" s="823"/>
      <c r="X256" s="834"/>
      <c r="Y256" s="834"/>
      <c r="Z256" s="834"/>
      <c r="AA256" s="807"/>
      <c r="AB256" s="807"/>
      <c r="AC256" s="823"/>
      <c r="AD256" s="824"/>
      <c r="AE256" s="824"/>
      <c r="AF256" s="824"/>
      <c r="AG256" s="824"/>
      <c r="AH256" s="824"/>
      <c r="AI256" s="824"/>
      <c r="AJ256" s="824"/>
      <c r="AK256" s="825"/>
    </row>
    <row r="257" spans="1:37" ht="13.5" customHeight="1">
      <c r="A257" s="2132"/>
      <c r="B257" s="278">
        <v>43049</v>
      </c>
      <c r="C257" s="206" t="s">
        <v>689</v>
      </c>
      <c r="D257" s="213" t="s">
        <v>627</v>
      </c>
      <c r="E257" s="213" t="s">
        <v>709</v>
      </c>
      <c r="F257" s="807">
        <v>1</v>
      </c>
      <c r="G257" s="807">
        <v>0</v>
      </c>
      <c r="H257" s="807">
        <v>8</v>
      </c>
      <c r="I257" s="807">
        <v>13.5</v>
      </c>
      <c r="J257" s="211">
        <v>0.3125</v>
      </c>
      <c r="K257" s="807">
        <v>18.5</v>
      </c>
      <c r="L257" s="807">
        <v>23.7</v>
      </c>
      <c r="M257" s="788">
        <v>8.4600000000000009</v>
      </c>
      <c r="N257" s="829"/>
      <c r="O257" s="807">
        <v>28.8</v>
      </c>
      <c r="P257" s="839">
        <v>82</v>
      </c>
      <c r="Q257" s="807">
        <v>29.1</v>
      </c>
      <c r="R257" s="807">
        <v>16.100000000000001</v>
      </c>
      <c r="S257" s="839">
        <v>114</v>
      </c>
      <c r="T257" s="839">
        <v>74</v>
      </c>
      <c r="U257" s="839">
        <v>40</v>
      </c>
      <c r="V257" s="807"/>
      <c r="W257" s="823"/>
      <c r="X257" s="834"/>
      <c r="Y257" s="834"/>
      <c r="Z257" s="834"/>
      <c r="AA257" s="807"/>
      <c r="AB257" s="807"/>
      <c r="AC257" s="823"/>
      <c r="AD257" s="824"/>
      <c r="AE257" s="824"/>
      <c r="AF257" s="824"/>
      <c r="AG257" s="824"/>
      <c r="AH257" s="824"/>
      <c r="AI257" s="824"/>
      <c r="AJ257" s="824"/>
      <c r="AK257" s="825"/>
    </row>
    <row r="258" spans="1:37" ht="13.5" customHeight="1">
      <c r="A258" s="2132"/>
      <c r="B258" s="278">
        <v>43050</v>
      </c>
      <c r="C258" s="206" t="s">
        <v>691</v>
      </c>
      <c r="D258" s="213" t="s">
        <v>718</v>
      </c>
      <c r="E258" s="213" t="s">
        <v>712</v>
      </c>
      <c r="F258" s="807">
        <v>6</v>
      </c>
      <c r="G258" s="807">
        <v>0</v>
      </c>
      <c r="H258" s="807">
        <v>20</v>
      </c>
      <c r="I258" s="807">
        <v>19.5</v>
      </c>
      <c r="J258" s="211">
        <v>0.3125</v>
      </c>
      <c r="K258" s="807">
        <v>18.600000000000001</v>
      </c>
      <c r="L258" s="807">
        <v>21.8</v>
      </c>
      <c r="M258" s="788">
        <v>8.8699999999999992</v>
      </c>
      <c r="N258" s="829"/>
      <c r="O258" s="807">
        <v>30.8</v>
      </c>
      <c r="P258" s="839">
        <v>84</v>
      </c>
      <c r="Q258" s="807">
        <v>28.4</v>
      </c>
      <c r="R258" s="807">
        <v>16.7</v>
      </c>
      <c r="S258" s="839">
        <v>112</v>
      </c>
      <c r="T258" s="839">
        <v>72</v>
      </c>
      <c r="U258" s="839">
        <v>40</v>
      </c>
      <c r="V258" s="807"/>
      <c r="W258" s="823"/>
      <c r="X258" s="834"/>
      <c r="Y258" s="834"/>
      <c r="Z258" s="834"/>
      <c r="AA258" s="807"/>
      <c r="AB258" s="807"/>
      <c r="AC258" s="823"/>
      <c r="AD258" s="824"/>
      <c r="AE258" s="824"/>
      <c r="AF258" s="824"/>
      <c r="AG258" s="824"/>
      <c r="AH258" s="824"/>
      <c r="AI258" s="824"/>
      <c r="AJ258" s="824"/>
      <c r="AK258" s="825"/>
    </row>
    <row r="259" spans="1:37" ht="13.5" customHeight="1">
      <c r="A259" s="2132"/>
      <c r="B259" s="278">
        <v>43051</v>
      </c>
      <c r="C259" s="206" t="s">
        <v>692</v>
      </c>
      <c r="D259" s="213" t="s">
        <v>627</v>
      </c>
      <c r="E259" s="213" t="s">
        <v>640</v>
      </c>
      <c r="F259" s="807">
        <v>5</v>
      </c>
      <c r="G259" s="807">
        <v>0</v>
      </c>
      <c r="H259" s="807">
        <v>11</v>
      </c>
      <c r="I259" s="807">
        <v>15</v>
      </c>
      <c r="J259" s="211">
        <v>0.3125</v>
      </c>
      <c r="K259" s="807">
        <v>23.7</v>
      </c>
      <c r="L259" s="807">
        <v>24.8</v>
      </c>
      <c r="M259" s="788">
        <v>8.69</v>
      </c>
      <c r="N259" s="829"/>
      <c r="O259" s="807">
        <v>30.1</v>
      </c>
      <c r="P259" s="839">
        <v>88</v>
      </c>
      <c r="Q259" s="807">
        <v>28.4</v>
      </c>
      <c r="R259" s="807">
        <v>19.899999999999999</v>
      </c>
      <c r="S259" s="839">
        <v>118</v>
      </c>
      <c r="T259" s="839">
        <v>80</v>
      </c>
      <c r="U259" s="839">
        <v>38</v>
      </c>
      <c r="V259" s="807"/>
      <c r="W259" s="823"/>
      <c r="X259" s="834"/>
      <c r="Y259" s="834"/>
      <c r="Z259" s="834"/>
      <c r="AA259" s="807"/>
      <c r="AB259" s="807"/>
      <c r="AC259" s="823"/>
      <c r="AD259" s="824"/>
      <c r="AE259" s="824"/>
      <c r="AF259" s="824"/>
      <c r="AG259" s="824"/>
      <c r="AH259" s="824"/>
      <c r="AI259" s="824"/>
      <c r="AJ259" s="824"/>
      <c r="AK259" s="825"/>
    </row>
    <row r="260" spans="1:37" ht="13.5" customHeight="1">
      <c r="A260" s="2132"/>
      <c r="B260" s="278">
        <v>43052</v>
      </c>
      <c r="C260" s="206" t="s">
        <v>685</v>
      </c>
      <c r="D260" s="213" t="s">
        <v>628</v>
      </c>
      <c r="E260" s="213" t="s">
        <v>706</v>
      </c>
      <c r="F260" s="807">
        <v>1</v>
      </c>
      <c r="G260" s="807">
        <v>6</v>
      </c>
      <c r="H260" s="807">
        <v>6</v>
      </c>
      <c r="I260" s="807">
        <v>13</v>
      </c>
      <c r="J260" s="211">
        <v>0.30555555555555552</v>
      </c>
      <c r="K260" s="807">
        <v>19.399999999999999</v>
      </c>
      <c r="L260" s="807">
        <v>22.1</v>
      </c>
      <c r="M260" s="788">
        <v>9.08</v>
      </c>
      <c r="N260" s="829"/>
      <c r="O260" s="807">
        <v>29.4</v>
      </c>
      <c r="P260" s="839">
        <v>90</v>
      </c>
      <c r="Q260" s="807">
        <v>29.8</v>
      </c>
      <c r="R260" s="807">
        <v>15.8</v>
      </c>
      <c r="S260" s="839">
        <v>114</v>
      </c>
      <c r="T260" s="839">
        <v>77</v>
      </c>
      <c r="U260" s="839">
        <v>37</v>
      </c>
      <c r="V260" s="807"/>
      <c r="W260" s="823"/>
      <c r="X260" s="834"/>
      <c r="Y260" s="834"/>
      <c r="Z260" s="834"/>
      <c r="AA260" s="807"/>
      <c r="AB260" s="807"/>
      <c r="AC260" s="823"/>
      <c r="AD260" s="824"/>
      <c r="AE260" s="824"/>
      <c r="AF260" s="824"/>
      <c r="AG260" s="824"/>
      <c r="AH260" s="824"/>
      <c r="AI260" s="824"/>
      <c r="AJ260" s="824"/>
      <c r="AK260" s="825"/>
    </row>
    <row r="261" spans="1:37" ht="13.5" customHeight="1">
      <c r="A261" s="2132"/>
      <c r="B261" s="278">
        <v>43053</v>
      </c>
      <c r="C261" s="206" t="s">
        <v>686</v>
      </c>
      <c r="D261" s="213" t="s">
        <v>632</v>
      </c>
      <c r="E261" s="213" t="s">
        <v>709</v>
      </c>
      <c r="F261" s="807">
        <v>2</v>
      </c>
      <c r="G261" s="807">
        <v>9.3000000000000007</v>
      </c>
      <c r="H261" s="807">
        <v>10</v>
      </c>
      <c r="I261" s="807">
        <v>14</v>
      </c>
      <c r="J261" s="211">
        <v>0.3125</v>
      </c>
      <c r="K261" s="807">
        <v>22.7</v>
      </c>
      <c r="L261" s="807">
        <v>16.100000000000001</v>
      </c>
      <c r="M261" s="788">
        <v>9.43</v>
      </c>
      <c r="N261" s="829"/>
      <c r="O261" s="807">
        <v>30.2</v>
      </c>
      <c r="P261" s="839">
        <v>81</v>
      </c>
      <c r="Q261" s="807">
        <v>30.9</v>
      </c>
      <c r="R261" s="807">
        <v>15.3</v>
      </c>
      <c r="S261" s="839">
        <v>112</v>
      </c>
      <c r="T261" s="839">
        <v>72</v>
      </c>
      <c r="U261" s="839">
        <v>40</v>
      </c>
      <c r="V261" s="807"/>
      <c r="W261" s="823"/>
      <c r="X261" s="834"/>
      <c r="Y261" s="834"/>
      <c r="Z261" s="834"/>
      <c r="AA261" s="807"/>
      <c r="AB261" s="807"/>
      <c r="AC261" s="823"/>
      <c r="AD261" s="824"/>
      <c r="AE261" s="824"/>
      <c r="AF261" s="824"/>
      <c r="AG261" s="824"/>
      <c r="AH261" s="824"/>
      <c r="AI261" s="824"/>
      <c r="AJ261" s="824"/>
      <c r="AK261" s="825"/>
    </row>
    <row r="262" spans="1:37" ht="13.5" customHeight="1">
      <c r="A262" s="2132"/>
      <c r="B262" s="278">
        <v>43054</v>
      </c>
      <c r="C262" s="206" t="s">
        <v>687</v>
      </c>
      <c r="D262" s="213" t="s">
        <v>641</v>
      </c>
      <c r="E262" s="213" t="s">
        <v>709</v>
      </c>
      <c r="F262" s="807">
        <v>1</v>
      </c>
      <c r="G262" s="807">
        <v>0</v>
      </c>
      <c r="H262" s="807">
        <v>10</v>
      </c>
      <c r="I262" s="807">
        <v>13</v>
      </c>
      <c r="J262" s="211">
        <v>0.3125</v>
      </c>
      <c r="K262" s="807">
        <v>15.4</v>
      </c>
      <c r="L262" s="807">
        <v>16.600000000000001</v>
      </c>
      <c r="M262" s="788">
        <v>9.15</v>
      </c>
      <c r="N262" s="829"/>
      <c r="O262" s="807">
        <v>30.2</v>
      </c>
      <c r="P262" s="839">
        <v>88</v>
      </c>
      <c r="Q262" s="807">
        <v>30.2</v>
      </c>
      <c r="R262" s="807">
        <v>14.9</v>
      </c>
      <c r="S262" s="839">
        <v>120</v>
      </c>
      <c r="T262" s="839">
        <v>82</v>
      </c>
      <c r="U262" s="839">
        <v>38</v>
      </c>
      <c r="V262" s="807"/>
      <c r="W262" s="823"/>
      <c r="X262" s="834"/>
      <c r="Y262" s="834"/>
      <c r="Z262" s="834"/>
      <c r="AA262" s="807"/>
      <c r="AB262" s="807"/>
      <c r="AC262" s="823"/>
      <c r="AD262" s="824">
        <v>0.16</v>
      </c>
      <c r="AE262" s="824">
        <v>31</v>
      </c>
      <c r="AF262" s="824">
        <v>16</v>
      </c>
      <c r="AG262" s="824">
        <v>7.6</v>
      </c>
      <c r="AH262" s="824">
        <v>5.3</v>
      </c>
      <c r="AI262" s="824">
        <v>14</v>
      </c>
      <c r="AJ262" s="824">
        <v>3.2</v>
      </c>
      <c r="AK262" s="825">
        <v>8.1000000000000003E-2</v>
      </c>
    </row>
    <row r="263" spans="1:37" ht="13.5" customHeight="1">
      <c r="A263" s="2132"/>
      <c r="B263" s="278">
        <v>43055</v>
      </c>
      <c r="C263" s="206" t="s">
        <v>688</v>
      </c>
      <c r="D263" s="213" t="s">
        <v>627</v>
      </c>
      <c r="E263" s="213" t="s">
        <v>634</v>
      </c>
      <c r="F263" s="807">
        <v>2</v>
      </c>
      <c r="G263" s="807">
        <v>0</v>
      </c>
      <c r="H263" s="807">
        <v>5</v>
      </c>
      <c r="I263" s="807">
        <v>12</v>
      </c>
      <c r="J263" s="211">
        <v>0.3125</v>
      </c>
      <c r="K263" s="807">
        <v>15.2</v>
      </c>
      <c r="L263" s="807">
        <v>14.8</v>
      </c>
      <c r="M263" s="788">
        <v>9.0299999999999994</v>
      </c>
      <c r="N263" s="829"/>
      <c r="O263" s="807">
        <v>33.1</v>
      </c>
      <c r="P263" s="839">
        <v>92</v>
      </c>
      <c r="Q263" s="807">
        <v>27</v>
      </c>
      <c r="R263" s="807">
        <v>15.5</v>
      </c>
      <c r="S263" s="839">
        <v>126</v>
      </c>
      <c r="T263" s="839">
        <v>84</v>
      </c>
      <c r="U263" s="839">
        <v>42</v>
      </c>
      <c r="V263" s="807"/>
      <c r="W263" s="823"/>
      <c r="X263" s="834"/>
      <c r="Y263" s="834"/>
      <c r="Z263" s="834"/>
      <c r="AA263" s="807"/>
      <c r="AB263" s="807"/>
      <c r="AC263" s="823"/>
      <c r="AD263" s="824"/>
      <c r="AE263" s="824"/>
      <c r="AF263" s="824"/>
      <c r="AG263" s="824"/>
      <c r="AH263" s="824"/>
      <c r="AI263" s="824"/>
      <c r="AJ263" s="824"/>
      <c r="AK263" s="825"/>
    </row>
    <row r="264" spans="1:37" ht="13.5" customHeight="1">
      <c r="A264" s="2132"/>
      <c r="B264" s="278">
        <v>43056</v>
      </c>
      <c r="C264" s="206" t="s">
        <v>689</v>
      </c>
      <c r="D264" s="213" t="s">
        <v>627</v>
      </c>
      <c r="E264" s="213" t="s">
        <v>640</v>
      </c>
      <c r="F264" s="807">
        <v>1</v>
      </c>
      <c r="G264" s="807">
        <v>0</v>
      </c>
      <c r="H264" s="807">
        <v>6</v>
      </c>
      <c r="I264" s="807">
        <v>12.5</v>
      </c>
      <c r="J264" s="211">
        <v>0.30555555555555552</v>
      </c>
      <c r="K264" s="807">
        <v>15</v>
      </c>
      <c r="L264" s="807">
        <v>24.9</v>
      </c>
      <c r="M264" s="788">
        <v>8.69</v>
      </c>
      <c r="N264" s="829"/>
      <c r="O264" s="807">
        <v>35</v>
      </c>
      <c r="P264" s="839">
        <v>86</v>
      </c>
      <c r="Q264" s="807">
        <v>38</v>
      </c>
      <c r="R264" s="807">
        <v>13.3</v>
      </c>
      <c r="S264" s="839">
        <v>116</v>
      </c>
      <c r="T264" s="839">
        <v>78</v>
      </c>
      <c r="U264" s="839">
        <v>38</v>
      </c>
      <c r="V264" s="807">
        <v>0.76</v>
      </c>
      <c r="W264" s="823" t="s">
        <v>636</v>
      </c>
      <c r="X264" s="834">
        <v>260</v>
      </c>
      <c r="Y264" s="834">
        <v>240.8</v>
      </c>
      <c r="Z264" s="834">
        <v>19.2</v>
      </c>
      <c r="AA264" s="807">
        <v>1.28</v>
      </c>
      <c r="AB264" s="807">
        <v>0.41</v>
      </c>
      <c r="AC264" s="823">
        <v>6.2</v>
      </c>
      <c r="AD264" s="824"/>
      <c r="AE264" s="824"/>
      <c r="AF264" s="824"/>
      <c r="AG264" s="824"/>
      <c r="AH264" s="824"/>
      <c r="AI264" s="824"/>
      <c r="AJ264" s="824"/>
      <c r="AK264" s="825"/>
    </row>
    <row r="265" spans="1:37" ht="13.5" customHeight="1">
      <c r="A265" s="2132"/>
      <c r="B265" s="278">
        <v>43057</v>
      </c>
      <c r="C265" s="206" t="s">
        <v>691</v>
      </c>
      <c r="D265" s="213" t="s">
        <v>638</v>
      </c>
      <c r="E265" s="213" t="s">
        <v>690</v>
      </c>
      <c r="F265" s="807">
        <v>0</v>
      </c>
      <c r="G265" s="807">
        <v>1.9</v>
      </c>
      <c r="H265" s="807">
        <v>7</v>
      </c>
      <c r="I265" s="807">
        <v>14</v>
      </c>
      <c r="J265" s="211">
        <v>0.29166666666666669</v>
      </c>
      <c r="K265" s="807">
        <v>14</v>
      </c>
      <c r="L265" s="807">
        <v>13.2</v>
      </c>
      <c r="M265" s="788">
        <v>9.17</v>
      </c>
      <c r="N265" s="829"/>
      <c r="O265" s="807">
        <v>32.700000000000003</v>
      </c>
      <c r="P265" s="839">
        <v>88</v>
      </c>
      <c r="Q265" s="807">
        <v>33.700000000000003</v>
      </c>
      <c r="R265" s="807">
        <v>17.100000000000001</v>
      </c>
      <c r="S265" s="839">
        <v>117</v>
      </c>
      <c r="T265" s="839">
        <v>76</v>
      </c>
      <c r="U265" s="839">
        <v>41</v>
      </c>
      <c r="V265" s="807"/>
      <c r="W265" s="823"/>
      <c r="X265" s="834"/>
      <c r="Y265" s="834"/>
      <c r="Z265" s="834"/>
      <c r="AA265" s="807"/>
      <c r="AB265" s="807"/>
      <c r="AC265" s="823"/>
      <c r="AD265" s="824"/>
      <c r="AE265" s="824"/>
      <c r="AF265" s="824"/>
      <c r="AG265" s="824"/>
      <c r="AH265" s="824"/>
      <c r="AI265" s="824"/>
      <c r="AJ265" s="824"/>
      <c r="AK265" s="825"/>
    </row>
    <row r="266" spans="1:37" ht="13.5" customHeight="1">
      <c r="A266" s="2132"/>
      <c r="B266" s="278">
        <v>43058</v>
      </c>
      <c r="C266" s="206" t="s">
        <v>692</v>
      </c>
      <c r="D266" s="213" t="s">
        <v>627</v>
      </c>
      <c r="E266" s="213" t="s">
        <v>634</v>
      </c>
      <c r="F266" s="807">
        <v>6</v>
      </c>
      <c r="G266" s="807">
        <v>0</v>
      </c>
      <c r="H266" s="807">
        <v>8</v>
      </c>
      <c r="I266" s="807">
        <v>12.5</v>
      </c>
      <c r="J266" s="211">
        <v>0.3125</v>
      </c>
      <c r="K266" s="807">
        <v>19.100000000000001</v>
      </c>
      <c r="L266" s="807">
        <v>23.6</v>
      </c>
      <c r="M266" s="788">
        <v>9.19</v>
      </c>
      <c r="N266" s="829"/>
      <c r="O266" s="807">
        <v>32.4</v>
      </c>
      <c r="P266" s="839">
        <v>93</v>
      </c>
      <c r="Q266" s="807">
        <v>28.8</v>
      </c>
      <c r="R266" s="807">
        <v>18.3</v>
      </c>
      <c r="S266" s="839">
        <v>124</v>
      </c>
      <c r="T266" s="839">
        <v>85</v>
      </c>
      <c r="U266" s="839">
        <v>39</v>
      </c>
      <c r="V266" s="807"/>
      <c r="W266" s="823"/>
      <c r="X266" s="834"/>
      <c r="Y266" s="834"/>
      <c r="Z266" s="834"/>
      <c r="AA266" s="807"/>
      <c r="AB266" s="807"/>
      <c r="AC266" s="823"/>
      <c r="AD266" s="824"/>
      <c r="AE266" s="824"/>
      <c r="AF266" s="824"/>
      <c r="AG266" s="824"/>
      <c r="AH266" s="824"/>
      <c r="AI266" s="824"/>
      <c r="AJ266" s="824"/>
      <c r="AK266" s="825"/>
    </row>
    <row r="267" spans="1:37" ht="13.5" customHeight="1">
      <c r="A267" s="2132"/>
      <c r="B267" s="278">
        <v>43059</v>
      </c>
      <c r="C267" s="206" t="s">
        <v>685</v>
      </c>
      <c r="D267" s="213" t="s">
        <v>641</v>
      </c>
      <c r="E267" s="213" t="s">
        <v>709</v>
      </c>
      <c r="F267" s="807">
        <v>0</v>
      </c>
      <c r="G267" s="807">
        <v>0</v>
      </c>
      <c r="H267" s="807">
        <v>2</v>
      </c>
      <c r="I267" s="807">
        <v>8</v>
      </c>
      <c r="J267" s="211">
        <v>0.30555555555555552</v>
      </c>
      <c r="K267" s="807">
        <v>18.399999999999999</v>
      </c>
      <c r="L267" s="807">
        <v>15.6</v>
      </c>
      <c r="M267" s="788">
        <v>8.92</v>
      </c>
      <c r="N267" s="829"/>
      <c r="O267" s="807">
        <v>33</v>
      </c>
      <c r="P267" s="839">
        <v>88</v>
      </c>
      <c r="Q267" s="807">
        <v>35.5</v>
      </c>
      <c r="R267" s="807">
        <v>13</v>
      </c>
      <c r="S267" s="839">
        <v>134</v>
      </c>
      <c r="T267" s="839">
        <v>82</v>
      </c>
      <c r="U267" s="839">
        <v>52</v>
      </c>
      <c r="V267" s="807"/>
      <c r="W267" s="823"/>
      <c r="X267" s="834"/>
      <c r="Y267" s="834"/>
      <c r="Z267" s="834"/>
      <c r="AA267" s="807"/>
      <c r="AB267" s="807"/>
      <c r="AC267" s="823"/>
      <c r="AD267" s="824"/>
      <c r="AE267" s="824"/>
      <c r="AF267" s="824"/>
      <c r="AG267" s="824"/>
      <c r="AH267" s="824"/>
      <c r="AI267" s="824"/>
      <c r="AJ267" s="824"/>
      <c r="AK267" s="825"/>
    </row>
    <row r="268" spans="1:37" ht="13.5" customHeight="1">
      <c r="A268" s="2132"/>
      <c r="B268" s="278">
        <v>43060</v>
      </c>
      <c r="C268" s="206" t="s">
        <v>686</v>
      </c>
      <c r="D268" s="213" t="s">
        <v>627</v>
      </c>
      <c r="E268" s="213" t="s">
        <v>640</v>
      </c>
      <c r="F268" s="807">
        <v>4</v>
      </c>
      <c r="G268" s="807">
        <v>0</v>
      </c>
      <c r="H268" s="807">
        <v>6</v>
      </c>
      <c r="I268" s="807">
        <v>9</v>
      </c>
      <c r="J268" s="211">
        <v>0.3125</v>
      </c>
      <c r="K268" s="807">
        <v>13.5</v>
      </c>
      <c r="L268" s="807">
        <v>17.2</v>
      </c>
      <c r="M268" s="788">
        <v>9.01</v>
      </c>
      <c r="N268" s="829"/>
      <c r="O268" s="807">
        <v>33.200000000000003</v>
      </c>
      <c r="P268" s="839">
        <v>89</v>
      </c>
      <c r="Q268" s="807">
        <v>35.5</v>
      </c>
      <c r="R268" s="807">
        <v>11.7</v>
      </c>
      <c r="S268" s="839">
        <v>116</v>
      </c>
      <c r="T268" s="839">
        <v>80</v>
      </c>
      <c r="U268" s="839">
        <v>36</v>
      </c>
      <c r="V268" s="807"/>
      <c r="W268" s="823"/>
      <c r="X268" s="834"/>
      <c r="Y268" s="834"/>
      <c r="Z268" s="834"/>
      <c r="AA268" s="807"/>
      <c r="AB268" s="807"/>
      <c r="AC268" s="823"/>
      <c r="AD268" s="824"/>
      <c r="AE268" s="824"/>
      <c r="AF268" s="824"/>
      <c r="AG268" s="824"/>
      <c r="AH268" s="824"/>
      <c r="AI268" s="824"/>
      <c r="AJ268" s="824"/>
      <c r="AK268" s="825"/>
    </row>
    <row r="269" spans="1:37" ht="13.5" customHeight="1">
      <c r="A269" s="2132"/>
      <c r="B269" s="278">
        <v>43061</v>
      </c>
      <c r="C269" s="206" t="s">
        <v>687</v>
      </c>
      <c r="D269" s="213" t="s">
        <v>708</v>
      </c>
      <c r="E269" s="213" t="s">
        <v>709</v>
      </c>
      <c r="F269" s="807">
        <v>1</v>
      </c>
      <c r="G269" s="807">
        <v>0.5</v>
      </c>
      <c r="H269" s="807">
        <v>2</v>
      </c>
      <c r="I269" s="807">
        <v>9</v>
      </c>
      <c r="J269" s="211">
        <v>0.30555555555555552</v>
      </c>
      <c r="K269" s="807">
        <v>13.1</v>
      </c>
      <c r="L269" s="807">
        <v>15.7</v>
      </c>
      <c r="M269" s="788">
        <v>9.2799999999999994</v>
      </c>
      <c r="N269" s="829"/>
      <c r="O269" s="807">
        <v>34.5</v>
      </c>
      <c r="P269" s="839">
        <v>96</v>
      </c>
      <c r="Q269" s="807">
        <v>32</v>
      </c>
      <c r="R269" s="807">
        <v>11.7</v>
      </c>
      <c r="S269" s="839">
        <v>130</v>
      </c>
      <c r="T269" s="839">
        <v>85</v>
      </c>
      <c r="U269" s="839">
        <v>45</v>
      </c>
      <c r="V269" s="807"/>
      <c r="W269" s="823"/>
      <c r="X269" s="834"/>
      <c r="Y269" s="834"/>
      <c r="Z269" s="834"/>
      <c r="AA269" s="807"/>
      <c r="AB269" s="807"/>
      <c r="AC269" s="823"/>
      <c r="AD269" s="824"/>
      <c r="AE269" s="824"/>
      <c r="AF269" s="824"/>
      <c r="AG269" s="824"/>
      <c r="AH269" s="824"/>
      <c r="AI269" s="824"/>
      <c r="AJ269" s="824"/>
      <c r="AK269" s="825"/>
    </row>
    <row r="270" spans="1:37" ht="13.5" customHeight="1">
      <c r="A270" s="2132"/>
      <c r="B270" s="278">
        <v>43062</v>
      </c>
      <c r="C270" s="206" t="s">
        <v>688</v>
      </c>
      <c r="D270" s="213" t="s">
        <v>632</v>
      </c>
      <c r="E270" s="213" t="s">
        <v>640</v>
      </c>
      <c r="F270" s="807">
        <v>3</v>
      </c>
      <c r="G270" s="807">
        <v>33.200000000000003</v>
      </c>
      <c r="H270" s="807">
        <v>7</v>
      </c>
      <c r="I270" s="807">
        <v>10.5</v>
      </c>
      <c r="J270" s="211">
        <v>0.3125</v>
      </c>
      <c r="K270" s="807">
        <v>13.1</v>
      </c>
      <c r="L270" s="807">
        <v>14</v>
      </c>
      <c r="M270" s="788">
        <v>9.06</v>
      </c>
      <c r="N270" s="788"/>
      <c r="O270" s="807">
        <v>32.9</v>
      </c>
      <c r="P270" s="839">
        <v>94</v>
      </c>
      <c r="Q270" s="807">
        <v>29.1</v>
      </c>
      <c r="R270" s="807">
        <v>11.7</v>
      </c>
      <c r="S270" s="839">
        <v>126</v>
      </c>
      <c r="T270" s="839">
        <v>90</v>
      </c>
      <c r="U270" s="839">
        <v>36</v>
      </c>
      <c r="V270" s="807"/>
      <c r="W270" s="823"/>
      <c r="X270" s="834"/>
      <c r="Y270" s="834"/>
      <c r="Z270" s="834"/>
      <c r="AA270" s="807"/>
      <c r="AB270" s="807"/>
      <c r="AC270" s="823"/>
      <c r="AD270" s="824"/>
      <c r="AE270" s="824"/>
      <c r="AF270" s="824"/>
      <c r="AG270" s="824"/>
      <c r="AH270" s="824"/>
      <c r="AI270" s="824"/>
      <c r="AJ270" s="824"/>
      <c r="AK270" s="825"/>
    </row>
    <row r="271" spans="1:37" ht="13.5" customHeight="1">
      <c r="A271" s="2132"/>
      <c r="B271" s="278">
        <v>43063</v>
      </c>
      <c r="C271" s="206" t="s">
        <v>689</v>
      </c>
      <c r="D271" s="213" t="s">
        <v>627</v>
      </c>
      <c r="E271" s="213" t="s">
        <v>640</v>
      </c>
      <c r="F271" s="807">
        <v>0</v>
      </c>
      <c r="G271" s="807">
        <v>0</v>
      </c>
      <c r="H271" s="807">
        <v>7</v>
      </c>
      <c r="I271" s="807">
        <v>9</v>
      </c>
      <c r="J271" s="211">
        <v>0.3125</v>
      </c>
      <c r="K271" s="807">
        <v>17</v>
      </c>
      <c r="L271" s="807">
        <v>21.3</v>
      </c>
      <c r="M271" s="788">
        <v>8.2899999999999991</v>
      </c>
      <c r="N271" s="788"/>
      <c r="O271" s="807">
        <v>30</v>
      </c>
      <c r="P271" s="839">
        <v>82</v>
      </c>
      <c r="Q271" s="807">
        <v>27</v>
      </c>
      <c r="R271" s="807">
        <v>12.3</v>
      </c>
      <c r="S271" s="839">
        <v>114</v>
      </c>
      <c r="T271" s="839">
        <v>74</v>
      </c>
      <c r="U271" s="839">
        <v>40</v>
      </c>
      <c r="V271" s="807"/>
      <c r="W271" s="823"/>
      <c r="X271" s="834"/>
      <c r="Y271" s="834"/>
      <c r="Z271" s="834"/>
      <c r="AA271" s="807"/>
      <c r="AB271" s="807"/>
      <c r="AC271" s="823"/>
      <c r="AD271" s="824"/>
      <c r="AE271" s="824"/>
      <c r="AF271" s="824"/>
      <c r="AG271" s="824"/>
      <c r="AH271" s="824"/>
      <c r="AI271" s="824"/>
      <c r="AJ271" s="824"/>
      <c r="AK271" s="825"/>
    </row>
    <row r="272" spans="1:37" ht="13.5" customHeight="1">
      <c r="A272" s="2132"/>
      <c r="B272" s="278">
        <v>43064</v>
      </c>
      <c r="C272" s="206" t="s">
        <v>691</v>
      </c>
      <c r="D272" s="213" t="s">
        <v>627</v>
      </c>
      <c r="E272" s="213" t="s">
        <v>709</v>
      </c>
      <c r="F272" s="807">
        <v>1</v>
      </c>
      <c r="G272" s="807">
        <v>0</v>
      </c>
      <c r="H272" s="807">
        <v>7</v>
      </c>
      <c r="I272" s="807">
        <v>10</v>
      </c>
      <c r="J272" s="211">
        <v>0.3125</v>
      </c>
      <c r="K272" s="807">
        <v>14.6</v>
      </c>
      <c r="L272" s="807">
        <v>16.3</v>
      </c>
      <c r="M272" s="788">
        <v>9.1300000000000008</v>
      </c>
      <c r="N272" s="788"/>
      <c r="O272" s="807">
        <v>30.9</v>
      </c>
      <c r="P272" s="839">
        <v>82</v>
      </c>
      <c r="Q272" s="807">
        <v>25.6</v>
      </c>
      <c r="R272" s="807">
        <v>15.8</v>
      </c>
      <c r="S272" s="839">
        <v>114</v>
      </c>
      <c r="T272" s="839">
        <v>76</v>
      </c>
      <c r="U272" s="839">
        <v>38</v>
      </c>
      <c r="V272" s="807"/>
      <c r="W272" s="823"/>
      <c r="X272" s="834"/>
      <c r="Y272" s="834"/>
      <c r="Z272" s="834"/>
      <c r="AA272" s="807"/>
      <c r="AB272" s="807"/>
      <c r="AC272" s="823"/>
      <c r="AD272" s="824"/>
      <c r="AE272" s="824"/>
      <c r="AF272" s="824"/>
      <c r="AG272" s="824"/>
      <c r="AH272" s="824"/>
      <c r="AI272" s="824"/>
      <c r="AJ272" s="824"/>
      <c r="AK272" s="825"/>
    </row>
    <row r="273" spans="1:37" ht="13.5" customHeight="1">
      <c r="A273" s="2132"/>
      <c r="B273" s="278">
        <v>43065</v>
      </c>
      <c r="C273" s="206" t="s">
        <v>692</v>
      </c>
      <c r="D273" s="213" t="s">
        <v>627</v>
      </c>
      <c r="E273" s="213" t="s">
        <v>626</v>
      </c>
      <c r="F273" s="807">
        <v>0</v>
      </c>
      <c r="G273" s="807">
        <v>0</v>
      </c>
      <c r="H273" s="807">
        <v>7</v>
      </c>
      <c r="I273" s="807">
        <v>10</v>
      </c>
      <c r="J273" s="211">
        <v>0.3125</v>
      </c>
      <c r="K273" s="807">
        <v>14.5</v>
      </c>
      <c r="L273" s="807">
        <v>16.7</v>
      </c>
      <c r="M273" s="788">
        <v>9</v>
      </c>
      <c r="N273" s="788"/>
      <c r="O273" s="807">
        <v>31.9</v>
      </c>
      <c r="P273" s="839">
        <v>89</v>
      </c>
      <c r="Q273" s="807">
        <v>29.1</v>
      </c>
      <c r="R273" s="807">
        <v>13.3</v>
      </c>
      <c r="S273" s="839">
        <v>122</v>
      </c>
      <c r="T273" s="839">
        <v>80</v>
      </c>
      <c r="U273" s="839">
        <v>42</v>
      </c>
      <c r="V273" s="807"/>
      <c r="W273" s="823"/>
      <c r="X273" s="834"/>
      <c r="Y273" s="834"/>
      <c r="Z273" s="834"/>
      <c r="AA273" s="807"/>
      <c r="AB273" s="807"/>
      <c r="AC273" s="823"/>
      <c r="AD273" s="824"/>
      <c r="AE273" s="824"/>
      <c r="AF273" s="824"/>
      <c r="AG273" s="824"/>
      <c r="AH273" s="824"/>
      <c r="AI273" s="824"/>
      <c r="AJ273" s="824"/>
      <c r="AK273" s="825"/>
    </row>
    <row r="274" spans="1:37" ht="13.5" customHeight="1">
      <c r="A274" s="2132"/>
      <c r="B274" s="278">
        <v>43066</v>
      </c>
      <c r="C274" s="206" t="s">
        <v>685</v>
      </c>
      <c r="D274" s="213" t="s">
        <v>704</v>
      </c>
      <c r="E274" s="213" t="s">
        <v>626</v>
      </c>
      <c r="F274" s="807">
        <v>3</v>
      </c>
      <c r="G274" s="807">
        <v>0</v>
      </c>
      <c r="H274" s="807">
        <v>8</v>
      </c>
      <c r="I274" s="807">
        <v>11</v>
      </c>
      <c r="J274" s="211">
        <v>0.3125</v>
      </c>
      <c r="K274" s="807">
        <v>15.1</v>
      </c>
      <c r="L274" s="807">
        <v>18.600000000000001</v>
      </c>
      <c r="M274" s="788">
        <v>8.75</v>
      </c>
      <c r="N274" s="788"/>
      <c r="O274" s="807">
        <v>32</v>
      </c>
      <c r="P274" s="839">
        <v>88</v>
      </c>
      <c r="Q274" s="807">
        <v>30.5</v>
      </c>
      <c r="R274" s="807">
        <v>13.6</v>
      </c>
      <c r="S274" s="839">
        <v>120</v>
      </c>
      <c r="T274" s="839">
        <v>78</v>
      </c>
      <c r="U274" s="839">
        <v>42</v>
      </c>
      <c r="V274" s="807">
        <v>0.61</v>
      </c>
      <c r="W274" s="823" t="s">
        <v>636</v>
      </c>
      <c r="X274" s="834">
        <v>230</v>
      </c>
      <c r="Y274" s="834">
        <v>214.4</v>
      </c>
      <c r="Z274" s="834">
        <v>17.600000000000001</v>
      </c>
      <c r="AA274" s="807">
        <v>1.17</v>
      </c>
      <c r="AB274" s="807">
        <v>0.44</v>
      </c>
      <c r="AC274" s="823">
        <v>5.8</v>
      </c>
      <c r="AD274" s="824"/>
      <c r="AE274" s="824"/>
      <c r="AF274" s="824"/>
      <c r="AG274" s="824"/>
      <c r="AH274" s="824"/>
      <c r="AI274" s="824"/>
      <c r="AJ274" s="824"/>
      <c r="AK274" s="825"/>
    </row>
    <row r="275" spans="1:37" ht="13.5" customHeight="1">
      <c r="A275" s="2132"/>
      <c r="B275" s="278">
        <v>43067</v>
      </c>
      <c r="C275" s="206" t="s">
        <v>686</v>
      </c>
      <c r="D275" s="213" t="s">
        <v>625</v>
      </c>
      <c r="E275" s="213" t="s">
        <v>640</v>
      </c>
      <c r="F275" s="807">
        <v>1</v>
      </c>
      <c r="G275" s="807">
        <v>0.3</v>
      </c>
      <c r="H275" s="807">
        <v>8</v>
      </c>
      <c r="I275" s="807">
        <v>11.5</v>
      </c>
      <c r="J275" s="211">
        <v>0.29166666666666669</v>
      </c>
      <c r="K275" s="807">
        <v>24.6</v>
      </c>
      <c r="L275" s="807">
        <v>22.1</v>
      </c>
      <c r="M275" s="788">
        <v>8.75</v>
      </c>
      <c r="N275" s="788"/>
      <c r="O275" s="807">
        <v>29.5</v>
      </c>
      <c r="P275" s="839">
        <v>82</v>
      </c>
      <c r="Q275" s="807">
        <v>30.5</v>
      </c>
      <c r="R275" s="807">
        <v>12.6</v>
      </c>
      <c r="S275" s="839">
        <v>106</v>
      </c>
      <c r="T275" s="839">
        <v>68</v>
      </c>
      <c r="U275" s="839">
        <v>38</v>
      </c>
      <c r="V275" s="807"/>
      <c r="W275" s="823"/>
      <c r="X275" s="834"/>
      <c r="Y275" s="834"/>
      <c r="Z275" s="834"/>
      <c r="AA275" s="807"/>
      <c r="AB275" s="807"/>
      <c r="AC275" s="823"/>
      <c r="AD275" s="824"/>
      <c r="AE275" s="824"/>
      <c r="AF275" s="824"/>
      <c r="AG275" s="824"/>
      <c r="AH275" s="824"/>
      <c r="AI275" s="824"/>
      <c r="AJ275" s="824"/>
      <c r="AK275" s="825"/>
    </row>
    <row r="276" spans="1:37" ht="13.5" customHeight="1">
      <c r="A276" s="2132"/>
      <c r="B276" s="278">
        <v>43068</v>
      </c>
      <c r="C276" s="206" t="s">
        <v>687</v>
      </c>
      <c r="D276" s="213" t="s">
        <v>627</v>
      </c>
      <c r="E276" s="213" t="s">
        <v>690</v>
      </c>
      <c r="F276" s="807">
        <v>0</v>
      </c>
      <c r="G276" s="807">
        <v>0</v>
      </c>
      <c r="H276" s="807">
        <v>6</v>
      </c>
      <c r="I276" s="807">
        <v>10.5</v>
      </c>
      <c r="J276" s="211">
        <v>0.2986111111111111</v>
      </c>
      <c r="K276" s="807">
        <v>33.4</v>
      </c>
      <c r="L276" s="807">
        <v>14.4</v>
      </c>
      <c r="M276" s="788">
        <v>8.8800000000000008</v>
      </c>
      <c r="N276" s="788"/>
      <c r="O276" s="807">
        <v>31.9</v>
      </c>
      <c r="P276" s="839">
        <v>86</v>
      </c>
      <c r="Q276" s="807">
        <v>30.5</v>
      </c>
      <c r="R276" s="807">
        <v>16.399999999999999</v>
      </c>
      <c r="S276" s="839">
        <v>136</v>
      </c>
      <c r="T276" s="839">
        <v>78</v>
      </c>
      <c r="U276" s="839">
        <v>58</v>
      </c>
      <c r="V276" s="807"/>
      <c r="W276" s="823"/>
      <c r="X276" s="834"/>
      <c r="Y276" s="834"/>
      <c r="Z276" s="834"/>
      <c r="AA276" s="807"/>
      <c r="AB276" s="807"/>
      <c r="AC276" s="823"/>
      <c r="AD276" s="824"/>
      <c r="AE276" s="824"/>
      <c r="AF276" s="824"/>
      <c r="AG276" s="824"/>
      <c r="AH276" s="824"/>
      <c r="AI276" s="824"/>
      <c r="AJ276" s="824"/>
      <c r="AK276" s="825"/>
    </row>
    <row r="277" spans="1:37" ht="13.5" customHeight="1">
      <c r="A277" s="2132"/>
      <c r="B277" s="402">
        <v>43069</v>
      </c>
      <c r="C277" s="214" t="s">
        <v>688</v>
      </c>
      <c r="D277" s="281" t="s">
        <v>625</v>
      </c>
      <c r="E277" s="281" t="s">
        <v>640</v>
      </c>
      <c r="F277" s="830">
        <v>1</v>
      </c>
      <c r="G277" s="830">
        <v>0.7</v>
      </c>
      <c r="H277" s="830">
        <v>10</v>
      </c>
      <c r="I277" s="830">
        <v>12</v>
      </c>
      <c r="J277" s="286">
        <v>0.3125</v>
      </c>
      <c r="K277" s="830">
        <v>17.100000000000001</v>
      </c>
      <c r="L277" s="830">
        <v>21.9</v>
      </c>
      <c r="M277" s="804">
        <v>8.91</v>
      </c>
      <c r="N277" s="804"/>
      <c r="O277" s="830">
        <v>27.6</v>
      </c>
      <c r="P277" s="849">
        <v>84</v>
      </c>
      <c r="Q277" s="830">
        <v>30.5</v>
      </c>
      <c r="R277" s="830">
        <v>13.6</v>
      </c>
      <c r="S277" s="849">
        <v>114</v>
      </c>
      <c r="T277" s="849">
        <v>76</v>
      </c>
      <c r="U277" s="849">
        <v>38</v>
      </c>
      <c r="V277" s="830"/>
      <c r="W277" s="831"/>
      <c r="X277" s="835"/>
      <c r="Y277" s="835"/>
      <c r="Z277" s="835"/>
      <c r="AA277" s="830"/>
      <c r="AB277" s="830"/>
      <c r="AC277" s="831"/>
      <c r="AD277" s="832"/>
      <c r="AE277" s="832"/>
      <c r="AF277" s="832"/>
      <c r="AG277" s="832"/>
      <c r="AH277" s="832"/>
      <c r="AI277" s="832"/>
      <c r="AJ277" s="832"/>
      <c r="AK277" s="833"/>
    </row>
    <row r="278" spans="1:37" s="769" customFormat="1" ht="13.5" customHeight="1">
      <c r="A278" s="2132"/>
      <c r="B278" s="2133" t="s">
        <v>407</v>
      </c>
      <c r="C278" s="2133"/>
      <c r="D278" s="658"/>
      <c r="E278" s="659"/>
      <c r="F278" s="809">
        <f>MAX(F248:F277)</f>
        <v>6</v>
      </c>
      <c r="G278" s="809">
        <f>MAX(G248:G277)</f>
        <v>33.200000000000003</v>
      </c>
      <c r="H278" s="809">
        <f>MAX(H248:H277)</f>
        <v>20</v>
      </c>
      <c r="I278" s="810">
        <f>MAX(I248:I277)</f>
        <v>19.5</v>
      </c>
      <c r="J278" s="811"/>
      <c r="K278" s="809">
        <f>MAX(K248:K277)</f>
        <v>33.4</v>
      </c>
      <c r="L278" s="809">
        <f>MAX(L248:L277)</f>
        <v>36</v>
      </c>
      <c r="M278" s="812">
        <f>MAX(M248:M277)</f>
        <v>9.43</v>
      </c>
      <c r="N278" s="812"/>
      <c r="O278" s="809">
        <f t="shared" ref="O278:AK278" si="32">MAX(O248:O277)</f>
        <v>35</v>
      </c>
      <c r="P278" s="813">
        <f t="shared" si="32"/>
        <v>96</v>
      </c>
      <c r="Q278" s="809">
        <f t="shared" si="32"/>
        <v>38</v>
      </c>
      <c r="R278" s="809">
        <f t="shared" si="32"/>
        <v>19.899999999999999</v>
      </c>
      <c r="S278" s="813">
        <f t="shared" si="32"/>
        <v>136</v>
      </c>
      <c r="T278" s="813">
        <f t="shared" si="32"/>
        <v>90</v>
      </c>
      <c r="U278" s="813">
        <f t="shared" si="32"/>
        <v>58</v>
      </c>
      <c r="V278" s="814">
        <f t="shared" si="32"/>
        <v>0.76</v>
      </c>
      <c r="W278" s="815">
        <f>MAX(W248:W277)</f>
        <v>0</v>
      </c>
      <c r="X278" s="810">
        <f t="shared" si="32"/>
        <v>260</v>
      </c>
      <c r="Y278" s="816">
        <f t="shared" si="32"/>
        <v>240.8</v>
      </c>
      <c r="Z278" s="816">
        <f t="shared" si="32"/>
        <v>19.2</v>
      </c>
      <c r="AA278" s="814">
        <f t="shared" si="32"/>
        <v>1.28</v>
      </c>
      <c r="AB278" s="814">
        <f t="shared" si="32"/>
        <v>0.44</v>
      </c>
      <c r="AC278" s="817">
        <f t="shared" si="32"/>
        <v>6.2</v>
      </c>
      <c r="AD278" s="810">
        <f t="shared" si="32"/>
        <v>0.16</v>
      </c>
      <c r="AE278" s="816">
        <f t="shared" si="32"/>
        <v>31</v>
      </c>
      <c r="AF278" s="816">
        <f t="shared" si="32"/>
        <v>16</v>
      </c>
      <c r="AG278" s="816">
        <f t="shared" si="32"/>
        <v>7.6</v>
      </c>
      <c r="AH278" s="816">
        <f t="shared" si="32"/>
        <v>5.3</v>
      </c>
      <c r="AI278" s="816">
        <f t="shared" si="32"/>
        <v>14</v>
      </c>
      <c r="AJ278" s="816">
        <f t="shared" si="32"/>
        <v>3.2</v>
      </c>
      <c r="AK278" s="1137">
        <f t="shared" si="32"/>
        <v>8.1000000000000003E-2</v>
      </c>
    </row>
    <row r="279" spans="1:37" s="769" customFormat="1" ht="13.5" customHeight="1">
      <c r="A279" s="2132"/>
      <c r="B279" s="2134" t="s">
        <v>408</v>
      </c>
      <c r="C279" s="2133"/>
      <c r="D279" s="658"/>
      <c r="E279" s="659"/>
      <c r="F279" s="809">
        <f>MIN(F248:F277)</f>
        <v>0</v>
      </c>
      <c r="G279" s="809">
        <f>MIN(G248:G277)</f>
        <v>0</v>
      </c>
      <c r="H279" s="809">
        <f>MIN(H248:H277)</f>
        <v>2</v>
      </c>
      <c r="I279" s="810">
        <f>MIN(I248:I277)</f>
        <v>8</v>
      </c>
      <c r="J279" s="811"/>
      <c r="K279" s="809">
        <f>MIN(K248:K277)</f>
        <v>13.1</v>
      </c>
      <c r="L279" s="809">
        <f>MIN(L248:L277)</f>
        <v>13.2</v>
      </c>
      <c r="M279" s="812">
        <f>MIN(M248:M277)</f>
        <v>7.64</v>
      </c>
      <c r="N279" s="812"/>
      <c r="O279" s="809">
        <f t="shared" ref="O279:U279" si="33">MIN(O248:O277)</f>
        <v>17.7</v>
      </c>
      <c r="P279" s="813">
        <f t="shared" si="33"/>
        <v>49</v>
      </c>
      <c r="Q279" s="809">
        <f t="shared" si="33"/>
        <v>17</v>
      </c>
      <c r="R279" s="809">
        <f t="shared" si="33"/>
        <v>11.7</v>
      </c>
      <c r="S279" s="813">
        <f t="shared" si="33"/>
        <v>70</v>
      </c>
      <c r="T279" s="813">
        <f t="shared" si="33"/>
        <v>46</v>
      </c>
      <c r="U279" s="813">
        <f t="shared" si="33"/>
        <v>20</v>
      </c>
      <c r="V279" s="814">
        <f>MIN(V248:V277)</f>
        <v>0.61</v>
      </c>
      <c r="W279" s="815">
        <f>MIN(W248:W277)</f>
        <v>0</v>
      </c>
      <c r="X279" s="810">
        <f t="shared" ref="X279:AK279" si="34">MIN(X248:X277)</f>
        <v>230</v>
      </c>
      <c r="Y279" s="816">
        <f t="shared" si="34"/>
        <v>214.4</v>
      </c>
      <c r="Z279" s="816">
        <f t="shared" si="34"/>
        <v>17.600000000000001</v>
      </c>
      <c r="AA279" s="814">
        <f t="shared" si="34"/>
        <v>1.17</v>
      </c>
      <c r="AB279" s="814">
        <f t="shared" si="34"/>
        <v>0.41</v>
      </c>
      <c r="AC279" s="817">
        <f t="shared" si="34"/>
        <v>5.8</v>
      </c>
      <c r="AD279" s="1127">
        <f t="shared" si="34"/>
        <v>0.16</v>
      </c>
      <c r="AE279" s="816">
        <f t="shared" si="34"/>
        <v>31</v>
      </c>
      <c r="AF279" s="816">
        <f t="shared" si="34"/>
        <v>16</v>
      </c>
      <c r="AG279" s="816">
        <f t="shared" si="34"/>
        <v>7.6</v>
      </c>
      <c r="AH279" s="816">
        <f t="shared" si="34"/>
        <v>5.3</v>
      </c>
      <c r="AI279" s="816">
        <f t="shared" si="34"/>
        <v>14</v>
      </c>
      <c r="AJ279" s="816">
        <f t="shared" si="34"/>
        <v>3.2</v>
      </c>
      <c r="AK279" s="1137">
        <f t="shared" si="34"/>
        <v>8.1000000000000003E-2</v>
      </c>
    </row>
    <row r="280" spans="1:37" s="769" customFormat="1" ht="13.5" customHeight="1">
      <c r="A280" s="2132"/>
      <c r="B280" s="2133" t="s">
        <v>409</v>
      </c>
      <c r="C280" s="2133"/>
      <c r="D280" s="658"/>
      <c r="E280" s="659"/>
      <c r="F280" s="811"/>
      <c r="G280" s="809">
        <f>IF(COUNT(G248:G277)=0,0,AVERAGE(G248:G277))</f>
        <v>2.0666666666666669</v>
      </c>
      <c r="H280" s="809">
        <f>IF(COUNT(H248:H277)=0,0,AVERAGE(H248:H277))</f>
        <v>8.9</v>
      </c>
      <c r="I280" s="810">
        <f>IF(COUNT(I248:I277)=0,0,AVERAGE(I248:I277))</f>
        <v>12.866666666666667</v>
      </c>
      <c r="J280" s="811"/>
      <c r="K280" s="809">
        <f>IF(COUNT(K248:K277)=0,0,AVERAGE(K248:K277))</f>
        <v>17.97333333333334</v>
      </c>
      <c r="L280" s="809">
        <f>IF(COUNT(L248:L277)=0,0,AVERAGE(L248:L277))</f>
        <v>20.026666666666667</v>
      </c>
      <c r="M280" s="812">
        <f>IF(COUNT(M248:M277)=0,0,AVERAGE(M248:M277))</f>
        <v>8.7159999999999993</v>
      </c>
      <c r="N280" s="811"/>
      <c r="O280" s="809">
        <f t="shared" ref="O280:U280" si="35">IF(COUNT(O248:O277)=0,0,AVERAGE(O248:O277))</f>
        <v>29.236666666666665</v>
      </c>
      <c r="P280" s="813">
        <f t="shared" si="35"/>
        <v>81.533333333333331</v>
      </c>
      <c r="Q280" s="809">
        <f t="shared" si="35"/>
        <v>27.88</v>
      </c>
      <c r="R280" s="809">
        <f t="shared" si="35"/>
        <v>14.40666666666667</v>
      </c>
      <c r="S280" s="813">
        <f t="shared" si="35"/>
        <v>111.23333333333333</v>
      </c>
      <c r="T280" s="813">
        <f t="shared" si="35"/>
        <v>73.933333333333337</v>
      </c>
      <c r="U280" s="813">
        <f t="shared" si="35"/>
        <v>37.299999999999997</v>
      </c>
      <c r="V280" s="812">
        <f>AVERAGE(V248:V277)</f>
        <v>0.68500000000000005</v>
      </c>
      <c r="W280" s="815" t="s">
        <v>792</v>
      </c>
      <c r="X280" s="810">
        <f t="shared" ref="X280:AJ280" si="36">IF(COUNT(X248:X277)=0,0,AVERAGE(X248:X277))</f>
        <v>245</v>
      </c>
      <c r="Y280" s="816">
        <f t="shared" si="36"/>
        <v>227.60000000000002</v>
      </c>
      <c r="Z280" s="816">
        <f t="shared" si="36"/>
        <v>18.399999999999999</v>
      </c>
      <c r="AA280" s="814">
        <f t="shared" si="36"/>
        <v>1.2250000000000001</v>
      </c>
      <c r="AB280" s="814">
        <f t="shared" si="36"/>
        <v>0.42499999999999999</v>
      </c>
      <c r="AC280" s="817">
        <f t="shared" si="36"/>
        <v>6</v>
      </c>
      <c r="AD280" s="819">
        <f t="shared" si="36"/>
        <v>0.16</v>
      </c>
      <c r="AE280" s="816">
        <f t="shared" si="36"/>
        <v>31</v>
      </c>
      <c r="AF280" s="816">
        <f t="shared" si="36"/>
        <v>16</v>
      </c>
      <c r="AG280" s="816">
        <f t="shared" si="36"/>
        <v>7.6</v>
      </c>
      <c r="AH280" s="816">
        <f t="shared" si="36"/>
        <v>5.3</v>
      </c>
      <c r="AI280" s="816">
        <f t="shared" si="36"/>
        <v>14</v>
      </c>
      <c r="AJ280" s="816">
        <f t="shared" si="36"/>
        <v>3.2</v>
      </c>
      <c r="AK280" s="1138"/>
    </row>
    <row r="281" spans="1:37" s="769" customFormat="1" ht="13.5" customHeight="1">
      <c r="A281" s="2132"/>
      <c r="B281" s="2135" t="s">
        <v>410</v>
      </c>
      <c r="C281" s="2135"/>
      <c r="D281" s="660"/>
      <c r="E281" s="660"/>
      <c r="F281" s="859"/>
      <c r="G281" s="809">
        <f>SUM(G248:G277)</f>
        <v>62</v>
      </c>
      <c r="H281" s="860"/>
      <c r="I281" s="860"/>
      <c r="J281" s="860"/>
      <c r="K281" s="860"/>
      <c r="L281" s="860"/>
      <c r="M281" s="860"/>
      <c r="N281" s="860"/>
      <c r="O281" s="860"/>
      <c r="P281" s="860"/>
      <c r="Q281" s="860"/>
      <c r="R281" s="860"/>
      <c r="S281" s="860"/>
      <c r="T281" s="860"/>
      <c r="U281" s="860"/>
      <c r="V281" s="860"/>
      <c r="W281" s="820"/>
      <c r="X281" s="860"/>
      <c r="Y281" s="860"/>
      <c r="Z281" s="860"/>
      <c r="AA281" s="860"/>
      <c r="AB281" s="860"/>
      <c r="AC281" s="861"/>
      <c r="AD281" s="861"/>
      <c r="AE281" s="860"/>
      <c r="AF281" s="860"/>
      <c r="AG281" s="860"/>
      <c r="AH281" s="860"/>
      <c r="AI281" s="860"/>
      <c r="AJ281" s="860"/>
      <c r="AK281" s="1138"/>
    </row>
    <row r="282" spans="1:37" ht="13.5" customHeight="1">
      <c r="A282" s="2132" t="s">
        <v>355</v>
      </c>
      <c r="B282" s="280">
        <v>43070</v>
      </c>
      <c r="C282" s="371" t="s">
        <v>689</v>
      </c>
      <c r="D282" s="282" t="s">
        <v>708</v>
      </c>
      <c r="E282" s="282" t="s">
        <v>626</v>
      </c>
      <c r="F282" s="826">
        <v>2</v>
      </c>
      <c r="G282" s="826">
        <v>0.2</v>
      </c>
      <c r="H282" s="826">
        <v>8</v>
      </c>
      <c r="I282" s="826">
        <v>12</v>
      </c>
      <c r="J282" s="210">
        <v>0.3125</v>
      </c>
      <c r="K282" s="826">
        <v>19.5</v>
      </c>
      <c r="L282" s="826">
        <v>26</v>
      </c>
      <c r="M282" s="787">
        <v>8.48</v>
      </c>
      <c r="N282" s="787"/>
      <c r="O282" s="826">
        <v>28.7</v>
      </c>
      <c r="P282" s="1519">
        <v>92</v>
      </c>
      <c r="Q282" s="826">
        <v>27.7</v>
      </c>
      <c r="R282" s="826">
        <v>15.8</v>
      </c>
      <c r="S282" s="1521">
        <v>124</v>
      </c>
      <c r="T282" s="1521">
        <v>74</v>
      </c>
      <c r="U282" s="1521">
        <v>50</v>
      </c>
      <c r="V282" s="805"/>
      <c r="W282" s="843"/>
      <c r="X282" s="1522"/>
      <c r="Y282" s="1522"/>
      <c r="Z282" s="1522"/>
      <c r="AA282" s="805"/>
      <c r="AB282" s="805"/>
      <c r="AC282" s="843"/>
      <c r="AD282" s="844"/>
      <c r="AE282" s="844"/>
      <c r="AF282" s="844"/>
      <c r="AG282" s="844"/>
      <c r="AH282" s="844"/>
      <c r="AI282" s="844"/>
      <c r="AJ282" s="844"/>
      <c r="AK282" s="845"/>
    </row>
    <row r="283" spans="1:37" ht="13.5" customHeight="1">
      <c r="A283" s="2132"/>
      <c r="B283" s="278">
        <v>43071</v>
      </c>
      <c r="C283" s="206" t="s">
        <v>691</v>
      </c>
      <c r="D283" s="213" t="s">
        <v>627</v>
      </c>
      <c r="E283" s="213" t="s">
        <v>640</v>
      </c>
      <c r="F283" s="807">
        <v>1</v>
      </c>
      <c r="G283" s="807">
        <v>0</v>
      </c>
      <c r="H283" s="807">
        <v>6</v>
      </c>
      <c r="I283" s="807">
        <v>11</v>
      </c>
      <c r="J283" s="211">
        <v>0.3125</v>
      </c>
      <c r="K283" s="807">
        <v>15.6</v>
      </c>
      <c r="L283" s="807">
        <v>20.6</v>
      </c>
      <c r="M283" s="788">
        <v>8.4600000000000009</v>
      </c>
      <c r="N283" s="788"/>
      <c r="O283" s="807">
        <v>32.299999999999997</v>
      </c>
      <c r="P283" s="839">
        <v>94</v>
      </c>
      <c r="Q283" s="807">
        <v>34.5</v>
      </c>
      <c r="R283" s="807">
        <v>12.6</v>
      </c>
      <c r="S283" s="850">
        <v>120</v>
      </c>
      <c r="T283" s="850">
        <v>80</v>
      </c>
      <c r="U283" s="850">
        <v>40</v>
      </c>
      <c r="V283" s="806"/>
      <c r="W283" s="823"/>
      <c r="X283" s="834"/>
      <c r="Y283" s="834"/>
      <c r="Z283" s="834"/>
      <c r="AA283" s="806"/>
      <c r="AB283" s="806"/>
      <c r="AC283" s="823"/>
      <c r="AD283" s="824"/>
      <c r="AE283" s="824"/>
      <c r="AF283" s="824"/>
      <c r="AG283" s="824"/>
      <c r="AH283" s="824"/>
      <c r="AI283" s="824"/>
      <c r="AJ283" s="824"/>
      <c r="AK283" s="825"/>
    </row>
    <row r="284" spans="1:37" ht="13.5" customHeight="1">
      <c r="A284" s="2132"/>
      <c r="B284" s="278">
        <v>43072</v>
      </c>
      <c r="C284" s="206" t="s">
        <v>692</v>
      </c>
      <c r="D284" s="213" t="s">
        <v>627</v>
      </c>
      <c r="E284" s="213" t="s">
        <v>706</v>
      </c>
      <c r="F284" s="807">
        <v>2</v>
      </c>
      <c r="G284" s="807">
        <v>0</v>
      </c>
      <c r="H284" s="807">
        <v>4</v>
      </c>
      <c r="I284" s="807">
        <v>10</v>
      </c>
      <c r="J284" s="211">
        <v>0.3125</v>
      </c>
      <c r="K284" s="807">
        <v>18.3</v>
      </c>
      <c r="L284" s="807">
        <v>24.2</v>
      </c>
      <c r="M284" s="788">
        <v>9</v>
      </c>
      <c r="N284" s="829"/>
      <c r="O284" s="807">
        <v>28.4</v>
      </c>
      <c r="P284" s="839">
        <v>90</v>
      </c>
      <c r="Q284" s="807">
        <v>28.4</v>
      </c>
      <c r="R284" s="807">
        <v>15</v>
      </c>
      <c r="S284" s="850">
        <v>110</v>
      </c>
      <c r="T284" s="850">
        <v>74</v>
      </c>
      <c r="U284" s="850">
        <v>36</v>
      </c>
      <c r="V284" s="806"/>
      <c r="W284" s="823"/>
      <c r="X284" s="834"/>
      <c r="Y284" s="834"/>
      <c r="Z284" s="834"/>
      <c r="AA284" s="807"/>
      <c r="AB284" s="788"/>
      <c r="AC284" s="823"/>
      <c r="AD284" s="824"/>
      <c r="AE284" s="824"/>
      <c r="AF284" s="824"/>
      <c r="AG284" s="824"/>
      <c r="AH284" s="824"/>
      <c r="AI284" s="824"/>
      <c r="AJ284" s="824"/>
      <c r="AK284" s="851"/>
    </row>
    <row r="285" spans="1:37" ht="13.5" customHeight="1">
      <c r="A285" s="2132"/>
      <c r="B285" s="278">
        <v>43073</v>
      </c>
      <c r="C285" s="206" t="s">
        <v>685</v>
      </c>
      <c r="D285" s="213" t="s">
        <v>638</v>
      </c>
      <c r="E285" s="213" t="s">
        <v>634</v>
      </c>
      <c r="F285" s="807">
        <v>0</v>
      </c>
      <c r="G285" s="807">
        <v>0.1</v>
      </c>
      <c r="H285" s="836">
        <v>2</v>
      </c>
      <c r="I285" s="807">
        <v>10</v>
      </c>
      <c r="J285" s="211">
        <v>0.30555555555555552</v>
      </c>
      <c r="K285" s="807">
        <v>18.2</v>
      </c>
      <c r="L285" s="807">
        <v>12.5</v>
      </c>
      <c r="M285" s="788">
        <v>9.26</v>
      </c>
      <c r="N285" s="829"/>
      <c r="O285" s="807">
        <v>28.5</v>
      </c>
      <c r="P285" s="839">
        <v>88</v>
      </c>
      <c r="Q285" s="807">
        <v>28.8</v>
      </c>
      <c r="R285" s="807">
        <v>14.5</v>
      </c>
      <c r="S285" s="850">
        <v>119</v>
      </c>
      <c r="T285" s="850">
        <v>77</v>
      </c>
      <c r="U285" s="850">
        <v>42</v>
      </c>
      <c r="V285" s="806"/>
      <c r="W285" s="823"/>
      <c r="X285" s="834"/>
      <c r="Y285" s="834"/>
      <c r="Z285" s="834"/>
      <c r="AA285" s="807"/>
      <c r="AB285" s="788"/>
      <c r="AC285" s="823"/>
      <c r="AD285" s="824"/>
      <c r="AE285" s="824"/>
      <c r="AF285" s="824"/>
      <c r="AG285" s="824"/>
      <c r="AH285" s="824"/>
      <c r="AI285" s="824"/>
      <c r="AJ285" s="824"/>
      <c r="AK285" s="825"/>
    </row>
    <row r="286" spans="1:37" ht="13.5" customHeight="1">
      <c r="A286" s="2132"/>
      <c r="B286" s="278">
        <v>43074</v>
      </c>
      <c r="C286" s="206" t="s">
        <v>686</v>
      </c>
      <c r="D286" s="213" t="s">
        <v>627</v>
      </c>
      <c r="E286" s="213" t="s">
        <v>633</v>
      </c>
      <c r="F286" s="807">
        <v>1</v>
      </c>
      <c r="G286" s="807">
        <v>0</v>
      </c>
      <c r="H286" s="807">
        <v>3</v>
      </c>
      <c r="I286" s="807">
        <v>9</v>
      </c>
      <c r="J286" s="211">
        <v>0.3125</v>
      </c>
      <c r="K286" s="807">
        <v>18</v>
      </c>
      <c r="L286" s="807">
        <v>12</v>
      </c>
      <c r="M286" s="788">
        <v>9.1199999999999992</v>
      </c>
      <c r="N286" s="829"/>
      <c r="O286" s="807">
        <v>31.3</v>
      </c>
      <c r="P286" s="839">
        <v>92</v>
      </c>
      <c r="Q286" s="807">
        <v>27.7</v>
      </c>
      <c r="R286" s="807">
        <v>13.7</v>
      </c>
      <c r="S286" s="850">
        <v>120</v>
      </c>
      <c r="T286" s="850">
        <v>80</v>
      </c>
      <c r="U286" s="850">
        <v>40</v>
      </c>
      <c r="V286" s="806"/>
      <c r="W286" s="823"/>
      <c r="X286" s="834"/>
      <c r="Y286" s="834"/>
      <c r="Z286" s="834"/>
      <c r="AA286" s="807"/>
      <c r="AB286" s="788"/>
      <c r="AC286" s="823"/>
      <c r="AD286" s="824"/>
      <c r="AE286" s="824"/>
      <c r="AF286" s="824"/>
      <c r="AG286" s="824"/>
      <c r="AH286" s="824"/>
      <c r="AI286" s="824"/>
      <c r="AJ286" s="824"/>
      <c r="AK286" s="825"/>
    </row>
    <row r="287" spans="1:37" ht="13.5" customHeight="1">
      <c r="A287" s="2132"/>
      <c r="B287" s="278">
        <v>43075</v>
      </c>
      <c r="C287" s="206" t="s">
        <v>687</v>
      </c>
      <c r="D287" s="213" t="s">
        <v>627</v>
      </c>
      <c r="E287" s="213" t="s">
        <v>706</v>
      </c>
      <c r="F287" s="807">
        <v>1</v>
      </c>
      <c r="G287" s="807">
        <v>0</v>
      </c>
      <c r="H287" s="807">
        <v>2</v>
      </c>
      <c r="I287" s="807">
        <v>8</v>
      </c>
      <c r="J287" s="211">
        <v>0.3125</v>
      </c>
      <c r="K287" s="807">
        <v>17.2</v>
      </c>
      <c r="L287" s="807">
        <v>20.100000000000001</v>
      </c>
      <c r="M287" s="788">
        <v>9.2799999999999994</v>
      </c>
      <c r="N287" s="829"/>
      <c r="O287" s="807">
        <v>30.7</v>
      </c>
      <c r="P287" s="839">
        <v>83</v>
      </c>
      <c r="Q287" s="807">
        <v>30.9</v>
      </c>
      <c r="R287" s="807">
        <v>13.3</v>
      </c>
      <c r="S287" s="850">
        <v>118</v>
      </c>
      <c r="T287" s="850">
        <v>80</v>
      </c>
      <c r="U287" s="850">
        <v>38</v>
      </c>
      <c r="V287" s="806"/>
      <c r="W287" s="823"/>
      <c r="X287" s="834"/>
      <c r="Y287" s="834"/>
      <c r="Z287" s="834"/>
      <c r="AA287" s="807"/>
      <c r="AB287" s="788"/>
      <c r="AC287" s="823"/>
      <c r="AD287" s="824"/>
      <c r="AE287" s="824"/>
      <c r="AF287" s="824"/>
      <c r="AG287" s="824"/>
      <c r="AH287" s="824"/>
      <c r="AI287" s="824"/>
      <c r="AJ287" s="824"/>
      <c r="AK287" s="825"/>
    </row>
    <row r="288" spans="1:37" ht="13.5" customHeight="1">
      <c r="A288" s="2132"/>
      <c r="B288" s="278">
        <v>43076</v>
      </c>
      <c r="C288" s="206" t="s">
        <v>688</v>
      </c>
      <c r="D288" s="213" t="s">
        <v>627</v>
      </c>
      <c r="E288" s="213" t="s">
        <v>709</v>
      </c>
      <c r="F288" s="807">
        <v>1</v>
      </c>
      <c r="G288" s="807">
        <v>0</v>
      </c>
      <c r="H288" s="807">
        <v>0</v>
      </c>
      <c r="I288" s="807">
        <v>7.5</v>
      </c>
      <c r="J288" s="211">
        <v>0.3125</v>
      </c>
      <c r="K288" s="807">
        <v>16.600000000000001</v>
      </c>
      <c r="L288" s="807">
        <v>19.7</v>
      </c>
      <c r="M288" s="788">
        <v>9.2100000000000009</v>
      </c>
      <c r="N288" s="829"/>
      <c r="O288" s="807">
        <v>31.6</v>
      </c>
      <c r="P288" s="839">
        <v>92</v>
      </c>
      <c r="Q288" s="807">
        <v>30.5</v>
      </c>
      <c r="R288" s="807">
        <v>14.9</v>
      </c>
      <c r="S288" s="850">
        <v>118</v>
      </c>
      <c r="T288" s="850">
        <v>78</v>
      </c>
      <c r="U288" s="850">
        <v>40</v>
      </c>
      <c r="V288" s="807"/>
      <c r="W288" s="823"/>
      <c r="X288" s="834"/>
      <c r="Y288" s="834"/>
      <c r="Z288" s="834"/>
      <c r="AA288" s="807"/>
      <c r="AB288" s="788"/>
      <c r="AC288" s="823"/>
      <c r="AD288" s="824"/>
      <c r="AE288" s="824"/>
      <c r="AF288" s="824"/>
      <c r="AG288" s="824"/>
      <c r="AH288" s="824"/>
      <c r="AI288" s="824"/>
      <c r="AJ288" s="824"/>
      <c r="AK288" s="825"/>
    </row>
    <row r="289" spans="1:37" ht="13.5" customHeight="1">
      <c r="A289" s="2132"/>
      <c r="B289" s="278">
        <v>43077</v>
      </c>
      <c r="C289" s="206" t="s">
        <v>689</v>
      </c>
      <c r="D289" s="213" t="s">
        <v>638</v>
      </c>
      <c r="E289" s="213" t="s">
        <v>712</v>
      </c>
      <c r="F289" s="807">
        <v>1</v>
      </c>
      <c r="G289" s="807">
        <v>8.1</v>
      </c>
      <c r="H289" s="807">
        <v>-1</v>
      </c>
      <c r="I289" s="807">
        <v>8</v>
      </c>
      <c r="J289" s="211">
        <v>0.3125</v>
      </c>
      <c r="K289" s="807">
        <v>19.600000000000001</v>
      </c>
      <c r="L289" s="807">
        <v>16.100000000000001</v>
      </c>
      <c r="M289" s="788">
        <v>9.3699999999999992</v>
      </c>
      <c r="N289" s="829"/>
      <c r="O289" s="807">
        <v>31.7</v>
      </c>
      <c r="P289" s="839">
        <v>95</v>
      </c>
      <c r="Q289" s="807">
        <v>29.1</v>
      </c>
      <c r="R289" s="807">
        <v>14.2</v>
      </c>
      <c r="S289" s="850">
        <v>120</v>
      </c>
      <c r="T289" s="850">
        <v>80</v>
      </c>
      <c r="U289" s="850">
        <v>40</v>
      </c>
      <c r="V289" s="806"/>
      <c r="W289" s="823"/>
      <c r="X289" s="834"/>
      <c r="Y289" s="834"/>
      <c r="Z289" s="834"/>
      <c r="AA289" s="807"/>
      <c r="AB289" s="806"/>
      <c r="AC289" s="823"/>
      <c r="AD289" s="824"/>
      <c r="AE289" s="824"/>
      <c r="AF289" s="824"/>
      <c r="AG289" s="824"/>
      <c r="AH289" s="824"/>
      <c r="AI289" s="824"/>
      <c r="AJ289" s="824"/>
      <c r="AK289" s="825"/>
    </row>
    <row r="290" spans="1:37" ht="13.5" customHeight="1">
      <c r="A290" s="2132"/>
      <c r="B290" s="278">
        <v>43078</v>
      </c>
      <c r="C290" s="206" t="s">
        <v>691</v>
      </c>
      <c r="D290" s="213" t="s">
        <v>627</v>
      </c>
      <c r="E290" s="213" t="s">
        <v>693</v>
      </c>
      <c r="F290" s="807">
        <v>1</v>
      </c>
      <c r="G290" s="807">
        <v>0</v>
      </c>
      <c r="H290" s="807">
        <v>2</v>
      </c>
      <c r="I290" s="807">
        <v>7</v>
      </c>
      <c r="J290" s="211">
        <v>0.3125</v>
      </c>
      <c r="K290" s="807">
        <v>13.2</v>
      </c>
      <c r="L290" s="807">
        <v>17.3</v>
      </c>
      <c r="M290" s="788">
        <v>8.59</v>
      </c>
      <c r="N290" s="829"/>
      <c r="O290" s="807">
        <v>34.299999999999997</v>
      </c>
      <c r="P290" s="839">
        <v>90</v>
      </c>
      <c r="Q290" s="807">
        <v>35.5</v>
      </c>
      <c r="R290" s="807">
        <v>11.4</v>
      </c>
      <c r="S290" s="850">
        <v>120</v>
      </c>
      <c r="T290" s="850">
        <v>82</v>
      </c>
      <c r="U290" s="850">
        <v>38</v>
      </c>
      <c r="V290" s="806"/>
      <c r="W290" s="823"/>
      <c r="X290" s="834"/>
      <c r="Y290" s="834"/>
      <c r="Z290" s="834"/>
      <c r="AA290" s="806"/>
      <c r="AB290" s="806"/>
      <c r="AC290" s="823"/>
      <c r="AD290" s="824"/>
      <c r="AE290" s="824"/>
      <c r="AF290" s="824"/>
      <c r="AG290" s="824"/>
      <c r="AH290" s="824"/>
      <c r="AI290" s="824"/>
      <c r="AJ290" s="824"/>
      <c r="AK290" s="825"/>
    </row>
    <row r="291" spans="1:37" ht="13.5" customHeight="1">
      <c r="A291" s="2132"/>
      <c r="B291" s="278">
        <v>43079</v>
      </c>
      <c r="C291" s="206" t="s">
        <v>692</v>
      </c>
      <c r="D291" s="213" t="s">
        <v>627</v>
      </c>
      <c r="E291" s="213" t="s">
        <v>640</v>
      </c>
      <c r="F291" s="807">
        <v>1</v>
      </c>
      <c r="G291" s="807">
        <v>0</v>
      </c>
      <c r="H291" s="807">
        <v>0</v>
      </c>
      <c r="I291" s="807">
        <v>13</v>
      </c>
      <c r="J291" s="211">
        <v>0.30555555555555552</v>
      </c>
      <c r="K291" s="807">
        <v>12.1</v>
      </c>
      <c r="L291" s="807">
        <v>14.6</v>
      </c>
      <c r="M291" s="788">
        <v>9.09</v>
      </c>
      <c r="N291" s="829"/>
      <c r="O291" s="807">
        <v>35.5</v>
      </c>
      <c r="P291" s="839">
        <v>98</v>
      </c>
      <c r="Q291" s="807">
        <v>39.4</v>
      </c>
      <c r="R291" s="807">
        <v>10.4</v>
      </c>
      <c r="S291" s="850">
        <v>122</v>
      </c>
      <c r="T291" s="850">
        <v>79</v>
      </c>
      <c r="U291" s="850">
        <v>43</v>
      </c>
      <c r="V291" s="806"/>
      <c r="W291" s="823"/>
      <c r="X291" s="834"/>
      <c r="Y291" s="834"/>
      <c r="Z291" s="834"/>
      <c r="AA291" s="806"/>
      <c r="AB291" s="806"/>
      <c r="AC291" s="823"/>
      <c r="AD291" s="824"/>
      <c r="AE291" s="824"/>
      <c r="AF291" s="824"/>
      <c r="AG291" s="824"/>
      <c r="AH291" s="824"/>
      <c r="AI291" s="824"/>
      <c r="AJ291" s="824"/>
      <c r="AK291" s="825"/>
    </row>
    <row r="292" spans="1:37" ht="13.5" customHeight="1">
      <c r="A292" s="2132"/>
      <c r="B292" s="278">
        <v>43080</v>
      </c>
      <c r="C292" s="206" t="s">
        <v>685</v>
      </c>
      <c r="D292" s="213" t="s">
        <v>627</v>
      </c>
      <c r="E292" s="213" t="s">
        <v>709</v>
      </c>
      <c r="F292" s="807">
        <v>1</v>
      </c>
      <c r="G292" s="807">
        <v>0</v>
      </c>
      <c r="H292" s="807">
        <v>4</v>
      </c>
      <c r="I292" s="807">
        <v>8.5</v>
      </c>
      <c r="J292" s="211">
        <v>0.30555555555555552</v>
      </c>
      <c r="K292" s="807">
        <v>16.100000000000001</v>
      </c>
      <c r="L292" s="807">
        <v>18.600000000000001</v>
      </c>
      <c r="M292" s="788">
        <v>9.1300000000000008</v>
      </c>
      <c r="N292" s="829"/>
      <c r="O292" s="807">
        <v>33.5</v>
      </c>
      <c r="P292" s="839">
        <v>94</v>
      </c>
      <c r="Q292" s="807">
        <v>32</v>
      </c>
      <c r="R292" s="807">
        <v>13.1</v>
      </c>
      <c r="S292" s="850">
        <v>124</v>
      </c>
      <c r="T292" s="850">
        <v>84</v>
      </c>
      <c r="U292" s="850">
        <v>40</v>
      </c>
      <c r="V292" s="806"/>
      <c r="W292" s="823"/>
      <c r="X292" s="834"/>
      <c r="Y292" s="834"/>
      <c r="Z292" s="834"/>
      <c r="AA292" s="807"/>
      <c r="AB292" s="788"/>
      <c r="AC292" s="823"/>
      <c r="AD292" s="824"/>
      <c r="AE292" s="824"/>
      <c r="AF292" s="824"/>
      <c r="AG292" s="824"/>
      <c r="AH292" s="824"/>
      <c r="AI292" s="824"/>
      <c r="AJ292" s="824"/>
      <c r="AK292" s="825"/>
    </row>
    <row r="293" spans="1:37" ht="13.5" customHeight="1">
      <c r="A293" s="2132"/>
      <c r="B293" s="278">
        <v>43081</v>
      </c>
      <c r="C293" s="206" t="s">
        <v>686</v>
      </c>
      <c r="D293" s="213" t="s">
        <v>627</v>
      </c>
      <c r="E293" s="213" t="s">
        <v>640</v>
      </c>
      <c r="F293" s="807">
        <v>1</v>
      </c>
      <c r="G293" s="807">
        <v>0</v>
      </c>
      <c r="H293" s="807">
        <v>4</v>
      </c>
      <c r="I293" s="807">
        <v>8.5</v>
      </c>
      <c r="J293" s="211">
        <v>0.3125</v>
      </c>
      <c r="K293" s="807">
        <v>18</v>
      </c>
      <c r="L293" s="807">
        <v>15.2</v>
      </c>
      <c r="M293" s="788">
        <v>9.26</v>
      </c>
      <c r="N293" s="829"/>
      <c r="O293" s="807">
        <v>31.8</v>
      </c>
      <c r="P293" s="839">
        <v>95</v>
      </c>
      <c r="Q293" s="807">
        <v>32.700000000000003</v>
      </c>
      <c r="R293" s="807">
        <v>13.9</v>
      </c>
      <c r="S293" s="850">
        <v>122</v>
      </c>
      <c r="T293" s="850">
        <v>82</v>
      </c>
      <c r="U293" s="850">
        <v>40</v>
      </c>
      <c r="V293" s="806"/>
      <c r="W293" s="823"/>
      <c r="X293" s="834"/>
      <c r="Y293" s="834"/>
      <c r="Z293" s="834"/>
      <c r="AA293" s="807"/>
      <c r="AB293" s="788"/>
      <c r="AC293" s="823"/>
      <c r="AD293" s="824"/>
      <c r="AE293" s="824"/>
      <c r="AF293" s="824"/>
      <c r="AG293" s="824"/>
      <c r="AH293" s="824"/>
      <c r="AI293" s="824"/>
      <c r="AJ293" s="824"/>
      <c r="AK293" s="825"/>
    </row>
    <row r="294" spans="1:37" ht="13.5" customHeight="1">
      <c r="A294" s="2132"/>
      <c r="B294" s="278">
        <v>43082</v>
      </c>
      <c r="C294" s="206" t="s">
        <v>687</v>
      </c>
      <c r="D294" s="213" t="s">
        <v>627</v>
      </c>
      <c r="E294" s="213" t="s">
        <v>709</v>
      </c>
      <c r="F294" s="807">
        <v>0</v>
      </c>
      <c r="G294" s="807">
        <v>0</v>
      </c>
      <c r="H294" s="807">
        <v>1</v>
      </c>
      <c r="I294" s="807">
        <v>7</v>
      </c>
      <c r="J294" s="211">
        <v>0.3125</v>
      </c>
      <c r="K294" s="807">
        <v>14.6</v>
      </c>
      <c r="L294" s="807">
        <v>16.3</v>
      </c>
      <c r="M294" s="788">
        <v>9.2799999999999994</v>
      </c>
      <c r="N294" s="829"/>
      <c r="O294" s="807">
        <v>34.200000000000003</v>
      </c>
      <c r="P294" s="839">
        <v>98</v>
      </c>
      <c r="Q294" s="807">
        <v>29.8</v>
      </c>
      <c r="R294" s="807">
        <v>15.2</v>
      </c>
      <c r="S294" s="850">
        <v>130</v>
      </c>
      <c r="T294" s="850">
        <v>82</v>
      </c>
      <c r="U294" s="850">
        <v>48</v>
      </c>
      <c r="V294" s="806">
        <v>0.54</v>
      </c>
      <c r="W294" s="823" t="s">
        <v>636</v>
      </c>
      <c r="X294" s="834">
        <v>240</v>
      </c>
      <c r="Y294" s="834">
        <v>222</v>
      </c>
      <c r="Z294" s="834">
        <v>18</v>
      </c>
      <c r="AA294" s="807">
        <v>1.23</v>
      </c>
      <c r="AB294" s="788">
        <v>0.93</v>
      </c>
      <c r="AC294" s="823">
        <v>6.6</v>
      </c>
      <c r="AD294" s="824" t="s">
        <v>770</v>
      </c>
      <c r="AE294" s="824">
        <v>28</v>
      </c>
      <c r="AF294" s="824">
        <v>19</v>
      </c>
      <c r="AG294" s="824">
        <v>7.9</v>
      </c>
      <c r="AH294" s="824">
        <v>5.5</v>
      </c>
      <c r="AI294" s="824">
        <v>14</v>
      </c>
      <c r="AJ294" s="824">
        <v>2.9</v>
      </c>
      <c r="AK294" s="825">
        <v>7.9000000000000001E-2</v>
      </c>
    </row>
    <row r="295" spans="1:37" ht="13.5" customHeight="1">
      <c r="A295" s="2132"/>
      <c r="B295" s="278">
        <v>43083</v>
      </c>
      <c r="C295" s="206" t="s">
        <v>688</v>
      </c>
      <c r="D295" s="213" t="s">
        <v>627</v>
      </c>
      <c r="E295" s="213" t="s">
        <v>640</v>
      </c>
      <c r="F295" s="807">
        <v>2</v>
      </c>
      <c r="G295" s="807">
        <v>0</v>
      </c>
      <c r="H295" s="807">
        <v>1</v>
      </c>
      <c r="I295" s="807">
        <v>6</v>
      </c>
      <c r="J295" s="211">
        <v>0.3125</v>
      </c>
      <c r="K295" s="807">
        <v>19.100000000000001</v>
      </c>
      <c r="L295" s="807">
        <v>19.8</v>
      </c>
      <c r="M295" s="788">
        <v>9.1199999999999992</v>
      </c>
      <c r="N295" s="829"/>
      <c r="O295" s="807">
        <v>32.700000000000003</v>
      </c>
      <c r="P295" s="839">
        <v>92</v>
      </c>
      <c r="Q295" s="807">
        <v>32.700000000000003</v>
      </c>
      <c r="R295" s="807">
        <v>17.100000000000001</v>
      </c>
      <c r="S295" s="850">
        <v>128</v>
      </c>
      <c r="T295" s="850">
        <v>80</v>
      </c>
      <c r="U295" s="850">
        <v>48</v>
      </c>
      <c r="V295" s="806"/>
      <c r="W295" s="823"/>
      <c r="X295" s="834"/>
      <c r="Y295" s="834"/>
      <c r="Z295" s="834"/>
      <c r="AA295" s="807"/>
      <c r="AB295" s="788"/>
      <c r="AC295" s="823"/>
      <c r="AD295" s="824"/>
      <c r="AE295" s="824"/>
      <c r="AF295" s="824"/>
      <c r="AG295" s="824"/>
      <c r="AH295" s="824"/>
      <c r="AI295" s="824"/>
      <c r="AJ295" s="824"/>
      <c r="AK295" s="825"/>
    </row>
    <row r="296" spans="1:37" ht="13.5" customHeight="1">
      <c r="A296" s="2132"/>
      <c r="B296" s="278">
        <v>43084</v>
      </c>
      <c r="C296" s="206" t="s">
        <v>689</v>
      </c>
      <c r="D296" s="213" t="s">
        <v>707</v>
      </c>
      <c r="E296" s="213" t="s">
        <v>709</v>
      </c>
      <c r="F296" s="807">
        <v>1</v>
      </c>
      <c r="G296" s="807">
        <v>0</v>
      </c>
      <c r="H296" s="807">
        <v>0</v>
      </c>
      <c r="I296" s="807">
        <v>6</v>
      </c>
      <c r="J296" s="211">
        <v>0.3125</v>
      </c>
      <c r="K296" s="807">
        <v>16.100000000000001</v>
      </c>
      <c r="L296" s="807">
        <v>16.600000000000001</v>
      </c>
      <c r="M296" s="788">
        <v>9.2200000000000006</v>
      </c>
      <c r="N296" s="829"/>
      <c r="O296" s="807">
        <v>32.799999999999997</v>
      </c>
      <c r="P296" s="839">
        <v>90</v>
      </c>
      <c r="Q296" s="807">
        <v>35.5</v>
      </c>
      <c r="R296" s="807">
        <v>12.6</v>
      </c>
      <c r="S296" s="850">
        <v>130</v>
      </c>
      <c r="T296" s="850">
        <v>86</v>
      </c>
      <c r="U296" s="850">
        <v>44</v>
      </c>
      <c r="V296" s="806"/>
      <c r="W296" s="823"/>
      <c r="X296" s="834"/>
      <c r="Y296" s="834"/>
      <c r="Z296" s="834"/>
      <c r="AA296" s="807"/>
      <c r="AB296" s="788"/>
      <c r="AC296" s="823"/>
      <c r="AD296" s="824"/>
      <c r="AE296" s="824"/>
      <c r="AF296" s="824"/>
      <c r="AG296" s="824"/>
      <c r="AH296" s="824"/>
      <c r="AI296" s="824"/>
      <c r="AJ296" s="824"/>
      <c r="AK296" s="825"/>
    </row>
    <row r="297" spans="1:37" ht="13.5" customHeight="1">
      <c r="A297" s="2132"/>
      <c r="B297" s="278">
        <v>43085</v>
      </c>
      <c r="C297" s="206" t="s">
        <v>691</v>
      </c>
      <c r="D297" s="213" t="s">
        <v>627</v>
      </c>
      <c r="E297" s="213" t="s">
        <v>637</v>
      </c>
      <c r="F297" s="807">
        <v>1</v>
      </c>
      <c r="G297" s="807">
        <v>0</v>
      </c>
      <c r="H297" s="807">
        <v>1</v>
      </c>
      <c r="I297" s="807">
        <v>7</v>
      </c>
      <c r="J297" s="211">
        <v>0.3125</v>
      </c>
      <c r="K297" s="807">
        <v>15.3</v>
      </c>
      <c r="L297" s="807">
        <v>16.100000000000001</v>
      </c>
      <c r="M297" s="788">
        <v>9.3000000000000007</v>
      </c>
      <c r="N297" s="829"/>
      <c r="O297" s="807">
        <v>33.6</v>
      </c>
      <c r="P297" s="839">
        <v>92</v>
      </c>
      <c r="Q297" s="807">
        <v>33.4</v>
      </c>
      <c r="R297" s="807">
        <v>15</v>
      </c>
      <c r="S297" s="850">
        <v>130</v>
      </c>
      <c r="T297" s="850">
        <v>90</v>
      </c>
      <c r="U297" s="850">
        <v>40</v>
      </c>
      <c r="V297" s="806"/>
      <c r="W297" s="823"/>
      <c r="X297" s="834"/>
      <c r="Y297" s="834"/>
      <c r="Z297" s="834"/>
      <c r="AA297" s="806"/>
      <c r="AB297" s="806"/>
      <c r="AC297" s="823"/>
      <c r="AD297" s="824"/>
      <c r="AE297" s="824"/>
      <c r="AF297" s="824"/>
      <c r="AG297" s="824"/>
      <c r="AH297" s="824"/>
      <c r="AI297" s="824"/>
      <c r="AJ297" s="824"/>
      <c r="AK297" s="825"/>
    </row>
    <row r="298" spans="1:37" ht="13.5" customHeight="1">
      <c r="A298" s="2132"/>
      <c r="B298" s="278">
        <v>43086</v>
      </c>
      <c r="C298" s="206" t="s">
        <v>692</v>
      </c>
      <c r="D298" s="213" t="s">
        <v>627</v>
      </c>
      <c r="E298" s="213" t="s">
        <v>709</v>
      </c>
      <c r="F298" s="807">
        <v>5</v>
      </c>
      <c r="G298" s="807">
        <v>0</v>
      </c>
      <c r="H298" s="807">
        <v>6</v>
      </c>
      <c r="I298" s="807">
        <v>8</v>
      </c>
      <c r="J298" s="211">
        <v>0.3125</v>
      </c>
      <c r="K298" s="807">
        <v>22.5</v>
      </c>
      <c r="L298" s="807">
        <v>25.5</v>
      </c>
      <c r="M298" s="788">
        <v>9.3000000000000007</v>
      </c>
      <c r="N298" s="829"/>
      <c r="O298" s="807">
        <v>35</v>
      </c>
      <c r="P298" s="839">
        <v>100</v>
      </c>
      <c r="Q298" s="807">
        <v>33.4</v>
      </c>
      <c r="R298" s="807">
        <v>17.399999999999999</v>
      </c>
      <c r="S298" s="850">
        <v>132</v>
      </c>
      <c r="T298" s="850">
        <v>86</v>
      </c>
      <c r="U298" s="850">
        <v>46</v>
      </c>
      <c r="V298" s="806"/>
      <c r="W298" s="823"/>
      <c r="X298" s="834"/>
      <c r="Y298" s="834"/>
      <c r="Z298" s="834"/>
      <c r="AA298" s="807"/>
      <c r="AB298" s="788"/>
      <c r="AC298" s="823"/>
      <c r="AD298" s="824"/>
      <c r="AE298" s="824"/>
      <c r="AF298" s="824"/>
      <c r="AG298" s="824"/>
      <c r="AH298" s="824"/>
      <c r="AI298" s="824"/>
      <c r="AJ298" s="824"/>
      <c r="AK298" s="825"/>
    </row>
    <row r="299" spans="1:37" ht="13.5" customHeight="1">
      <c r="A299" s="2132"/>
      <c r="B299" s="278">
        <v>43087</v>
      </c>
      <c r="C299" s="206" t="s">
        <v>685</v>
      </c>
      <c r="D299" s="213" t="s">
        <v>627</v>
      </c>
      <c r="E299" s="213" t="s">
        <v>706</v>
      </c>
      <c r="F299" s="807">
        <v>1</v>
      </c>
      <c r="G299" s="807">
        <v>0</v>
      </c>
      <c r="H299" s="807">
        <v>-3</v>
      </c>
      <c r="I299" s="807">
        <v>5</v>
      </c>
      <c r="J299" s="211">
        <v>0.30555555555555552</v>
      </c>
      <c r="K299" s="807">
        <v>21.3</v>
      </c>
      <c r="L299" s="807">
        <v>20.6</v>
      </c>
      <c r="M299" s="788">
        <v>9.15</v>
      </c>
      <c r="N299" s="829"/>
      <c r="O299" s="807">
        <v>34.799999999999997</v>
      </c>
      <c r="P299" s="839">
        <v>97</v>
      </c>
      <c r="Q299" s="807">
        <v>31.2</v>
      </c>
      <c r="R299" s="807">
        <v>13.9</v>
      </c>
      <c r="S299" s="850">
        <v>128</v>
      </c>
      <c r="T299" s="850">
        <v>78</v>
      </c>
      <c r="U299" s="850">
        <v>50</v>
      </c>
      <c r="V299" s="806"/>
      <c r="W299" s="823"/>
      <c r="X299" s="834"/>
      <c r="Y299" s="834"/>
      <c r="Z299" s="834"/>
      <c r="AA299" s="807"/>
      <c r="AB299" s="788"/>
      <c r="AC299" s="823"/>
      <c r="AD299" s="824"/>
      <c r="AE299" s="824"/>
      <c r="AF299" s="824"/>
      <c r="AG299" s="824"/>
      <c r="AH299" s="824"/>
      <c r="AI299" s="824"/>
      <c r="AJ299" s="824"/>
      <c r="AK299" s="825"/>
    </row>
    <row r="300" spans="1:37" ht="13.5" customHeight="1">
      <c r="A300" s="2132"/>
      <c r="B300" s="278">
        <v>43088</v>
      </c>
      <c r="C300" s="206" t="s">
        <v>686</v>
      </c>
      <c r="D300" s="213" t="s">
        <v>627</v>
      </c>
      <c r="E300" s="213" t="s">
        <v>640</v>
      </c>
      <c r="F300" s="807">
        <v>1</v>
      </c>
      <c r="G300" s="807">
        <v>0</v>
      </c>
      <c r="H300" s="807">
        <v>-3</v>
      </c>
      <c r="I300" s="807">
        <v>7</v>
      </c>
      <c r="J300" s="211">
        <v>0.3125</v>
      </c>
      <c r="K300" s="807">
        <v>16.8</v>
      </c>
      <c r="L300" s="807">
        <v>17.2</v>
      </c>
      <c r="M300" s="788">
        <v>9.2100000000000009</v>
      </c>
      <c r="N300" s="829"/>
      <c r="O300" s="807">
        <v>30.5</v>
      </c>
      <c r="P300" s="839">
        <v>96</v>
      </c>
      <c r="Q300" s="807">
        <v>37.6</v>
      </c>
      <c r="R300" s="807">
        <v>14.9</v>
      </c>
      <c r="S300" s="850">
        <v>130</v>
      </c>
      <c r="T300" s="850">
        <v>82</v>
      </c>
      <c r="U300" s="850">
        <v>48</v>
      </c>
      <c r="V300" s="806"/>
      <c r="W300" s="823"/>
      <c r="X300" s="834"/>
      <c r="Y300" s="834"/>
      <c r="Z300" s="834"/>
      <c r="AA300" s="807"/>
      <c r="AB300" s="788"/>
      <c r="AC300" s="823"/>
      <c r="AD300" s="824"/>
      <c r="AE300" s="824"/>
      <c r="AF300" s="824"/>
      <c r="AG300" s="824"/>
      <c r="AH300" s="824"/>
      <c r="AI300" s="824"/>
      <c r="AJ300" s="824"/>
      <c r="AK300" s="825"/>
    </row>
    <row r="301" spans="1:37" ht="13.5" customHeight="1">
      <c r="A301" s="2132"/>
      <c r="B301" s="278">
        <v>43089</v>
      </c>
      <c r="C301" s="206" t="s">
        <v>687</v>
      </c>
      <c r="D301" s="213" t="s">
        <v>627</v>
      </c>
      <c r="E301" s="213" t="s">
        <v>630</v>
      </c>
      <c r="F301" s="807">
        <v>0</v>
      </c>
      <c r="G301" s="807">
        <v>0</v>
      </c>
      <c r="H301" s="807">
        <v>0</v>
      </c>
      <c r="I301" s="807">
        <v>6.5</v>
      </c>
      <c r="J301" s="211">
        <v>0.3125</v>
      </c>
      <c r="K301" s="807">
        <v>17.5</v>
      </c>
      <c r="L301" s="807">
        <v>18.7</v>
      </c>
      <c r="M301" s="788">
        <v>9.19</v>
      </c>
      <c r="N301" s="829"/>
      <c r="O301" s="807">
        <v>31.9</v>
      </c>
      <c r="P301" s="839">
        <v>94</v>
      </c>
      <c r="Q301" s="807">
        <v>28.4</v>
      </c>
      <c r="R301" s="807">
        <v>15.8</v>
      </c>
      <c r="S301" s="850">
        <v>136</v>
      </c>
      <c r="T301" s="850">
        <v>84</v>
      </c>
      <c r="U301" s="850">
        <v>52</v>
      </c>
      <c r="V301" s="806"/>
      <c r="W301" s="823"/>
      <c r="X301" s="834"/>
      <c r="Y301" s="834"/>
      <c r="Z301" s="834"/>
      <c r="AA301" s="807"/>
      <c r="AB301" s="788"/>
      <c r="AC301" s="823"/>
      <c r="AD301" s="824"/>
      <c r="AE301" s="824"/>
      <c r="AF301" s="824"/>
      <c r="AG301" s="824"/>
      <c r="AH301" s="824"/>
      <c r="AI301" s="824"/>
      <c r="AJ301" s="824"/>
      <c r="AK301" s="825"/>
    </row>
    <row r="302" spans="1:37" ht="13.5" customHeight="1">
      <c r="A302" s="2132"/>
      <c r="B302" s="278">
        <v>43090</v>
      </c>
      <c r="C302" s="206" t="s">
        <v>688</v>
      </c>
      <c r="D302" s="213" t="s">
        <v>627</v>
      </c>
      <c r="E302" s="213" t="s">
        <v>706</v>
      </c>
      <c r="F302" s="807">
        <v>1</v>
      </c>
      <c r="G302" s="807">
        <v>0</v>
      </c>
      <c r="H302" s="807">
        <v>-2</v>
      </c>
      <c r="I302" s="807">
        <v>6</v>
      </c>
      <c r="J302" s="211">
        <v>0.30555555555555552</v>
      </c>
      <c r="K302" s="807">
        <v>15</v>
      </c>
      <c r="L302" s="807">
        <v>16</v>
      </c>
      <c r="M302" s="788">
        <v>9.1199999999999992</v>
      </c>
      <c r="N302" s="829"/>
      <c r="O302" s="807">
        <v>31.4</v>
      </c>
      <c r="P302" s="839">
        <v>90</v>
      </c>
      <c r="Q302" s="807">
        <v>35.5</v>
      </c>
      <c r="R302" s="807">
        <v>17.100000000000001</v>
      </c>
      <c r="S302" s="850">
        <v>130</v>
      </c>
      <c r="T302" s="850">
        <v>84</v>
      </c>
      <c r="U302" s="850">
        <v>46</v>
      </c>
      <c r="V302" s="807"/>
      <c r="W302" s="823"/>
      <c r="X302" s="834"/>
      <c r="Y302" s="834"/>
      <c r="Z302" s="834"/>
      <c r="AA302" s="807"/>
      <c r="AB302" s="788"/>
      <c r="AC302" s="823"/>
      <c r="AD302" s="824"/>
      <c r="AE302" s="824"/>
      <c r="AF302" s="824"/>
      <c r="AG302" s="824"/>
      <c r="AH302" s="824"/>
      <c r="AI302" s="824"/>
      <c r="AJ302" s="824"/>
      <c r="AK302" s="825"/>
    </row>
    <row r="303" spans="1:37" ht="13.5" customHeight="1">
      <c r="A303" s="2132"/>
      <c r="B303" s="278">
        <v>43091</v>
      </c>
      <c r="C303" s="206" t="s">
        <v>689</v>
      </c>
      <c r="D303" s="213" t="s">
        <v>627</v>
      </c>
      <c r="E303" s="213" t="s">
        <v>640</v>
      </c>
      <c r="F303" s="807">
        <v>1</v>
      </c>
      <c r="G303" s="807">
        <v>0</v>
      </c>
      <c r="H303" s="807">
        <v>0</v>
      </c>
      <c r="I303" s="807">
        <v>4</v>
      </c>
      <c r="J303" s="211">
        <v>0.30555555555555552</v>
      </c>
      <c r="K303" s="807">
        <v>18</v>
      </c>
      <c r="L303" s="807">
        <v>19.399999999999999</v>
      </c>
      <c r="M303" s="788">
        <v>9.36</v>
      </c>
      <c r="N303" s="829"/>
      <c r="O303" s="807">
        <v>33.4</v>
      </c>
      <c r="P303" s="839">
        <v>92</v>
      </c>
      <c r="Q303" s="807">
        <v>35.5</v>
      </c>
      <c r="R303" s="807">
        <v>14.5</v>
      </c>
      <c r="S303" s="850">
        <v>129</v>
      </c>
      <c r="T303" s="850">
        <v>90</v>
      </c>
      <c r="U303" s="850">
        <v>39</v>
      </c>
      <c r="V303" s="806"/>
      <c r="W303" s="823"/>
      <c r="X303" s="834"/>
      <c r="Y303" s="834"/>
      <c r="Z303" s="834"/>
      <c r="AA303" s="806"/>
      <c r="AB303" s="806"/>
      <c r="AC303" s="823"/>
      <c r="AD303" s="824"/>
      <c r="AE303" s="824"/>
      <c r="AF303" s="824"/>
      <c r="AG303" s="824"/>
      <c r="AH303" s="824"/>
      <c r="AI303" s="824"/>
      <c r="AJ303" s="824"/>
      <c r="AK303" s="825"/>
    </row>
    <row r="304" spans="1:37" ht="13.5" customHeight="1">
      <c r="A304" s="2132"/>
      <c r="B304" s="278">
        <v>43092</v>
      </c>
      <c r="C304" s="206" t="s">
        <v>691</v>
      </c>
      <c r="D304" s="213" t="s">
        <v>627</v>
      </c>
      <c r="E304" s="213" t="s">
        <v>640</v>
      </c>
      <c r="F304" s="807">
        <v>1</v>
      </c>
      <c r="G304" s="807">
        <v>0</v>
      </c>
      <c r="H304" s="807">
        <v>0</v>
      </c>
      <c r="I304" s="807">
        <v>5</v>
      </c>
      <c r="J304" s="211">
        <v>0.3125</v>
      </c>
      <c r="K304" s="807">
        <v>18.100000000000001</v>
      </c>
      <c r="L304" s="807">
        <v>18.899999999999999</v>
      </c>
      <c r="M304" s="788">
        <v>9.1199999999999992</v>
      </c>
      <c r="N304" s="788"/>
      <c r="O304" s="807">
        <v>32.5</v>
      </c>
      <c r="P304" s="839">
        <v>96</v>
      </c>
      <c r="Q304" s="807">
        <v>38.299999999999997</v>
      </c>
      <c r="R304" s="807">
        <v>14.2</v>
      </c>
      <c r="S304" s="850">
        <v>130</v>
      </c>
      <c r="T304" s="850">
        <v>86</v>
      </c>
      <c r="U304" s="850">
        <v>44</v>
      </c>
      <c r="V304" s="806"/>
      <c r="W304" s="823"/>
      <c r="X304" s="834"/>
      <c r="Y304" s="834"/>
      <c r="Z304" s="834"/>
      <c r="AA304" s="806"/>
      <c r="AB304" s="806"/>
      <c r="AC304" s="823"/>
      <c r="AD304" s="824"/>
      <c r="AE304" s="824"/>
      <c r="AF304" s="824"/>
      <c r="AG304" s="824"/>
      <c r="AH304" s="824"/>
      <c r="AI304" s="824"/>
      <c r="AJ304" s="824"/>
      <c r="AK304" s="825"/>
    </row>
    <row r="305" spans="1:37" ht="13.5" customHeight="1">
      <c r="A305" s="2132"/>
      <c r="B305" s="278">
        <v>43093</v>
      </c>
      <c r="C305" s="206" t="s">
        <v>692</v>
      </c>
      <c r="D305" s="213" t="s">
        <v>708</v>
      </c>
      <c r="E305" s="213" t="s">
        <v>706</v>
      </c>
      <c r="F305" s="807">
        <v>1</v>
      </c>
      <c r="G305" s="807">
        <v>0.2</v>
      </c>
      <c r="H305" s="807">
        <v>1</v>
      </c>
      <c r="I305" s="807">
        <v>6</v>
      </c>
      <c r="J305" s="211">
        <v>0.3125</v>
      </c>
      <c r="K305" s="807">
        <v>18.8</v>
      </c>
      <c r="L305" s="807">
        <v>15.7</v>
      </c>
      <c r="M305" s="788">
        <v>9.36</v>
      </c>
      <c r="N305" s="788"/>
      <c r="O305" s="807">
        <v>31.4</v>
      </c>
      <c r="P305" s="839">
        <v>96</v>
      </c>
      <c r="Q305" s="807">
        <v>33</v>
      </c>
      <c r="R305" s="807">
        <v>13.3</v>
      </c>
      <c r="S305" s="850">
        <v>130</v>
      </c>
      <c r="T305" s="850">
        <v>83</v>
      </c>
      <c r="U305" s="850">
        <v>47</v>
      </c>
      <c r="V305" s="806"/>
      <c r="W305" s="823"/>
      <c r="X305" s="834"/>
      <c r="Y305" s="834"/>
      <c r="Z305" s="834"/>
      <c r="AA305" s="807"/>
      <c r="AB305" s="788"/>
      <c r="AC305" s="823"/>
      <c r="AD305" s="824"/>
      <c r="AE305" s="824"/>
      <c r="AF305" s="824"/>
      <c r="AG305" s="824"/>
      <c r="AH305" s="824"/>
      <c r="AI305" s="824"/>
      <c r="AJ305" s="824"/>
      <c r="AK305" s="825"/>
    </row>
    <row r="306" spans="1:37" ht="13.5" customHeight="1">
      <c r="A306" s="2132"/>
      <c r="B306" s="278">
        <v>43094</v>
      </c>
      <c r="C306" s="206" t="s">
        <v>685</v>
      </c>
      <c r="D306" s="213" t="s">
        <v>639</v>
      </c>
      <c r="E306" s="213" t="s">
        <v>709</v>
      </c>
      <c r="F306" s="807">
        <v>5</v>
      </c>
      <c r="G306" s="807">
        <v>12.3</v>
      </c>
      <c r="H306" s="807">
        <v>7</v>
      </c>
      <c r="I306" s="807">
        <v>7.5</v>
      </c>
      <c r="J306" s="211">
        <v>0.3125</v>
      </c>
      <c r="K306" s="807">
        <v>19.3</v>
      </c>
      <c r="L306" s="807">
        <v>16.8</v>
      </c>
      <c r="M306" s="788">
        <v>9.33</v>
      </c>
      <c r="N306" s="788"/>
      <c r="O306" s="807">
        <v>30.3</v>
      </c>
      <c r="P306" s="839">
        <v>94</v>
      </c>
      <c r="Q306" s="807">
        <v>36.9</v>
      </c>
      <c r="R306" s="807">
        <v>18.3</v>
      </c>
      <c r="S306" s="850">
        <v>123</v>
      </c>
      <c r="T306" s="850">
        <v>84</v>
      </c>
      <c r="U306" s="850">
        <v>39</v>
      </c>
      <c r="V306" s="806"/>
      <c r="W306" s="823"/>
      <c r="X306" s="834"/>
      <c r="Y306" s="834"/>
      <c r="Z306" s="834"/>
      <c r="AA306" s="807"/>
      <c r="AB306" s="788"/>
      <c r="AC306" s="823"/>
      <c r="AD306" s="824"/>
      <c r="AE306" s="824"/>
      <c r="AF306" s="824"/>
      <c r="AG306" s="824"/>
      <c r="AH306" s="824"/>
      <c r="AI306" s="824"/>
      <c r="AJ306" s="824"/>
      <c r="AK306" s="825"/>
    </row>
    <row r="307" spans="1:37" ht="13.5" customHeight="1">
      <c r="A307" s="2132"/>
      <c r="B307" s="278">
        <v>43095</v>
      </c>
      <c r="C307" s="206" t="s">
        <v>686</v>
      </c>
      <c r="D307" s="213" t="s">
        <v>627</v>
      </c>
      <c r="E307" s="213" t="s">
        <v>712</v>
      </c>
      <c r="F307" s="807">
        <v>1</v>
      </c>
      <c r="G307" s="807">
        <v>0</v>
      </c>
      <c r="H307" s="807">
        <v>3</v>
      </c>
      <c r="I307" s="807">
        <v>7</v>
      </c>
      <c r="J307" s="211">
        <v>0.3125</v>
      </c>
      <c r="K307" s="807">
        <v>19.5</v>
      </c>
      <c r="L307" s="807">
        <v>22.3</v>
      </c>
      <c r="M307" s="788">
        <v>9.31</v>
      </c>
      <c r="N307" s="788"/>
      <c r="O307" s="807">
        <v>31.8</v>
      </c>
      <c r="P307" s="839">
        <v>95</v>
      </c>
      <c r="Q307" s="807">
        <v>21.7</v>
      </c>
      <c r="R307" s="807">
        <v>15.8</v>
      </c>
      <c r="S307" s="850">
        <v>128</v>
      </c>
      <c r="T307" s="850">
        <v>82</v>
      </c>
      <c r="U307" s="850">
        <v>46</v>
      </c>
      <c r="V307" s="806">
        <v>0.85</v>
      </c>
      <c r="W307" s="823" t="s">
        <v>636</v>
      </c>
      <c r="X307" s="834">
        <v>250</v>
      </c>
      <c r="Y307" s="834">
        <v>221.6</v>
      </c>
      <c r="Z307" s="834">
        <v>28.4</v>
      </c>
      <c r="AA307" s="807">
        <v>1.46</v>
      </c>
      <c r="AB307" s="788">
        <v>0.94</v>
      </c>
      <c r="AC307" s="823">
        <v>7</v>
      </c>
      <c r="AD307" s="824"/>
      <c r="AE307" s="824"/>
      <c r="AF307" s="824"/>
      <c r="AG307" s="824"/>
      <c r="AH307" s="824"/>
      <c r="AI307" s="824"/>
      <c r="AJ307" s="824"/>
      <c r="AK307" s="825"/>
    </row>
    <row r="308" spans="1:37" ht="13.5" customHeight="1">
      <c r="A308" s="2132"/>
      <c r="B308" s="278">
        <v>43096</v>
      </c>
      <c r="C308" s="206" t="s">
        <v>687</v>
      </c>
      <c r="D308" s="213" t="s">
        <v>627</v>
      </c>
      <c r="E308" s="213" t="s">
        <v>631</v>
      </c>
      <c r="F308" s="807">
        <v>2</v>
      </c>
      <c r="G308" s="807">
        <v>0</v>
      </c>
      <c r="H308" s="807">
        <v>-2</v>
      </c>
      <c r="I308" s="807">
        <v>6</v>
      </c>
      <c r="J308" s="211">
        <v>0.3125</v>
      </c>
      <c r="K308" s="807">
        <v>19.3</v>
      </c>
      <c r="L308" s="807">
        <v>22.4</v>
      </c>
      <c r="M308" s="788">
        <v>9.3699999999999992</v>
      </c>
      <c r="N308" s="788"/>
      <c r="O308" s="807">
        <v>33.799999999999997</v>
      </c>
      <c r="P308" s="839">
        <v>96</v>
      </c>
      <c r="Q308" s="807">
        <v>36.200000000000003</v>
      </c>
      <c r="R308" s="807">
        <v>17.100000000000001</v>
      </c>
      <c r="S308" s="850">
        <v>124</v>
      </c>
      <c r="T308" s="850">
        <v>80</v>
      </c>
      <c r="U308" s="850">
        <v>44</v>
      </c>
      <c r="V308" s="806"/>
      <c r="W308" s="823"/>
      <c r="X308" s="834"/>
      <c r="Y308" s="834"/>
      <c r="Z308" s="834"/>
      <c r="AA308" s="807"/>
      <c r="AB308" s="788"/>
      <c r="AC308" s="823"/>
      <c r="AD308" s="824"/>
      <c r="AE308" s="824"/>
      <c r="AF308" s="824"/>
      <c r="AG308" s="824"/>
      <c r="AH308" s="824"/>
      <c r="AI308" s="824"/>
      <c r="AJ308" s="824"/>
      <c r="AK308" s="825"/>
    </row>
    <row r="309" spans="1:37" ht="13.5" customHeight="1">
      <c r="A309" s="2132"/>
      <c r="B309" s="278">
        <v>43097</v>
      </c>
      <c r="C309" s="216" t="s">
        <v>688</v>
      </c>
      <c r="D309" s="213" t="s">
        <v>627</v>
      </c>
      <c r="E309" s="213" t="s">
        <v>706</v>
      </c>
      <c r="F309" s="807">
        <v>2</v>
      </c>
      <c r="G309" s="807">
        <v>0</v>
      </c>
      <c r="H309" s="807">
        <v>-3</v>
      </c>
      <c r="I309" s="807">
        <v>5</v>
      </c>
      <c r="J309" s="211">
        <v>0.3125</v>
      </c>
      <c r="K309" s="807">
        <v>18.3</v>
      </c>
      <c r="L309" s="807">
        <v>19.3</v>
      </c>
      <c r="M309" s="788">
        <v>8.94</v>
      </c>
      <c r="N309" s="788"/>
      <c r="O309" s="807">
        <v>33.200000000000003</v>
      </c>
      <c r="P309" s="839">
        <v>92</v>
      </c>
      <c r="Q309" s="807">
        <v>40.799999999999997</v>
      </c>
      <c r="R309" s="807">
        <v>14.1</v>
      </c>
      <c r="S309" s="850">
        <v>120</v>
      </c>
      <c r="T309" s="850">
        <v>76</v>
      </c>
      <c r="U309" s="850">
        <v>44</v>
      </c>
      <c r="V309" s="806"/>
      <c r="W309" s="823"/>
      <c r="X309" s="834"/>
      <c r="Y309" s="834"/>
      <c r="Z309" s="834"/>
      <c r="AA309" s="807"/>
      <c r="AB309" s="788"/>
      <c r="AC309" s="823"/>
      <c r="AD309" s="824"/>
      <c r="AE309" s="824"/>
      <c r="AF309" s="824"/>
      <c r="AG309" s="824"/>
      <c r="AH309" s="824"/>
      <c r="AI309" s="824"/>
      <c r="AJ309" s="824"/>
      <c r="AK309" s="825"/>
    </row>
    <row r="310" spans="1:37" ht="13.5" customHeight="1">
      <c r="A310" s="2132"/>
      <c r="B310" s="278">
        <v>43098</v>
      </c>
      <c r="C310" s="215" t="s">
        <v>689</v>
      </c>
      <c r="D310" s="213" t="s">
        <v>627</v>
      </c>
      <c r="E310" s="213" t="s">
        <v>709</v>
      </c>
      <c r="F310" s="807">
        <v>5</v>
      </c>
      <c r="G310" s="807">
        <v>0</v>
      </c>
      <c r="H310" s="807">
        <v>4</v>
      </c>
      <c r="I310" s="807">
        <v>9.5</v>
      </c>
      <c r="J310" s="211">
        <v>0.31944444444444448</v>
      </c>
      <c r="K310" s="807">
        <v>23.9</v>
      </c>
      <c r="L310" s="807">
        <v>24</v>
      </c>
      <c r="M310" s="788">
        <v>9.3699999999999992</v>
      </c>
      <c r="N310" s="788"/>
      <c r="O310" s="807">
        <v>35.200000000000003</v>
      </c>
      <c r="P310" s="839">
        <v>94</v>
      </c>
      <c r="Q310" s="807">
        <v>37.799999999999997</v>
      </c>
      <c r="R310" s="807">
        <v>17.899999999999999</v>
      </c>
      <c r="S310" s="850">
        <v>138</v>
      </c>
      <c r="T310" s="850">
        <v>82</v>
      </c>
      <c r="U310" s="850">
        <v>56</v>
      </c>
      <c r="V310" s="806"/>
      <c r="W310" s="823"/>
      <c r="X310" s="834"/>
      <c r="Y310" s="834"/>
      <c r="Z310" s="834"/>
      <c r="AA310" s="806"/>
      <c r="AB310" s="806"/>
      <c r="AC310" s="823"/>
      <c r="AD310" s="824"/>
      <c r="AE310" s="824"/>
      <c r="AF310" s="824"/>
      <c r="AG310" s="824"/>
      <c r="AH310" s="824"/>
      <c r="AI310" s="824"/>
      <c r="AJ310" s="824"/>
      <c r="AK310" s="825"/>
    </row>
    <row r="311" spans="1:37" ht="13.5" customHeight="1">
      <c r="A311" s="2132"/>
      <c r="B311" s="278">
        <v>43099</v>
      </c>
      <c r="C311" s="216" t="s">
        <v>691</v>
      </c>
      <c r="D311" s="213" t="s">
        <v>627</v>
      </c>
      <c r="E311" s="213" t="s">
        <v>709</v>
      </c>
      <c r="F311" s="807">
        <v>1</v>
      </c>
      <c r="G311" s="807">
        <v>0</v>
      </c>
      <c r="H311" s="807">
        <v>3</v>
      </c>
      <c r="I311" s="807">
        <v>7</v>
      </c>
      <c r="J311" s="211">
        <v>0.3125</v>
      </c>
      <c r="K311" s="807">
        <v>16.8</v>
      </c>
      <c r="L311" s="807">
        <v>18.899999999999999</v>
      </c>
      <c r="M311" s="788">
        <v>9.3699999999999992</v>
      </c>
      <c r="N311" s="788"/>
      <c r="O311" s="807">
        <v>35.9</v>
      </c>
      <c r="P311" s="839">
        <v>98</v>
      </c>
      <c r="Q311" s="807">
        <v>34.4</v>
      </c>
      <c r="R311" s="807">
        <v>16.100000000000001</v>
      </c>
      <c r="S311" s="850">
        <v>128</v>
      </c>
      <c r="T311" s="850">
        <v>84</v>
      </c>
      <c r="U311" s="850">
        <v>44</v>
      </c>
      <c r="V311" s="806"/>
      <c r="W311" s="823"/>
      <c r="X311" s="834"/>
      <c r="Y311" s="834"/>
      <c r="Z311" s="834"/>
      <c r="AA311" s="806"/>
      <c r="AB311" s="806"/>
      <c r="AC311" s="823"/>
      <c r="AD311" s="824"/>
      <c r="AE311" s="824"/>
      <c r="AF311" s="824"/>
      <c r="AG311" s="824"/>
      <c r="AH311" s="824"/>
      <c r="AI311" s="824"/>
      <c r="AJ311" s="824"/>
      <c r="AK311" s="825"/>
    </row>
    <row r="312" spans="1:37" ht="13.5" customHeight="1">
      <c r="A312" s="2132"/>
      <c r="B312" s="402">
        <v>43100</v>
      </c>
      <c r="C312" s="216" t="s">
        <v>692</v>
      </c>
      <c r="D312" s="281" t="s">
        <v>708</v>
      </c>
      <c r="E312" s="281" t="s">
        <v>640</v>
      </c>
      <c r="F312" s="830">
        <v>0</v>
      </c>
      <c r="G312" s="770">
        <v>0.3</v>
      </c>
      <c r="H312" s="770">
        <v>2</v>
      </c>
      <c r="I312" s="770">
        <v>10</v>
      </c>
      <c r="J312" s="286">
        <v>0.3263888888888889</v>
      </c>
      <c r="K312" s="830">
        <v>16.899999999999999</v>
      </c>
      <c r="L312" s="808">
        <v>20.5</v>
      </c>
      <c r="M312" s="808">
        <v>9.36</v>
      </c>
      <c r="N312" s="808"/>
      <c r="O312" s="830">
        <v>34.1</v>
      </c>
      <c r="P312" s="849">
        <v>102</v>
      </c>
      <c r="Q312" s="808">
        <v>35.9</v>
      </c>
      <c r="R312" s="808">
        <v>16.399999999999999</v>
      </c>
      <c r="S312" s="1520">
        <v>128</v>
      </c>
      <c r="T312" s="1520">
        <v>84</v>
      </c>
      <c r="U312" s="1520">
        <v>44</v>
      </c>
      <c r="V312" s="808"/>
      <c r="W312" s="831"/>
      <c r="X312" s="835"/>
      <c r="Y312" s="835"/>
      <c r="Z312" s="835"/>
      <c r="AA312" s="808"/>
      <c r="AB312" s="808"/>
      <c r="AC312" s="831"/>
      <c r="AD312" s="832"/>
      <c r="AE312" s="832"/>
      <c r="AF312" s="832"/>
      <c r="AG312" s="832"/>
      <c r="AH312" s="832"/>
      <c r="AI312" s="832"/>
      <c r="AJ312" s="832"/>
      <c r="AK312" s="833"/>
    </row>
    <row r="313" spans="1:37" ht="13.5" customHeight="1">
      <c r="A313" s="2159"/>
      <c r="B313" s="2133" t="s">
        <v>407</v>
      </c>
      <c r="C313" s="2133"/>
      <c r="D313" s="658"/>
      <c r="E313" s="659"/>
      <c r="F313" s="809">
        <f>MAX(F282:F312)</f>
        <v>5</v>
      </c>
      <c r="G313" s="809">
        <f>MAX(G282:G312)</f>
        <v>12.3</v>
      </c>
      <c r="H313" s="809">
        <f>MAX(H282:H312)</f>
        <v>8</v>
      </c>
      <c r="I313" s="809">
        <f>MAX(I282:I312)</f>
        <v>13</v>
      </c>
      <c r="J313" s="811"/>
      <c r="K313" s="809">
        <f>MAX(K282:K312)</f>
        <v>23.9</v>
      </c>
      <c r="L313" s="809">
        <f t="shared" ref="L313:M313" si="37">MAX(L282:L312)</f>
        <v>26</v>
      </c>
      <c r="M313" s="1207">
        <f t="shared" si="37"/>
        <v>9.3699999999999992</v>
      </c>
      <c r="N313" s="812"/>
      <c r="O313" s="809">
        <f t="shared" ref="O313:U313" si="38">MAX(O282:O312)</f>
        <v>35.9</v>
      </c>
      <c r="P313" s="1208">
        <f t="shared" si="38"/>
        <v>102</v>
      </c>
      <c r="Q313" s="809">
        <f t="shared" si="38"/>
        <v>40.799999999999997</v>
      </c>
      <c r="R313" s="809">
        <f t="shared" si="38"/>
        <v>18.3</v>
      </c>
      <c r="S313" s="1208">
        <f t="shared" si="38"/>
        <v>138</v>
      </c>
      <c r="T313" s="1208">
        <f t="shared" si="38"/>
        <v>90</v>
      </c>
      <c r="U313" s="1208">
        <f t="shared" si="38"/>
        <v>56</v>
      </c>
      <c r="V313" s="814">
        <f>MAX(V282:V312)</f>
        <v>0.85</v>
      </c>
      <c r="W313" s="815">
        <f t="shared" ref="W313" si="39">MAX(W282:W312)</f>
        <v>0</v>
      </c>
      <c r="X313" s="1208">
        <f t="shared" ref="X313" si="40">MAX(X282:X312)</f>
        <v>250</v>
      </c>
      <c r="Y313" s="1208">
        <f t="shared" ref="Y313" si="41">MAX(Y282:Y312)</f>
        <v>222</v>
      </c>
      <c r="Z313" s="1208">
        <f t="shared" ref="Z313" si="42">MAX(Z282:Z312)</f>
        <v>28.4</v>
      </c>
      <c r="AA313" s="809">
        <f t="shared" ref="AA313" si="43">MAX(AA282:AA312)</f>
        <v>1.46</v>
      </c>
      <c r="AB313" s="1207">
        <f t="shared" ref="AB313" si="44">MAX(AB282:AB312)</f>
        <v>0.94</v>
      </c>
      <c r="AC313" s="809">
        <f t="shared" ref="AC313" si="45">MAX(AC282:AC312)</f>
        <v>7</v>
      </c>
      <c r="AD313" s="809">
        <f t="shared" ref="AD313" si="46">MAX(AD282:AD312)</f>
        <v>0</v>
      </c>
      <c r="AE313" s="809">
        <f t="shared" ref="AE313" si="47">MAX(AE282:AE312)</f>
        <v>28</v>
      </c>
      <c r="AF313" s="809">
        <f t="shared" ref="AF313" si="48">MAX(AF282:AF312)</f>
        <v>19</v>
      </c>
      <c r="AG313" s="809">
        <f t="shared" ref="AG313" si="49">MAX(AG282:AG312)</f>
        <v>7.9</v>
      </c>
      <c r="AH313" s="809">
        <f t="shared" ref="AH313" si="50">MAX(AH282:AH312)</f>
        <v>5.5</v>
      </c>
      <c r="AI313" s="809">
        <f t="shared" ref="AI313" si="51">MAX(AI282:AI312)</f>
        <v>14</v>
      </c>
      <c r="AJ313" s="809">
        <f t="shared" ref="AJ313" si="52">MAX(AJ282:AJ312)</f>
        <v>2.9</v>
      </c>
      <c r="AK313" s="1207">
        <f t="shared" ref="AK313" si="53">MAX(AK282:AK312)</f>
        <v>7.9000000000000001E-2</v>
      </c>
    </row>
    <row r="314" spans="1:37" ht="13.5" customHeight="1">
      <c r="A314" s="2159"/>
      <c r="B314" s="2134" t="s">
        <v>408</v>
      </c>
      <c r="C314" s="2133"/>
      <c r="D314" s="658"/>
      <c r="E314" s="659"/>
      <c r="F314" s="809">
        <f>MIN(F282:F312)</f>
        <v>0</v>
      </c>
      <c r="G314" s="809">
        <f>MIN(G282:G312)</f>
        <v>0</v>
      </c>
      <c r="H314" s="809">
        <f>MIN(H282:H312)</f>
        <v>-3</v>
      </c>
      <c r="I314" s="809">
        <f>MIN(I282:I312)</f>
        <v>4</v>
      </c>
      <c r="J314" s="811"/>
      <c r="K314" s="809">
        <f>MIN(K282:K312)</f>
        <v>12.1</v>
      </c>
      <c r="L314" s="809">
        <f t="shared" ref="L314:M314" si="54">MIN(L282:L312)</f>
        <v>12</v>
      </c>
      <c r="M314" s="1207">
        <f t="shared" si="54"/>
        <v>8.4600000000000009</v>
      </c>
      <c r="N314" s="812"/>
      <c r="O314" s="809">
        <f t="shared" ref="O314:AK314" si="55">MIN(O282:O312)</f>
        <v>28.4</v>
      </c>
      <c r="P314" s="1208">
        <f t="shared" si="55"/>
        <v>83</v>
      </c>
      <c r="Q314" s="809">
        <f t="shared" si="55"/>
        <v>21.7</v>
      </c>
      <c r="R314" s="809">
        <f t="shared" si="55"/>
        <v>10.4</v>
      </c>
      <c r="S314" s="1208">
        <f t="shared" si="55"/>
        <v>110</v>
      </c>
      <c r="T314" s="1208">
        <f t="shared" si="55"/>
        <v>74</v>
      </c>
      <c r="U314" s="1208">
        <f t="shared" si="55"/>
        <v>36</v>
      </c>
      <c r="V314" s="814">
        <f>MIN(V283:V312)</f>
        <v>0.54</v>
      </c>
      <c r="W314" s="815">
        <f>MIN(W282:W312)</f>
        <v>0</v>
      </c>
      <c r="X314" s="1208">
        <f t="shared" si="55"/>
        <v>240</v>
      </c>
      <c r="Y314" s="1208">
        <f t="shared" si="55"/>
        <v>221.6</v>
      </c>
      <c r="Z314" s="1208">
        <f t="shared" si="55"/>
        <v>18</v>
      </c>
      <c r="AA314" s="809">
        <f t="shared" si="55"/>
        <v>1.23</v>
      </c>
      <c r="AB314" s="1207">
        <f t="shared" si="55"/>
        <v>0.93</v>
      </c>
      <c r="AC314" s="809">
        <f t="shared" si="55"/>
        <v>6.6</v>
      </c>
      <c r="AD314" s="809">
        <f t="shared" si="55"/>
        <v>0</v>
      </c>
      <c r="AE314" s="809">
        <f t="shared" si="55"/>
        <v>28</v>
      </c>
      <c r="AF314" s="809">
        <f t="shared" si="55"/>
        <v>19</v>
      </c>
      <c r="AG314" s="809">
        <f t="shared" si="55"/>
        <v>7.9</v>
      </c>
      <c r="AH314" s="809">
        <f t="shared" si="55"/>
        <v>5.5</v>
      </c>
      <c r="AI314" s="809">
        <f t="shared" si="55"/>
        <v>14</v>
      </c>
      <c r="AJ314" s="809">
        <f t="shared" si="55"/>
        <v>2.9</v>
      </c>
      <c r="AK314" s="1207">
        <f t="shared" si="55"/>
        <v>7.9000000000000001E-2</v>
      </c>
    </row>
    <row r="315" spans="1:37" ht="13.5" customHeight="1">
      <c r="A315" s="2159"/>
      <c r="B315" s="2133" t="s">
        <v>409</v>
      </c>
      <c r="C315" s="2133"/>
      <c r="D315" s="658"/>
      <c r="E315" s="659"/>
      <c r="F315" s="811"/>
      <c r="G315" s="809">
        <f>IF(COUNT(G282:G312)=0,0,AVERAGE(G282:G312))</f>
        <v>0.68387096774193545</v>
      </c>
      <c r="H315" s="809">
        <f>IF(COUNT(H282:H312)=0,0,AVERAGE(H282:H312))</f>
        <v>1.6129032258064515</v>
      </c>
      <c r="I315" s="809">
        <f>IF(COUNT(I282:I312)=0,0,AVERAGE(I282:I312))</f>
        <v>7.67741935483871</v>
      </c>
      <c r="J315" s="811"/>
      <c r="K315" s="809">
        <f>IF(COUNT(K282:K312)=0,0,AVERAGE(K282:K312))</f>
        <v>17.725806451612904</v>
      </c>
      <c r="L315" s="809">
        <f t="shared" ref="L315:M315" si="56">IF(COUNT(L282:L312)=0,0,AVERAGE(L282:L312))</f>
        <v>18.770967741935483</v>
      </c>
      <c r="M315" s="1207">
        <f t="shared" si="56"/>
        <v>9.1622580645161324</v>
      </c>
      <c r="N315" s="811"/>
      <c r="O315" s="809">
        <f t="shared" ref="O315:U315" si="57">IF(COUNT(O282:O312)=0,0,AVERAGE(O282:O312))</f>
        <v>32.477419354838702</v>
      </c>
      <c r="P315" s="1208">
        <f t="shared" si="57"/>
        <v>93.774193548387103</v>
      </c>
      <c r="Q315" s="809">
        <f t="shared" si="57"/>
        <v>33.070967741935483</v>
      </c>
      <c r="R315" s="809">
        <f t="shared" si="57"/>
        <v>14.822580645161292</v>
      </c>
      <c r="S315" s="1208">
        <f t="shared" si="57"/>
        <v>125.45161290322581</v>
      </c>
      <c r="T315" s="1208">
        <f t="shared" si="57"/>
        <v>81.709677419354833</v>
      </c>
      <c r="U315" s="1208">
        <f t="shared" si="57"/>
        <v>43.741935483870968</v>
      </c>
      <c r="V315" s="812">
        <f>AVERAGE(V283:V312)</f>
        <v>0.69500000000000006</v>
      </c>
      <c r="W315" s="815" t="s">
        <v>762</v>
      </c>
      <c r="X315" s="1208">
        <f t="shared" ref="X315:AJ315" si="58">IF(COUNT(X282:X312)=0,0,AVERAGE(X282:X312))</f>
        <v>245</v>
      </c>
      <c r="Y315" s="1208">
        <f t="shared" si="58"/>
        <v>221.8</v>
      </c>
      <c r="Z315" s="1208">
        <f t="shared" si="58"/>
        <v>23.2</v>
      </c>
      <c r="AA315" s="809">
        <f t="shared" si="58"/>
        <v>1.345</v>
      </c>
      <c r="AB315" s="1207">
        <f t="shared" si="58"/>
        <v>0.93500000000000005</v>
      </c>
      <c r="AC315" s="809">
        <f t="shared" si="58"/>
        <v>6.8</v>
      </c>
      <c r="AD315" s="809">
        <f t="shared" si="58"/>
        <v>0</v>
      </c>
      <c r="AE315" s="809">
        <f t="shared" si="58"/>
        <v>28</v>
      </c>
      <c r="AF315" s="809">
        <f t="shared" si="58"/>
        <v>19</v>
      </c>
      <c r="AG315" s="809">
        <f t="shared" si="58"/>
        <v>7.9</v>
      </c>
      <c r="AH315" s="809">
        <f t="shared" si="58"/>
        <v>5.5</v>
      </c>
      <c r="AI315" s="809">
        <f t="shared" si="58"/>
        <v>14</v>
      </c>
      <c r="AJ315" s="809">
        <f t="shared" si="58"/>
        <v>2.9</v>
      </c>
      <c r="AK315" s="1138"/>
    </row>
    <row r="316" spans="1:37" ht="13.5" customHeight="1">
      <c r="A316" s="2159"/>
      <c r="B316" s="2135" t="s">
        <v>410</v>
      </c>
      <c r="C316" s="2135"/>
      <c r="D316" s="660"/>
      <c r="E316" s="660"/>
      <c r="F316" s="859"/>
      <c r="G316" s="809">
        <f>SUM(G282:G312)</f>
        <v>21.2</v>
      </c>
      <c r="H316" s="860"/>
      <c r="I316" s="860"/>
      <c r="J316" s="860"/>
      <c r="K316" s="860"/>
      <c r="L316" s="860"/>
      <c r="M316" s="860"/>
      <c r="N316" s="860"/>
      <c r="O316" s="860"/>
      <c r="P316" s="860"/>
      <c r="Q316" s="860"/>
      <c r="R316" s="860"/>
      <c r="S316" s="860"/>
      <c r="T316" s="860"/>
      <c r="U316" s="860"/>
      <c r="V316" s="860"/>
      <c r="W316" s="820"/>
      <c r="X316" s="860"/>
      <c r="Y316" s="860"/>
      <c r="Z316" s="860"/>
      <c r="AA316" s="860"/>
      <c r="AB316" s="860"/>
      <c r="AC316" s="861"/>
      <c r="AD316" s="861"/>
      <c r="AE316" s="860"/>
      <c r="AF316" s="860"/>
      <c r="AG316" s="860"/>
      <c r="AH316" s="860"/>
      <c r="AI316" s="860"/>
      <c r="AJ316" s="860"/>
      <c r="AK316" s="1138"/>
    </row>
    <row r="317" spans="1:37" ht="13.5" customHeight="1">
      <c r="A317" s="2155" t="s">
        <v>565</v>
      </c>
      <c r="B317" s="278">
        <v>43101</v>
      </c>
      <c r="C317" s="215" t="s">
        <v>685</v>
      </c>
      <c r="D317" s="282" t="s">
        <v>627</v>
      </c>
      <c r="E317" s="282" t="s">
        <v>631</v>
      </c>
      <c r="F317" s="826">
        <v>0</v>
      </c>
      <c r="G317" s="826">
        <v>0</v>
      </c>
      <c r="H317" s="826">
        <v>0</v>
      </c>
      <c r="I317" s="826">
        <v>7.5</v>
      </c>
      <c r="J317" s="210">
        <v>0.3263888888888889</v>
      </c>
      <c r="K317" s="826">
        <v>21.3</v>
      </c>
      <c r="L317" s="826">
        <v>13.9</v>
      </c>
      <c r="M317" s="787">
        <v>9.3000000000000007</v>
      </c>
      <c r="N317" s="787"/>
      <c r="O317" s="826">
        <v>35.9</v>
      </c>
      <c r="P317" s="1519">
        <v>99</v>
      </c>
      <c r="Q317" s="826">
        <v>37.299999999999997</v>
      </c>
      <c r="R317" s="826">
        <v>16.7</v>
      </c>
      <c r="S317" s="1519">
        <v>126</v>
      </c>
      <c r="T317" s="1519">
        <v>84</v>
      </c>
      <c r="U317" s="1519">
        <v>42</v>
      </c>
      <c r="V317" s="805"/>
      <c r="W317" s="843"/>
      <c r="X317" s="805"/>
      <c r="Y317" s="805"/>
      <c r="Z317" s="805"/>
      <c r="AA317" s="805"/>
      <c r="AB317" s="805"/>
      <c r="AC317" s="843"/>
      <c r="AD317" s="844"/>
      <c r="AE317" s="844"/>
      <c r="AF317" s="844"/>
      <c r="AG317" s="844"/>
      <c r="AH317" s="844"/>
      <c r="AI317" s="844"/>
      <c r="AJ317" s="844"/>
      <c r="AK317" s="845"/>
    </row>
    <row r="318" spans="1:37" ht="13.5" customHeight="1">
      <c r="A318" s="2159"/>
      <c r="B318" s="278">
        <v>43102</v>
      </c>
      <c r="C318" s="206" t="s">
        <v>686</v>
      </c>
      <c r="D318" s="213" t="s">
        <v>627</v>
      </c>
      <c r="E318" s="213" t="s">
        <v>709</v>
      </c>
      <c r="F318" s="807">
        <v>4</v>
      </c>
      <c r="G318" s="807">
        <v>0</v>
      </c>
      <c r="H318" s="807">
        <v>5</v>
      </c>
      <c r="I318" s="807">
        <v>8</v>
      </c>
      <c r="J318" s="211">
        <v>0.30555555555555552</v>
      </c>
      <c r="K318" s="807">
        <v>24.5</v>
      </c>
      <c r="L318" s="807">
        <v>25.2</v>
      </c>
      <c r="M318" s="788">
        <v>9.27</v>
      </c>
      <c r="N318" s="788"/>
      <c r="O318" s="807">
        <v>35.799999999999997</v>
      </c>
      <c r="P318" s="839">
        <v>102</v>
      </c>
      <c r="Q318" s="807">
        <v>37.6</v>
      </c>
      <c r="R318" s="807">
        <v>18.600000000000001</v>
      </c>
      <c r="S318" s="839">
        <v>124</v>
      </c>
      <c r="T318" s="839">
        <v>84</v>
      </c>
      <c r="U318" s="839">
        <v>40</v>
      </c>
      <c r="V318" s="806"/>
      <c r="W318" s="823"/>
      <c r="X318" s="806"/>
      <c r="Y318" s="806"/>
      <c r="Z318" s="806"/>
      <c r="AA318" s="806"/>
      <c r="AB318" s="806"/>
      <c r="AC318" s="823"/>
      <c r="AD318" s="824"/>
      <c r="AE318" s="824"/>
      <c r="AF318" s="824"/>
      <c r="AG318" s="824"/>
      <c r="AH318" s="824"/>
      <c r="AI318" s="824"/>
      <c r="AJ318" s="824"/>
      <c r="AK318" s="825"/>
    </row>
    <row r="319" spans="1:37" ht="13.5" customHeight="1">
      <c r="A319" s="2159"/>
      <c r="B319" s="278">
        <v>43103</v>
      </c>
      <c r="C319" s="206" t="s">
        <v>687</v>
      </c>
      <c r="D319" s="213" t="s">
        <v>627</v>
      </c>
      <c r="E319" s="213" t="s">
        <v>709</v>
      </c>
      <c r="F319" s="807">
        <v>2</v>
      </c>
      <c r="G319" s="807">
        <v>0</v>
      </c>
      <c r="H319" s="807">
        <v>-1</v>
      </c>
      <c r="I319" s="807">
        <v>6</v>
      </c>
      <c r="J319" s="211">
        <v>0.30555555555555552</v>
      </c>
      <c r="K319" s="807">
        <v>19.2</v>
      </c>
      <c r="L319" s="807">
        <v>22.2</v>
      </c>
      <c r="M319" s="788">
        <v>9.35</v>
      </c>
      <c r="N319" s="788"/>
      <c r="O319" s="807">
        <v>36.4</v>
      </c>
      <c r="P319" s="839">
        <v>84</v>
      </c>
      <c r="Q319" s="807">
        <v>33.4</v>
      </c>
      <c r="R319" s="807">
        <v>18</v>
      </c>
      <c r="S319" s="839">
        <v>124</v>
      </c>
      <c r="T319" s="839">
        <v>90</v>
      </c>
      <c r="U319" s="839">
        <v>34</v>
      </c>
      <c r="V319" s="806"/>
      <c r="W319" s="823"/>
      <c r="X319" s="806"/>
      <c r="Y319" s="806"/>
      <c r="Z319" s="806"/>
      <c r="AA319" s="806"/>
      <c r="AB319" s="806"/>
      <c r="AC319" s="823"/>
      <c r="AD319" s="824"/>
      <c r="AE319" s="824"/>
      <c r="AF319" s="824"/>
      <c r="AG319" s="824"/>
      <c r="AH319" s="824"/>
      <c r="AI319" s="824"/>
      <c r="AJ319" s="824"/>
      <c r="AK319" s="825"/>
    </row>
    <row r="320" spans="1:37" ht="13.5" customHeight="1">
      <c r="A320" s="2159"/>
      <c r="B320" s="278">
        <v>43104</v>
      </c>
      <c r="C320" s="206" t="s">
        <v>688</v>
      </c>
      <c r="D320" s="213" t="s">
        <v>627</v>
      </c>
      <c r="E320" s="213" t="s">
        <v>626</v>
      </c>
      <c r="F320" s="807">
        <v>0</v>
      </c>
      <c r="G320" s="807">
        <v>0</v>
      </c>
      <c r="H320" s="807">
        <v>-5</v>
      </c>
      <c r="I320" s="807">
        <v>3.5</v>
      </c>
      <c r="J320" s="211">
        <v>0.30555555555555602</v>
      </c>
      <c r="K320" s="807">
        <v>17.899999999999999</v>
      </c>
      <c r="L320" s="807">
        <v>20.100000000000001</v>
      </c>
      <c r="M320" s="788">
        <v>9.43</v>
      </c>
      <c r="N320" s="788"/>
      <c r="O320" s="807">
        <v>36.200000000000003</v>
      </c>
      <c r="P320" s="839">
        <v>82</v>
      </c>
      <c r="Q320" s="807">
        <v>33.4</v>
      </c>
      <c r="R320" s="807">
        <v>18.600000000000001</v>
      </c>
      <c r="S320" s="839">
        <v>130</v>
      </c>
      <c r="T320" s="839">
        <v>86</v>
      </c>
      <c r="U320" s="839">
        <v>44</v>
      </c>
      <c r="V320" s="806"/>
      <c r="W320" s="823"/>
      <c r="X320" s="806"/>
      <c r="Y320" s="806"/>
      <c r="Z320" s="806"/>
      <c r="AA320" s="806"/>
      <c r="AB320" s="806"/>
      <c r="AC320" s="823"/>
      <c r="AD320" s="824"/>
      <c r="AE320" s="824"/>
      <c r="AF320" s="824"/>
      <c r="AG320" s="824"/>
      <c r="AH320" s="824"/>
      <c r="AI320" s="824"/>
      <c r="AJ320" s="824"/>
      <c r="AK320" s="825"/>
    </row>
    <row r="321" spans="1:37" ht="13.5" customHeight="1">
      <c r="A321" s="2159"/>
      <c r="B321" s="278">
        <v>43105</v>
      </c>
      <c r="C321" s="206" t="s">
        <v>689</v>
      </c>
      <c r="D321" s="213" t="s">
        <v>638</v>
      </c>
      <c r="E321" s="213" t="s">
        <v>640</v>
      </c>
      <c r="F321" s="807">
        <v>1</v>
      </c>
      <c r="G321" s="807">
        <v>1.5</v>
      </c>
      <c r="H321" s="807">
        <v>-2</v>
      </c>
      <c r="I321" s="807">
        <v>4</v>
      </c>
      <c r="J321" s="211">
        <v>0.3125</v>
      </c>
      <c r="K321" s="807">
        <v>24.2</v>
      </c>
      <c r="L321" s="807">
        <v>20.9</v>
      </c>
      <c r="M321" s="788">
        <v>9.3800000000000008</v>
      </c>
      <c r="N321" s="788"/>
      <c r="O321" s="807">
        <v>33.9</v>
      </c>
      <c r="P321" s="839">
        <v>96</v>
      </c>
      <c r="Q321" s="807">
        <v>37.6</v>
      </c>
      <c r="R321" s="807">
        <v>15.8</v>
      </c>
      <c r="S321" s="839">
        <v>132</v>
      </c>
      <c r="T321" s="839">
        <v>80</v>
      </c>
      <c r="U321" s="839">
        <v>52</v>
      </c>
      <c r="V321" s="806"/>
      <c r="W321" s="823"/>
      <c r="X321" s="806"/>
      <c r="Y321" s="806"/>
      <c r="Z321" s="806"/>
      <c r="AA321" s="806"/>
      <c r="AB321" s="806"/>
      <c r="AC321" s="823"/>
      <c r="AD321" s="824"/>
      <c r="AE321" s="824"/>
      <c r="AF321" s="824"/>
      <c r="AG321" s="824"/>
      <c r="AH321" s="824"/>
      <c r="AI321" s="824"/>
      <c r="AJ321" s="824"/>
      <c r="AK321" s="825"/>
    </row>
    <row r="322" spans="1:37" ht="13.5" customHeight="1">
      <c r="A322" s="2159"/>
      <c r="B322" s="278">
        <v>43106</v>
      </c>
      <c r="C322" s="206" t="s">
        <v>691</v>
      </c>
      <c r="D322" s="213" t="s">
        <v>627</v>
      </c>
      <c r="E322" s="213" t="s">
        <v>629</v>
      </c>
      <c r="F322" s="807">
        <v>1</v>
      </c>
      <c r="G322" s="807">
        <v>0</v>
      </c>
      <c r="H322" s="807">
        <v>-4</v>
      </c>
      <c r="I322" s="807">
        <v>3.5</v>
      </c>
      <c r="J322" s="211">
        <v>0.30555555555555552</v>
      </c>
      <c r="K322" s="807">
        <v>23.2</v>
      </c>
      <c r="L322" s="807">
        <v>24.8</v>
      </c>
      <c r="M322" s="788">
        <v>9.25</v>
      </c>
      <c r="N322" s="788"/>
      <c r="O322" s="807">
        <v>37.200000000000003</v>
      </c>
      <c r="P322" s="839">
        <v>88</v>
      </c>
      <c r="Q322" s="807">
        <v>32.700000000000003</v>
      </c>
      <c r="R322" s="807">
        <v>17.399999999999999</v>
      </c>
      <c r="S322" s="839">
        <v>112</v>
      </c>
      <c r="T322" s="839">
        <v>84</v>
      </c>
      <c r="U322" s="839">
        <v>28</v>
      </c>
      <c r="V322" s="806"/>
      <c r="W322" s="823"/>
      <c r="X322" s="806"/>
      <c r="Y322" s="806"/>
      <c r="Z322" s="806"/>
      <c r="AA322" s="806"/>
      <c r="AB322" s="806"/>
      <c r="AC322" s="823"/>
      <c r="AD322" s="824"/>
      <c r="AE322" s="824"/>
      <c r="AF322" s="824"/>
      <c r="AG322" s="824"/>
      <c r="AH322" s="824"/>
      <c r="AI322" s="824"/>
      <c r="AJ322" s="824"/>
      <c r="AK322" s="825"/>
    </row>
    <row r="323" spans="1:37" ht="13.5" customHeight="1">
      <c r="A323" s="2159"/>
      <c r="B323" s="278">
        <v>43107</v>
      </c>
      <c r="C323" s="206" t="s">
        <v>692</v>
      </c>
      <c r="D323" s="213" t="s">
        <v>627</v>
      </c>
      <c r="E323" s="213" t="s">
        <v>709</v>
      </c>
      <c r="F323" s="807">
        <v>3</v>
      </c>
      <c r="G323" s="807">
        <v>0</v>
      </c>
      <c r="H323" s="807">
        <v>3</v>
      </c>
      <c r="I323" s="807">
        <v>5</v>
      </c>
      <c r="J323" s="211">
        <v>0.30555555555555552</v>
      </c>
      <c r="K323" s="807">
        <v>21.4</v>
      </c>
      <c r="L323" s="807">
        <v>23.4</v>
      </c>
      <c r="M323" s="788">
        <v>9.5</v>
      </c>
      <c r="N323" s="788"/>
      <c r="O323" s="807">
        <v>35.9</v>
      </c>
      <c r="P323" s="839">
        <v>86</v>
      </c>
      <c r="Q323" s="807">
        <v>32.299999999999997</v>
      </c>
      <c r="R323" s="807">
        <v>16.7</v>
      </c>
      <c r="S323" s="839">
        <v>120</v>
      </c>
      <c r="T323" s="839">
        <v>84</v>
      </c>
      <c r="U323" s="839">
        <v>36</v>
      </c>
      <c r="V323" s="806"/>
      <c r="W323" s="823"/>
      <c r="X323" s="806"/>
      <c r="Y323" s="806"/>
      <c r="Z323" s="806"/>
      <c r="AA323" s="806"/>
      <c r="AB323" s="806"/>
      <c r="AC323" s="823"/>
      <c r="AD323" s="824"/>
      <c r="AE323" s="824"/>
      <c r="AF323" s="824"/>
      <c r="AG323" s="824"/>
      <c r="AH323" s="824"/>
      <c r="AI323" s="824"/>
      <c r="AJ323" s="824"/>
      <c r="AK323" s="825"/>
    </row>
    <row r="324" spans="1:37" ht="13.5" customHeight="1">
      <c r="A324" s="2159"/>
      <c r="B324" s="278">
        <v>43108</v>
      </c>
      <c r="C324" s="206" t="s">
        <v>685</v>
      </c>
      <c r="D324" s="213" t="s">
        <v>638</v>
      </c>
      <c r="E324" s="213" t="s">
        <v>640</v>
      </c>
      <c r="F324" s="807">
        <v>1</v>
      </c>
      <c r="G324" s="807">
        <v>8.6</v>
      </c>
      <c r="H324" s="807">
        <v>2</v>
      </c>
      <c r="I324" s="807">
        <v>6</v>
      </c>
      <c r="J324" s="211">
        <v>0.3125</v>
      </c>
      <c r="K324" s="807">
        <v>20</v>
      </c>
      <c r="L324" s="807">
        <v>22.9</v>
      </c>
      <c r="M324" s="788">
        <v>9.4600000000000009</v>
      </c>
      <c r="N324" s="788"/>
      <c r="O324" s="807">
        <v>29.5</v>
      </c>
      <c r="P324" s="839">
        <v>94</v>
      </c>
      <c r="Q324" s="807">
        <v>38.299999999999997</v>
      </c>
      <c r="R324" s="807">
        <v>20.2</v>
      </c>
      <c r="S324" s="839">
        <v>124</v>
      </c>
      <c r="T324" s="839">
        <v>84</v>
      </c>
      <c r="U324" s="839">
        <v>40</v>
      </c>
      <c r="V324" s="806"/>
      <c r="W324" s="823"/>
      <c r="X324" s="806"/>
      <c r="Y324" s="806"/>
      <c r="Z324" s="806"/>
      <c r="AA324" s="806"/>
      <c r="AB324" s="806"/>
      <c r="AC324" s="823"/>
      <c r="AD324" s="824"/>
      <c r="AE324" s="824"/>
      <c r="AF324" s="824"/>
      <c r="AG324" s="824"/>
      <c r="AH324" s="824"/>
      <c r="AI324" s="824"/>
      <c r="AJ324" s="824"/>
      <c r="AK324" s="825"/>
    </row>
    <row r="325" spans="1:37" ht="13.5" customHeight="1">
      <c r="A325" s="2159"/>
      <c r="B325" s="278">
        <v>43109</v>
      </c>
      <c r="C325" s="206" t="s">
        <v>686</v>
      </c>
      <c r="D325" s="213" t="s">
        <v>639</v>
      </c>
      <c r="E325" s="213" t="s">
        <v>690</v>
      </c>
      <c r="F325" s="807">
        <v>2</v>
      </c>
      <c r="G325" s="807">
        <v>3.1</v>
      </c>
      <c r="H325" s="807">
        <v>5</v>
      </c>
      <c r="I325" s="807">
        <v>6.5</v>
      </c>
      <c r="J325" s="211">
        <v>0.3125</v>
      </c>
      <c r="K325" s="807">
        <v>18</v>
      </c>
      <c r="L325" s="807">
        <v>21.3</v>
      </c>
      <c r="M325" s="788">
        <v>9.3699999999999992</v>
      </c>
      <c r="N325" s="788"/>
      <c r="O325" s="807">
        <v>31.6</v>
      </c>
      <c r="P325" s="839">
        <v>94</v>
      </c>
      <c r="Q325" s="807">
        <v>36.9</v>
      </c>
      <c r="R325" s="807">
        <v>13.6</v>
      </c>
      <c r="S325" s="839">
        <v>130</v>
      </c>
      <c r="T325" s="839">
        <v>80</v>
      </c>
      <c r="U325" s="839">
        <v>50</v>
      </c>
      <c r="V325" s="806"/>
      <c r="W325" s="823"/>
      <c r="X325" s="806"/>
      <c r="Y325" s="806"/>
      <c r="Z325" s="806"/>
      <c r="AA325" s="806"/>
      <c r="AB325" s="806"/>
      <c r="AC325" s="823"/>
      <c r="AD325" s="824"/>
      <c r="AE325" s="824"/>
      <c r="AF325" s="824"/>
      <c r="AG325" s="824"/>
      <c r="AH325" s="824"/>
      <c r="AI325" s="824"/>
      <c r="AJ325" s="824"/>
      <c r="AK325" s="825"/>
    </row>
    <row r="326" spans="1:37" ht="13.5" customHeight="1">
      <c r="A326" s="2159"/>
      <c r="B326" s="278">
        <v>43110</v>
      </c>
      <c r="C326" s="206" t="s">
        <v>687</v>
      </c>
      <c r="D326" s="213" t="s">
        <v>627</v>
      </c>
      <c r="E326" s="213" t="s">
        <v>631</v>
      </c>
      <c r="F326" s="807">
        <v>2</v>
      </c>
      <c r="G326" s="807">
        <v>0</v>
      </c>
      <c r="H326" s="807">
        <v>1</v>
      </c>
      <c r="I326" s="807">
        <v>5</v>
      </c>
      <c r="J326" s="211">
        <v>0.30555555555555552</v>
      </c>
      <c r="K326" s="807">
        <v>21.8</v>
      </c>
      <c r="L326" s="807">
        <v>19</v>
      </c>
      <c r="M326" s="788">
        <v>9.33</v>
      </c>
      <c r="N326" s="788"/>
      <c r="O326" s="807">
        <v>30.5</v>
      </c>
      <c r="P326" s="839">
        <v>90</v>
      </c>
      <c r="Q326" s="807">
        <v>36.9</v>
      </c>
      <c r="R326" s="807">
        <v>14.9</v>
      </c>
      <c r="S326" s="839">
        <v>126</v>
      </c>
      <c r="T326" s="839">
        <v>78</v>
      </c>
      <c r="U326" s="839">
        <v>48</v>
      </c>
      <c r="V326" s="806"/>
      <c r="W326" s="823"/>
      <c r="X326" s="806"/>
      <c r="Y326" s="806"/>
      <c r="Z326" s="806"/>
      <c r="AA326" s="806"/>
      <c r="AB326" s="806"/>
      <c r="AC326" s="823"/>
      <c r="AD326" s="824"/>
      <c r="AE326" s="824"/>
      <c r="AF326" s="824"/>
      <c r="AG326" s="824"/>
      <c r="AH326" s="824"/>
      <c r="AI326" s="824"/>
      <c r="AJ326" s="824"/>
      <c r="AK326" s="825"/>
    </row>
    <row r="327" spans="1:37" ht="13.5" customHeight="1">
      <c r="A327" s="2159"/>
      <c r="B327" s="278">
        <v>43111</v>
      </c>
      <c r="C327" s="206" t="s">
        <v>688</v>
      </c>
      <c r="D327" s="213" t="s">
        <v>627</v>
      </c>
      <c r="E327" s="213" t="s">
        <v>631</v>
      </c>
      <c r="F327" s="807">
        <v>1</v>
      </c>
      <c r="G327" s="807">
        <v>0</v>
      </c>
      <c r="H327" s="807">
        <v>-2</v>
      </c>
      <c r="I327" s="807">
        <v>5.5</v>
      </c>
      <c r="J327" s="211">
        <v>0.3125</v>
      </c>
      <c r="K327" s="807">
        <v>24.7</v>
      </c>
      <c r="L327" s="807">
        <v>22.8</v>
      </c>
      <c r="M327" s="788">
        <v>9.4</v>
      </c>
      <c r="N327" s="788"/>
      <c r="O327" s="807">
        <v>31.9</v>
      </c>
      <c r="P327" s="839">
        <v>70</v>
      </c>
      <c r="Q327" s="807">
        <v>36.9</v>
      </c>
      <c r="R327" s="807">
        <v>16.399999999999999</v>
      </c>
      <c r="S327" s="839">
        <v>126</v>
      </c>
      <c r="T327" s="839">
        <v>80</v>
      </c>
      <c r="U327" s="839">
        <v>46</v>
      </c>
      <c r="V327" s="806"/>
      <c r="W327" s="823"/>
      <c r="X327" s="806"/>
      <c r="Y327" s="806"/>
      <c r="Z327" s="806"/>
      <c r="AA327" s="806"/>
      <c r="AB327" s="806"/>
      <c r="AC327" s="823"/>
      <c r="AD327" s="824"/>
      <c r="AE327" s="824"/>
      <c r="AF327" s="824"/>
      <c r="AG327" s="824"/>
      <c r="AH327" s="824"/>
      <c r="AI327" s="824"/>
      <c r="AJ327" s="824"/>
      <c r="AK327" s="825"/>
    </row>
    <row r="328" spans="1:37" ht="13.5" customHeight="1">
      <c r="A328" s="2159"/>
      <c r="B328" s="278">
        <v>43112</v>
      </c>
      <c r="C328" s="206" t="s">
        <v>689</v>
      </c>
      <c r="D328" s="213" t="s">
        <v>627</v>
      </c>
      <c r="E328" s="213" t="s">
        <v>637</v>
      </c>
      <c r="F328" s="807">
        <v>0</v>
      </c>
      <c r="G328" s="807">
        <v>0</v>
      </c>
      <c r="H328" s="807">
        <v>-6</v>
      </c>
      <c r="I328" s="807">
        <v>4.5</v>
      </c>
      <c r="J328" s="211">
        <v>0.3125</v>
      </c>
      <c r="K328" s="807">
        <v>34</v>
      </c>
      <c r="L328" s="807">
        <v>32.4</v>
      </c>
      <c r="M328" s="788">
        <v>9.3000000000000007</v>
      </c>
      <c r="N328" s="788"/>
      <c r="O328" s="807">
        <v>31.7</v>
      </c>
      <c r="P328" s="839">
        <v>86</v>
      </c>
      <c r="Q328" s="807">
        <v>34.1</v>
      </c>
      <c r="R328" s="807">
        <v>18.600000000000001</v>
      </c>
      <c r="S328" s="839">
        <v>124</v>
      </c>
      <c r="T328" s="839">
        <v>78</v>
      </c>
      <c r="U328" s="839">
        <v>46</v>
      </c>
      <c r="V328" s="806"/>
      <c r="W328" s="823"/>
      <c r="X328" s="806"/>
      <c r="Y328" s="806"/>
      <c r="Z328" s="806"/>
      <c r="AA328" s="806"/>
      <c r="AB328" s="806"/>
      <c r="AC328" s="823"/>
      <c r="AD328" s="824"/>
      <c r="AE328" s="824"/>
      <c r="AF328" s="824"/>
      <c r="AG328" s="824"/>
      <c r="AH328" s="824"/>
      <c r="AI328" s="824"/>
      <c r="AJ328" s="824"/>
      <c r="AK328" s="825"/>
    </row>
    <row r="329" spans="1:37" ht="13.5" customHeight="1">
      <c r="A329" s="2159"/>
      <c r="B329" s="278">
        <v>43113</v>
      </c>
      <c r="C329" s="206" t="s">
        <v>691</v>
      </c>
      <c r="D329" s="213" t="s">
        <v>627</v>
      </c>
      <c r="E329" s="213" t="s">
        <v>640</v>
      </c>
      <c r="F329" s="807">
        <v>0</v>
      </c>
      <c r="G329" s="807">
        <v>0</v>
      </c>
      <c r="H329" s="807">
        <v>-5</v>
      </c>
      <c r="I329" s="807">
        <v>4.5</v>
      </c>
      <c r="J329" s="211">
        <v>0.3125</v>
      </c>
      <c r="K329" s="807">
        <v>31</v>
      </c>
      <c r="L329" s="807">
        <v>28.1</v>
      </c>
      <c r="M329" s="788">
        <v>9.4600000000000009</v>
      </c>
      <c r="N329" s="788"/>
      <c r="O329" s="807">
        <v>34.9</v>
      </c>
      <c r="P329" s="839">
        <v>92</v>
      </c>
      <c r="Q329" s="807">
        <v>35.9</v>
      </c>
      <c r="R329" s="807">
        <v>17.7</v>
      </c>
      <c r="S329" s="839">
        <v>126</v>
      </c>
      <c r="T329" s="839">
        <v>79</v>
      </c>
      <c r="U329" s="839">
        <v>47</v>
      </c>
      <c r="V329" s="806"/>
      <c r="W329" s="823"/>
      <c r="X329" s="806"/>
      <c r="Y329" s="806"/>
      <c r="Z329" s="806"/>
      <c r="AA329" s="806"/>
      <c r="AB329" s="806"/>
      <c r="AC329" s="823"/>
      <c r="AD329" s="824"/>
      <c r="AE329" s="824"/>
      <c r="AF329" s="824"/>
      <c r="AG329" s="824"/>
      <c r="AH329" s="824"/>
      <c r="AI329" s="824"/>
      <c r="AJ329" s="824"/>
      <c r="AK329" s="825"/>
    </row>
    <row r="330" spans="1:37" ht="13.5" customHeight="1">
      <c r="A330" s="2159"/>
      <c r="B330" s="278">
        <v>43114</v>
      </c>
      <c r="C330" s="215" t="s">
        <v>692</v>
      </c>
      <c r="D330" s="213" t="s">
        <v>627</v>
      </c>
      <c r="E330" s="213" t="s">
        <v>712</v>
      </c>
      <c r="F330" s="807">
        <v>1</v>
      </c>
      <c r="G330" s="807">
        <v>0</v>
      </c>
      <c r="H330" s="807">
        <v>0</v>
      </c>
      <c r="I330" s="807">
        <v>6</v>
      </c>
      <c r="J330" s="211">
        <v>0.3125</v>
      </c>
      <c r="K330" s="807">
        <v>24.6</v>
      </c>
      <c r="L330" s="807">
        <v>27.5</v>
      </c>
      <c r="M330" s="788">
        <v>9.66</v>
      </c>
      <c r="N330" s="788"/>
      <c r="O330" s="807">
        <v>35.299999999999997</v>
      </c>
      <c r="P330" s="839">
        <v>96</v>
      </c>
      <c r="Q330" s="807">
        <v>36.6</v>
      </c>
      <c r="R330" s="807">
        <v>16.7</v>
      </c>
      <c r="S330" s="839">
        <v>127</v>
      </c>
      <c r="T330" s="839">
        <v>77</v>
      </c>
      <c r="U330" s="839">
        <v>50</v>
      </c>
      <c r="V330" s="806"/>
      <c r="W330" s="823"/>
      <c r="X330" s="806"/>
      <c r="Y330" s="806"/>
      <c r="Z330" s="806"/>
      <c r="AA330" s="806"/>
      <c r="AB330" s="806"/>
      <c r="AC330" s="823"/>
      <c r="AD330" s="824"/>
      <c r="AE330" s="824"/>
      <c r="AF330" s="824"/>
      <c r="AG330" s="824"/>
      <c r="AH330" s="824"/>
      <c r="AI330" s="824"/>
      <c r="AJ330" s="824"/>
      <c r="AK330" s="825"/>
    </row>
    <row r="331" spans="1:37" ht="13.5" customHeight="1">
      <c r="A331" s="2159"/>
      <c r="B331" s="278">
        <v>43115</v>
      </c>
      <c r="C331" s="371" t="s">
        <v>685</v>
      </c>
      <c r="D331" s="213" t="s">
        <v>627</v>
      </c>
      <c r="E331" s="213" t="s">
        <v>706</v>
      </c>
      <c r="F331" s="807">
        <v>1</v>
      </c>
      <c r="G331" s="807">
        <v>0</v>
      </c>
      <c r="H331" s="807">
        <v>-3</v>
      </c>
      <c r="I331" s="807">
        <v>5</v>
      </c>
      <c r="J331" s="211">
        <v>0.30555555555555552</v>
      </c>
      <c r="K331" s="807">
        <v>26.5</v>
      </c>
      <c r="L331" s="807">
        <v>28.3</v>
      </c>
      <c r="M331" s="788">
        <v>9.6199999999999992</v>
      </c>
      <c r="N331" s="788"/>
      <c r="O331" s="807">
        <v>30.1</v>
      </c>
      <c r="P331" s="839">
        <v>86</v>
      </c>
      <c r="Q331" s="807">
        <v>37.6</v>
      </c>
      <c r="R331" s="807">
        <v>18</v>
      </c>
      <c r="S331" s="839">
        <v>120</v>
      </c>
      <c r="T331" s="839">
        <v>76</v>
      </c>
      <c r="U331" s="839">
        <v>44</v>
      </c>
      <c r="V331" s="806"/>
      <c r="W331" s="823"/>
      <c r="X331" s="806"/>
      <c r="Y331" s="806"/>
      <c r="Z331" s="806"/>
      <c r="AA331" s="806"/>
      <c r="AB331" s="806"/>
      <c r="AC331" s="823"/>
      <c r="AD331" s="824"/>
      <c r="AE331" s="824"/>
      <c r="AF331" s="824"/>
      <c r="AG331" s="824"/>
      <c r="AH331" s="824"/>
      <c r="AI331" s="824"/>
      <c r="AJ331" s="824"/>
      <c r="AK331" s="825"/>
    </row>
    <row r="332" spans="1:37" ht="13.5" customHeight="1">
      <c r="A332" s="2159"/>
      <c r="B332" s="278">
        <v>43116</v>
      </c>
      <c r="C332" s="206" t="s">
        <v>686</v>
      </c>
      <c r="D332" s="213" t="s">
        <v>627</v>
      </c>
      <c r="E332" s="213" t="s">
        <v>634</v>
      </c>
      <c r="F332" s="807">
        <v>1</v>
      </c>
      <c r="G332" s="807">
        <v>0</v>
      </c>
      <c r="H332" s="807">
        <v>-3</v>
      </c>
      <c r="I332" s="807">
        <v>4.5</v>
      </c>
      <c r="J332" s="211">
        <v>0.30555555555555552</v>
      </c>
      <c r="K332" s="807">
        <v>23.5</v>
      </c>
      <c r="L332" s="807">
        <v>23.2</v>
      </c>
      <c r="M332" s="788">
        <v>9.64</v>
      </c>
      <c r="N332" s="788"/>
      <c r="O332" s="807">
        <v>31.4</v>
      </c>
      <c r="P332" s="839">
        <v>88</v>
      </c>
      <c r="Q332" s="807">
        <v>35.9</v>
      </c>
      <c r="R332" s="807">
        <v>13.3</v>
      </c>
      <c r="S332" s="839">
        <v>122</v>
      </c>
      <c r="T332" s="839">
        <v>76</v>
      </c>
      <c r="U332" s="839">
        <v>46</v>
      </c>
      <c r="V332" s="806">
        <v>0.7</v>
      </c>
      <c r="W332" s="823" t="s">
        <v>636</v>
      </c>
      <c r="X332" s="806">
        <v>240</v>
      </c>
      <c r="Y332" s="806">
        <v>214.4</v>
      </c>
      <c r="Z332" s="806">
        <v>29.6</v>
      </c>
      <c r="AA332" s="806">
        <v>1.26</v>
      </c>
      <c r="AB332" s="806">
        <v>1.1599999999999999</v>
      </c>
      <c r="AC332" s="823">
        <v>9.4</v>
      </c>
      <c r="AD332" s="824"/>
      <c r="AE332" s="824"/>
      <c r="AF332" s="824"/>
      <c r="AG332" s="824"/>
      <c r="AH332" s="824"/>
      <c r="AI332" s="824"/>
      <c r="AJ332" s="824"/>
      <c r="AK332" s="825"/>
    </row>
    <row r="333" spans="1:37" ht="13.5" customHeight="1">
      <c r="A333" s="2159"/>
      <c r="B333" s="278">
        <v>43117</v>
      </c>
      <c r="C333" s="206" t="s">
        <v>687</v>
      </c>
      <c r="D333" s="213" t="s">
        <v>638</v>
      </c>
      <c r="E333" s="213" t="s">
        <v>626</v>
      </c>
      <c r="F333" s="807">
        <v>0</v>
      </c>
      <c r="G333" s="807">
        <v>22</v>
      </c>
      <c r="H333" s="807">
        <v>3</v>
      </c>
      <c r="I333" s="807">
        <v>6.5</v>
      </c>
      <c r="J333" s="211">
        <v>0.30555555555555552</v>
      </c>
      <c r="K333" s="807">
        <v>16.399999999999999</v>
      </c>
      <c r="L333" s="807">
        <v>30.3</v>
      </c>
      <c r="M333" s="788">
        <v>9.64</v>
      </c>
      <c r="N333" s="788"/>
      <c r="O333" s="807">
        <v>32.799999999999997</v>
      </c>
      <c r="P333" s="839">
        <v>82</v>
      </c>
      <c r="Q333" s="807">
        <v>35.5</v>
      </c>
      <c r="R333" s="807">
        <v>16.100000000000001</v>
      </c>
      <c r="S333" s="839">
        <v>120</v>
      </c>
      <c r="T333" s="839">
        <v>74</v>
      </c>
      <c r="U333" s="839">
        <v>46</v>
      </c>
      <c r="V333" s="806"/>
      <c r="W333" s="823"/>
      <c r="X333" s="806"/>
      <c r="Y333" s="806"/>
      <c r="Z333" s="806"/>
      <c r="AA333" s="806"/>
      <c r="AB333" s="806"/>
      <c r="AC333" s="823"/>
      <c r="AD333" s="824">
        <v>0.23</v>
      </c>
      <c r="AE333" s="824">
        <v>28</v>
      </c>
      <c r="AF333" s="824">
        <v>18</v>
      </c>
      <c r="AG333" s="824">
        <v>10</v>
      </c>
      <c r="AH333" s="824">
        <v>8.5</v>
      </c>
      <c r="AI333" s="824">
        <v>19</v>
      </c>
      <c r="AJ333" s="824">
        <v>3.5</v>
      </c>
      <c r="AK333" s="825">
        <v>9.8000000000000004E-2</v>
      </c>
    </row>
    <row r="334" spans="1:37" ht="13.5" customHeight="1">
      <c r="A334" s="2159"/>
      <c r="B334" s="278">
        <v>43118</v>
      </c>
      <c r="C334" s="206" t="s">
        <v>688</v>
      </c>
      <c r="D334" s="213" t="s">
        <v>704</v>
      </c>
      <c r="E334" s="213" t="s">
        <v>693</v>
      </c>
      <c r="F334" s="807">
        <v>1</v>
      </c>
      <c r="G334" s="807">
        <v>0</v>
      </c>
      <c r="H334" s="807">
        <v>3</v>
      </c>
      <c r="I334" s="807">
        <v>7.5</v>
      </c>
      <c r="J334" s="211">
        <v>0.3125</v>
      </c>
      <c r="K334" s="807">
        <v>23.3</v>
      </c>
      <c r="L334" s="807">
        <v>20.2</v>
      </c>
      <c r="M334" s="788">
        <v>9.61</v>
      </c>
      <c r="N334" s="788"/>
      <c r="O334" s="807">
        <v>32.200000000000003</v>
      </c>
      <c r="P334" s="839">
        <v>81</v>
      </c>
      <c r="Q334" s="807">
        <v>37.299999999999997</v>
      </c>
      <c r="R334" s="807">
        <v>16.399999999999999</v>
      </c>
      <c r="S334" s="839">
        <v>112</v>
      </c>
      <c r="T334" s="839">
        <v>68</v>
      </c>
      <c r="U334" s="839">
        <v>44</v>
      </c>
      <c r="V334" s="806"/>
      <c r="W334" s="823"/>
      <c r="X334" s="806"/>
      <c r="Y334" s="806"/>
      <c r="Z334" s="806"/>
      <c r="AA334" s="806"/>
      <c r="AB334" s="806"/>
      <c r="AC334" s="823"/>
      <c r="AD334" s="824"/>
      <c r="AE334" s="824"/>
      <c r="AF334" s="824"/>
      <c r="AG334" s="824"/>
      <c r="AH334" s="824"/>
      <c r="AI334" s="824"/>
      <c r="AJ334" s="824"/>
      <c r="AK334" s="825"/>
    </row>
    <row r="335" spans="1:37" ht="13.5" customHeight="1">
      <c r="A335" s="2159"/>
      <c r="B335" s="278">
        <v>43119</v>
      </c>
      <c r="C335" s="206" t="s">
        <v>689</v>
      </c>
      <c r="D335" s="213" t="s">
        <v>641</v>
      </c>
      <c r="E335" s="213" t="s">
        <v>635</v>
      </c>
      <c r="F335" s="807">
        <v>0</v>
      </c>
      <c r="G335" s="807">
        <v>0</v>
      </c>
      <c r="H335" s="807">
        <v>2</v>
      </c>
      <c r="I335" s="807">
        <v>8.5</v>
      </c>
      <c r="J335" s="211">
        <v>0.30555555555555552</v>
      </c>
      <c r="K335" s="807">
        <v>19.600000000000001</v>
      </c>
      <c r="L335" s="807">
        <v>20.9</v>
      </c>
      <c r="M335" s="788">
        <v>9.4499999999999993</v>
      </c>
      <c r="N335" s="788"/>
      <c r="O335" s="807">
        <v>31.2</v>
      </c>
      <c r="P335" s="839">
        <v>78</v>
      </c>
      <c r="Q335" s="807">
        <v>34.1</v>
      </c>
      <c r="R335" s="807">
        <v>15.5</v>
      </c>
      <c r="S335" s="839">
        <v>110</v>
      </c>
      <c r="T335" s="839">
        <v>71</v>
      </c>
      <c r="U335" s="839">
        <v>39</v>
      </c>
      <c r="V335" s="806"/>
      <c r="W335" s="823"/>
      <c r="X335" s="806"/>
      <c r="Y335" s="806"/>
      <c r="Z335" s="806"/>
      <c r="AA335" s="806"/>
      <c r="AB335" s="806"/>
      <c r="AC335" s="823"/>
      <c r="AD335" s="824"/>
      <c r="AE335" s="824"/>
      <c r="AF335" s="824"/>
      <c r="AG335" s="824"/>
      <c r="AH335" s="824"/>
      <c r="AI335" s="824"/>
      <c r="AJ335" s="824"/>
      <c r="AK335" s="825"/>
    </row>
    <row r="336" spans="1:37" ht="13.5" customHeight="1">
      <c r="A336" s="2159"/>
      <c r="B336" s="278">
        <v>43120</v>
      </c>
      <c r="C336" s="206" t="s">
        <v>691</v>
      </c>
      <c r="D336" s="213" t="s">
        <v>708</v>
      </c>
      <c r="E336" s="213" t="s">
        <v>640</v>
      </c>
      <c r="F336" s="807">
        <v>2</v>
      </c>
      <c r="G336" s="807">
        <v>0.1</v>
      </c>
      <c r="H336" s="807">
        <v>4</v>
      </c>
      <c r="I336" s="807">
        <v>9</v>
      </c>
      <c r="J336" s="211">
        <v>0.3125</v>
      </c>
      <c r="K336" s="807">
        <v>22.8</v>
      </c>
      <c r="L336" s="807">
        <v>28.3</v>
      </c>
      <c r="M336" s="788">
        <v>9.4700000000000006</v>
      </c>
      <c r="N336" s="788"/>
      <c r="O336" s="807">
        <v>32.4</v>
      </c>
      <c r="P336" s="839">
        <v>85</v>
      </c>
      <c r="Q336" s="807">
        <v>33</v>
      </c>
      <c r="R336" s="807">
        <v>17.7</v>
      </c>
      <c r="S336" s="839">
        <v>116</v>
      </c>
      <c r="T336" s="839">
        <v>74</v>
      </c>
      <c r="U336" s="839">
        <v>42</v>
      </c>
      <c r="V336" s="806"/>
      <c r="W336" s="823"/>
      <c r="X336" s="806"/>
      <c r="Y336" s="806"/>
      <c r="Z336" s="806"/>
      <c r="AA336" s="806"/>
      <c r="AB336" s="806"/>
      <c r="AC336" s="823"/>
      <c r="AD336" s="824"/>
      <c r="AE336" s="824"/>
      <c r="AF336" s="824"/>
      <c r="AG336" s="824"/>
      <c r="AH336" s="824"/>
      <c r="AI336" s="824"/>
      <c r="AJ336" s="824"/>
      <c r="AK336" s="825"/>
    </row>
    <row r="337" spans="1:37" ht="13.5" customHeight="1">
      <c r="A337" s="2159"/>
      <c r="B337" s="278">
        <v>43121</v>
      </c>
      <c r="C337" s="215" t="s">
        <v>692</v>
      </c>
      <c r="D337" s="213" t="s">
        <v>627</v>
      </c>
      <c r="E337" s="213" t="s">
        <v>635</v>
      </c>
      <c r="F337" s="807">
        <v>0</v>
      </c>
      <c r="G337" s="807">
        <v>0</v>
      </c>
      <c r="H337" s="807">
        <v>0</v>
      </c>
      <c r="I337" s="807">
        <v>7</v>
      </c>
      <c r="J337" s="211">
        <v>0.3125</v>
      </c>
      <c r="K337" s="807">
        <v>21.2</v>
      </c>
      <c r="L337" s="807">
        <v>23</v>
      </c>
      <c r="M337" s="788">
        <v>9.35</v>
      </c>
      <c r="N337" s="788"/>
      <c r="O337" s="807">
        <v>32.6</v>
      </c>
      <c r="P337" s="839">
        <v>80</v>
      </c>
      <c r="Q337" s="807">
        <v>34.799999999999997</v>
      </c>
      <c r="R337" s="807">
        <v>14.2</v>
      </c>
      <c r="S337" s="839">
        <v>128</v>
      </c>
      <c r="T337" s="839">
        <v>74</v>
      </c>
      <c r="U337" s="839">
        <v>54</v>
      </c>
      <c r="V337" s="806"/>
      <c r="W337" s="823"/>
      <c r="X337" s="806"/>
      <c r="Y337" s="806"/>
      <c r="Z337" s="806"/>
      <c r="AA337" s="806"/>
      <c r="AB337" s="806"/>
      <c r="AC337" s="823"/>
      <c r="AD337" s="824"/>
      <c r="AE337" s="824"/>
      <c r="AF337" s="824"/>
      <c r="AG337" s="824"/>
      <c r="AH337" s="824"/>
      <c r="AI337" s="824"/>
      <c r="AJ337" s="824"/>
      <c r="AK337" s="825"/>
    </row>
    <row r="338" spans="1:37" ht="13.5" customHeight="1">
      <c r="A338" s="2159"/>
      <c r="B338" s="278">
        <v>43122</v>
      </c>
      <c r="C338" s="216" t="s">
        <v>685</v>
      </c>
      <c r="D338" s="213" t="s">
        <v>773</v>
      </c>
      <c r="E338" s="213" t="s">
        <v>633</v>
      </c>
      <c r="F338" s="807">
        <v>4</v>
      </c>
      <c r="G338" s="807">
        <v>9</v>
      </c>
      <c r="H338" s="807">
        <v>2</v>
      </c>
      <c r="I338" s="807">
        <v>6.5</v>
      </c>
      <c r="J338" s="211">
        <v>0.3125</v>
      </c>
      <c r="K338" s="807">
        <v>19</v>
      </c>
      <c r="L338" s="807">
        <v>27.7</v>
      </c>
      <c r="M338" s="788">
        <v>9.44</v>
      </c>
      <c r="N338" s="788"/>
      <c r="O338" s="807">
        <v>34</v>
      </c>
      <c r="P338" s="839">
        <v>88</v>
      </c>
      <c r="Q338" s="807">
        <v>35.5</v>
      </c>
      <c r="R338" s="807">
        <v>15.8</v>
      </c>
      <c r="S338" s="839">
        <v>124</v>
      </c>
      <c r="T338" s="839">
        <v>74</v>
      </c>
      <c r="U338" s="839">
        <v>50</v>
      </c>
      <c r="V338" s="806"/>
      <c r="W338" s="823"/>
      <c r="X338" s="806"/>
      <c r="Y338" s="806"/>
      <c r="Z338" s="806"/>
      <c r="AA338" s="806"/>
      <c r="AB338" s="806"/>
      <c r="AC338" s="823"/>
      <c r="AD338" s="824"/>
      <c r="AE338" s="824"/>
      <c r="AF338" s="824"/>
      <c r="AG338" s="824"/>
      <c r="AH338" s="824"/>
      <c r="AI338" s="824"/>
      <c r="AJ338" s="824"/>
      <c r="AK338" s="825"/>
    </row>
    <row r="339" spans="1:37" ht="13.5" customHeight="1">
      <c r="A339" s="2159"/>
      <c r="B339" s="278">
        <v>43123</v>
      </c>
      <c r="C339" s="216" t="s">
        <v>686</v>
      </c>
      <c r="D339" s="213" t="s">
        <v>627</v>
      </c>
      <c r="E339" s="213" t="s">
        <v>630</v>
      </c>
      <c r="F339" s="807">
        <v>1</v>
      </c>
      <c r="G339" s="807">
        <v>0</v>
      </c>
      <c r="H339" s="807">
        <v>-2</v>
      </c>
      <c r="I339" s="807">
        <v>3.5</v>
      </c>
      <c r="J339" s="211">
        <v>0.3125</v>
      </c>
      <c r="K339" s="807">
        <v>26.5</v>
      </c>
      <c r="L339" s="807">
        <v>29.6</v>
      </c>
      <c r="M339" s="788">
        <v>9.34</v>
      </c>
      <c r="N339" s="788"/>
      <c r="O339" s="807">
        <v>31</v>
      </c>
      <c r="P339" s="839">
        <v>70</v>
      </c>
      <c r="Q339" s="807">
        <v>37.6</v>
      </c>
      <c r="R339" s="807">
        <v>17.399999999999999</v>
      </c>
      <c r="S339" s="839">
        <v>108</v>
      </c>
      <c r="T339" s="839">
        <v>70</v>
      </c>
      <c r="U339" s="839">
        <v>38</v>
      </c>
      <c r="V339" s="806"/>
      <c r="W339" s="823"/>
      <c r="X339" s="806"/>
      <c r="Y339" s="806"/>
      <c r="Z339" s="806"/>
      <c r="AA339" s="806"/>
      <c r="AB339" s="806"/>
      <c r="AC339" s="823"/>
      <c r="AD339" s="824"/>
      <c r="AE339" s="824"/>
      <c r="AF339" s="824"/>
      <c r="AG339" s="824"/>
      <c r="AH339" s="824"/>
      <c r="AI339" s="824"/>
      <c r="AJ339" s="824"/>
      <c r="AK339" s="825"/>
    </row>
    <row r="340" spans="1:37" ht="13.5" customHeight="1">
      <c r="A340" s="2159"/>
      <c r="B340" s="278">
        <v>43124</v>
      </c>
      <c r="C340" s="216" t="s">
        <v>687</v>
      </c>
      <c r="D340" s="213" t="s">
        <v>704</v>
      </c>
      <c r="E340" s="213" t="s">
        <v>693</v>
      </c>
      <c r="F340" s="807">
        <v>0</v>
      </c>
      <c r="G340" s="807">
        <v>0</v>
      </c>
      <c r="H340" s="807">
        <v>-3</v>
      </c>
      <c r="I340" s="807">
        <v>4.5</v>
      </c>
      <c r="J340" s="211">
        <v>0.3125</v>
      </c>
      <c r="K340" s="807">
        <v>21.9</v>
      </c>
      <c r="L340" s="807">
        <v>28.1</v>
      </c>
      <c r="M340" s="788">
        <v>9.4</v>
      </c>
      <c r="N340" s="788"/>
      <c r="O340" s="807">
        <v>32.4</v>
      </c>
      <c r="P340" s="839">
        <v>74</v>
      </c>
      <c r="Q340" s="807">
        <v>36.200000000000003</v>
      </c>
      <c r="R340" s="807">
        <v>14.5</v>
      </c>
      <c r="S340" s="839">
        <v>116</v>
      </c>
      <c r="T340" s="839">
        <v>72</v>
      </c>
      <c r="U340" s="839">
        <v>44</v>
      </c>
      <c r="V340" s="806"/>
      <c r="W340" s="823"/>
      <c r="X340" s="806"/>
      <c r="Y340" s="806"/>
      <c r="Z340" s="806"/>
      <c r="AA340" s="806"/>
      <c r="AB340" s="806"/>
      <c r="AC340" s="823"/>
      <c r="AD340" s="824"/>
      <c r="AE340" s="824"/>
      <c r="AF340" s="824"/>
      <c r="AG340" s="824"/>
      <c r="AH340" s="824"/>
      <c r="AI340" s="824"/>
      <c r="AJ340" s="824"/>
      <c r="AK340" s="825"/>
    </row>
    <row r="341" spans="1:37" ht="13.5" customHeight="1">
      <c r="A341" s="2159"/>
      <c r="B341" s="278">
        <v>43125</v>
      </c>
      <c r="C341" s="216" t="s">
        <v>688</v>
      </c>
      <c r="D341" s="213" t="s">
        <v>627</v>
      </c>
      <c r="E341" s="213" t="s">
        <v>631</v>
      </c>
      <c r="F341" s="807">
        <v>2</v>
      </c>
      <c r="G341" s="807">
        <v>0</v>
      </c>
      <c r="H341" s="807">
        <v>-2</v>
      </c>
      <c r="I341" s="807">
        <v>5</v>
      </c>
      <c r="J341" s="211">
        <v>0.3125</v>
      </c>
      <c r="K341" s="807">
        <v>20.3</v>
      </c>
      <c r="L341" s="807">
        <v>17.899999999999999</v>
      </c>
      <c r="M341" s="788">
        <v>9.4</v>
      </c>
      <c r="N341" s="788"/>
      <c r="O341" s="807">
        <v>32.200000000000003</v>
      </c>
      <c r="P341" s="839">
        <v>80</v>
      </c>
      <c r="Q341" s="807">
        <v>36.9</v>
      </c>
      <c r="R341" s="807">
        <v>17.100000000000001</v>
      </c>
      <c r="S341" s="839">
        <v>118</v>
      </c>
      <c r="T341" s="839">
        <v>84</v>
      </c>
      <c r="U341" s="839">
        <v>34</v>
      </c>
      <c r="V341" s="806"/>
      <c r="W341" s="823"/>
      <c r="X341" s="806"/>
      <c r="Y341" s="806"/>
      <c r="Z341" s="806"/>
      <c r="AA341" s="806"/>
      <c r="AB341" s="806"/>
      <c r="AC341" s="823"/>
      <c r="AD341" s="824"/>
      <c r="AE341" s="824"/>
      <c r="AF341" s="824"/>
      <c r="AG341" s="824"/>
      <c r="AH341" s="824"/>
      <c r="AI341" s="824"/>
      <c r="AJ341" s="824"/>
      <c r="AK341" s="825"/>
    </row>
    <row r="342" spans="1:37" ht="13.5" customHeight="1">
      <c r="A342" s="2159"/>
      <c r="B342" s="278">
        <v>43126</v>
      </c>
      <c r="C342" s="216" t="s">
        <v>689</v>
      </c>
      <c r="D342" s="213" t="s">
        <v>627</v>
      </c>
      <c r="E342" s="213" t="s">
        <v>631</v>
      </c>
      <c r="F342" s="807">
        <v>1</v>
      </c>
      <c r="G342" s="807">
        <v>0</v>
      </c>
      <c r="H342" s="807">
        <v>-6</v>
      </c>
      <c r="I342" s="807">
        <v>2</v>
      </c>
      <c r="J342" s="211">
        <v>0.3125</v>
      </c>
      <c r="K342" s="807">
        <v>22.5</v>
      </c>
      <c r="L342" s="807">
        <v>27.4</v>
      </c>
      <c r="M342" s="788">
        <v>9.39</v>
      </c>
      <c r="N342" s="788"/>
      <c r="O342" s="807">
        <v>34.4</v>
      </c>
      <c r="P342" s="839">
        <v>82</v>
      </c>
      <c r="Q342" s="807">
        <v>39.1</v>
      </c>
      <c r="R342" s="807">
        <v>18.600000000000001</v>
      </c>
      <c r="S342" s="839">
        <v>114</v>
      </c>
      <c r="T342" s="839">
        <v>72</v>
      </c>
      <c r="U342" s="839">
        <v>42</v>
      </c>
      <c r="V342" s="806"/>
      <c r="W342" s="823"/>
      <c r="X342" s="806"/>
      <c r="Y342" s="806"/>
      <c r="Z342" s="806"/>
      <c r="AA342" s="806"/>
      <c r="AB342" s="806"/>
      <c r="AC342" s="823"/>
      <c r="AD342" s="824"/>
      <c r="AE342" s="824"/>
      <c r="AF342" s="824"/>
      <c r="AG342" s="824"/>
      <c r="AH342" s="824"/>
      <c r="AI342" s="824"/>
      <c r="AJ342" s="824"/>
      <c r="AK342" s="825"/>
    </row>
    <row r="343" spans="1:37" ht="13.5" customHeight="1">
      <c r="A343" s="2159"/>
      <c r="B343" s="278">
        <v>43127</v>
      </c>
      <c r="C343" s="216" t="s">
        <v>691</v>
      </c>
      <c r="D343" s="213" t="s">
        <v>627</v>
      </c>
      <c r="E343" s="213" t="s">
        <v>631</v>
      </c>
      <c r="F343" s="807">
        <v>3</v>
      </c>
      <c r="G343" s="807">
        <v>0</v>
      </c>
      <c r="H343" s="807">
        <v>-2</v>
      </c>
      <c r="I343" s="807">
        <v>0.20833333333333334</v>
      </c>
      <c r="J343" s="211">
        <v>0.3125</v>
      </c>
      <c r="K343" s="807">
        <v>21.3</v>
      </c>
      <c r="L343" s="807">
        <v>25.1</v>
      </c>
      <c r="M343" s="788">
        <v>9.4</v>
      </c>
      <c r="N343" s="788"/>
      <c r="O343" s="807">
        <v>33.6</v>
      </c>
      <c r="P343" s="839">
        <v>84</v>
      </c>
      <c r="Q343" s="807">
        <v>33.700000000000003</v>
      </c>
      <c r="R343" s="807">
        <v>17.399999999999999</v>
      </c>
      <c r="S343" s="839">
        <v>119</v>
      </c>
      <c r="T343" s="839">
        <v>84</v>
      </c>
      <c r="U343" s="839">
        <v>35</v>
      </c>
      <c r="V343" s="806"/>
      <c r="W343" s="823"/>
      <c r="X343" s="806"/>
      <c r="Y343" s="806"/>
      <c r="Z343" s="806"/>
      <c r="AA343" s="806"/>
      <c r="AB343" s="806"/>
      <c r="AC343" s="823"/>
      <c r="AD343" s="824"/>
      <c r="AE343" s="824"/>
      <c r="AF343" s="824"/>
      <c r="AG343" s="824"/>
      <c r="AH343" s="824"/>
      <c r="AI343" s="824"/>
      <c r="AJ343" s="824"/>
      <c r="AK343" s="825"/>
    </row>
    <row r="344" spans="1:37" ht="13.5" customHeight="1">
      <c r="A344" s="2159"/>
      <c r="B344" s="278">
        <v>43128</v>
      </c>
      <c r="C344" s="215" t="s">
        <v>692</v>
      </c>
      <c r="D344" s="213" t="s">
        <v>641</v>
      </c>
      <c r="E344" s="213" t="s">
        <v>709</v>
      </c>
      <c r="F344" s="807">
        <v>0</v>
      </c>
      <c r="G344" s="807">
        <v>0</v>
      </c>
      <c r="H344" s="807">
        <v>-2</v>
      </c>
      <c r="I344" s="807">
        <v>4.5</v>
      </c>
      <c r="J344" s="211">
        <v>0.3125</v>
      </c>
      <c r="K344" s="807">
        <v>26.4</v>
      </c>
      <c r="L344" s="807">
        <v>28.7</v>
      </c>
      <c r="M344" s="788">
        <v>9.66</v>
      </c>
      <c r="N344" s="788"/>
      <c r="O344" s="807">
        <v>33.6</v>
      </c>
      <c r="P344" s="839">
        <v>84</v>
      </c>
      <c r="Q344" s="807">
        <v>34.799999999999997</v>
      </c>
      <c r="R344" s="807">
        <v>22.1</v>
      </c>
      <c r="S344" s="839">
        <v>118</v>
      </c>
      <c r="T344" s="839">
        <v>76</v>
      </c>
      <c r="U344" s="839">
        <v>42</v>
      </c>
      <c r="V344" s="806"/>
      <c r="W344" s="823"/>
      <c r="X344" s="806"/>
      <c r="Y344" s="806"/>
      <c r="Z344" s="806"/>
      <c r="AA344" s="806"/>
      <c r="AB344" s="806"/>
      <c r="AC344" s="823"/>
      <c r="AD344" s="824"/>
      <c r="AE344" s="824"/>
      <c r="AF344" s="824"/>
      <c r="AG344" s="824"/>
      <c r="AH344" s="824"/>
      <c r="AI344" s="824"/>
      <c r="AJ344" s="824"/>
      <c r="AK344" s="825"/>
    </row>
    <row r="345" spans="1:37" ht="13.5" customHeight="1">
      <c r="A345" s="2159"/>
      <c r="B345" s="278">
        <v>43129</v>
      </c>
      <c r="C345" s="215" t="s">
        <v>685</v>
      </c>
      <c r="D345" s="213" t="s">
        <v>705</v>
      </c>
      <c r="E345" s="213" t="s">
        <v>696</v>
      </c>
      <c r="F345" s="807">
        <v>1</v>
      </c>
      <c r="G345" s="807">
        <v>0.7</v>
      </c>
      <c r="H345" s="807">
        <v>-2</v>
      </c>
      <c r="I345" s="807">
        <v>4</v>
      </c>
      <c r="J345" s="211">
        <v>0.30555555555555552</v>
      </c>
      <c r="K345" s="807">
        <v>22</v>
      </c>
      <c r="L345" s="807">
        <v>22.3</v>
      </c>
      <c r="M345" s="788">
        <v>9.74</v>
      </c>
      <c r="N345" s="788"/>
      <c r="O345" s="807">
        <v>29.5</v>
      </c>
      <c r="P345" s="839">
        <v>78</v>
      </c>
      <c r="Q345" s="807">
        <v>39.799999999999997</v>
      </c>
      <c r="R345" s="807">
        <v>17.7</v>
      </c>
      <c r="S345" s="839">
        <v>122</v>
      </c>
      <c r="T345" s="839">
        <v>80</v>
      </c>
      <c r="U345" s="839">
        <v>42</v>
      </c>
      <c r="V345" s="806">
        <v>0.62</v>
      </c>
      <c r="W345" s="823" t="s">
        <v>636</v>
      </c>
      <c r="X345" s="806">
        <v>270</v>
      </c>
      <c r="Y345" s="806">
        <v>240.4</v>
      </c>
      <c r="Z345" s="806">
        <v>31.6</v>
      </c>
      <c r="AA345" s="806">
        <v>1.44</v>
      </c>
      <c r="AB345" s="806">
        <v>1.19</v>
      </c>
      <c r="AC345" s="823">
        <v>11.2</v>
      </c>
      <c r="AD345" s="824"/>
      <c r="AE345" s="824"/>
      <c r="AF345" s="824"/>
      <c r="AG345" s="824"/>
      <c r="AH345" s="824"/>
      <c r="AI345" s="824"/>
      <c r="AJ345" s="824"/>
      <c r="AK345" s="825"/>
    </row>
    <row r="346" spans="1:37" ht="13.5" customHeight="1">
      <c r="A346" s="2159"/>
      <c r="B346" s="278">
        <v>43130</v>
      </c>
      <c r="C346" s="216" t="s">
        <v>686</v>
      </c>
      <c r="D346" s="213" t="s">
        <v>705</v>
      </c>
      <c r="E346" s="213" t="s">
        <v>640</v>
      </c>
      <c r="F346" s="807">
        <v>1</v>
      </c>
      <c r="G346" s="807">
        <v>0.4</v>
      </c>
      <c r="H346" s="807">
        <v>-1</v>
      </c>
      <c r="I346" s="807">
        <v>4</v>
      </c>
      <c r="J346" s="211">
        <v>0.3125</v>
      </c>
      <c r="K346" s="807">
        <v>21.2</v>
      </c>
      <c r="L346" s="807">
        <v>20.8</v>
      </c>
      <c r="M346" s="788">
        <v>9.5399999999999991</v>
      </c>
      <c r="N346" s="788"/>
      <c r="O346" s="807">
        <v>30.7</v>
      </c>
      <c r="P346" s="839">
        <v>88</v>
      </c>
      <c r="Q346" s="807">
        <v>34.799999999999997</v>
      </c>
      <c r="R346" s="807">
        <v>16.7</v>
      </c>
      <c r="S346" s="839">
        <v>128</v>
      </c>
      <c r="T346" s="839">
        <v>82</v>
      </c>
      <c r="U346" s="839">
        <v>46</v>
      </c>
      <c r="V346" s="806"/>
      <c r="W346" s="823"/>
      <c r="X346" s="806"/>
      <c r="Y346" s="806"/>
      <c r="Z346" s="806"/>
      <c r="AA346" s="806"/>
      <c r="AB346" s="806"/>
      <c r="AC346" s="823"/>
      <c r="AD346" s="824"/>
      <c r="AE346" s="824"/>
      <c r="AF346" s="824"/>
      <c r="AG346" s="824"/>
      <c r="AH346" s="824"/>
      <c r="AI346" s="824"/>
      <c r="AJ346" s="824"/>
      <c r="AK346" s="825"/>
    </row>
    <row r="347" spans="1:37" ht="13.5" customHeight="1">
      <c r="A347" s="2159"/>
      <c r="B347" s="402">
        <v>43131</v>
      </c>
      <c r="C347" s="216" t="s">
        <v>687</v>
      </c>
      <c r="D347" s="281" t="s">
        <v>627</v>
      </c>
      <c r="E347" s="281" t="s">
        <v>634</v>
      </c>
      <c r="F347" s="830">
        <v>1</v>
      </c>
      <c r="G347" s="830">
        <v>0</v>
      </c>
      <c r="H347" s="830">
        <v>-3</v>
      </c>
      <c r="I347" s="830">
        <v>3</v>
      </c>
      <c r="J347" s="286">
        <v>0.30555555555555552</v>
      </c>
      <c r="K347" s="830">
        <v>20.9</v>
      </c>
      <c r="L347" s="830">
        <v>16.8</v>
      </c>
      <c r="M347" s="804">
        <v>9.68</v>
      </c>
      <c r="N347" s="804"/>
      <c r="O347" s="830">
        <v>31.8</v>
      </c>
      <c r="P347" s="849">
        <v>84</v>
      </c>
      <c r="Q347" s="830">
        <v>35.5</v>
      </c>
      <c r="R347" s="830">
        <v>16.399999999999999</v>
      </c>
      <c r="S347" s="849">
        <v>122</v>
      </c>
      <c r="T347" s="849">
        <v>74</v>
      </c>
      <c r="U347" s="849">
        <v>48</v>
      </c>
      <c r="V347" s="808"/>
      <c r="W347" s="831"/>
      <c r="X347" s="808"/>
      <c r="Y347" s="808"/>
      <c r="Z347" s="808"/>
      <c r="AA347" s="808"/>
      <c r="AB347" s="808"/>
      <c r="AC347" s="831"/>
      <c r="AD347" s="832"/>
      <c r="AE347" s="832"/>
      <c r="AF347" s="832"/>
      <c r="AG347" s="832"/>
      <c r="AH347" s="832"/>
      <c r="AI347" s="832"/>
      <c r="AJ347" s="832"/>
      <c r="AK347" s="833"/>
    </row>
    <row r="348" spans="1:37" ht="13.5" customHeight="1">
      <c r="A348" s="2159"/>
      <c r="B348" s="2133" t="s">
        <v>407</v>
      </c>
      <c r="C348" s="2133"/>
      <c r="D348" s="658"/>
      <c r="E348" s="659"/>
      <c r="F348" s="809">
        <f>MAX(F317:F347)</f>
        <v>4</v>
      </c>
      <c r="G348" s="809">
        <f>MAX(G317:G347)</f>
        <v>22</v>
      </c>
      <c r="H348" s="809">
        <f>MAX(H317:H347)</f>
        <v>5</v>
      </c>
      <c r="I348" s="809">
        <f>MAX(I317:I347)</f>
        <v>9</v>
      </c>
      <c r="J348" s="811"/>
      <c r="K348" s="809">
        <f>MAX(K317:K347)</f>
        <v>34</v>
      </c>
      <c r="L348" s="809">
        <f t="shared" ref="L348:M348" si="59">MAX(L317:L347)</f>
        <v>32.4</v>
      </c>
      <c r="M348" s="1207">
        <f t="shared" si="59"/>
        <v>9.74</v>
      </c>
      <c r="N348" s="812"/>
      <c r="O348" s="809">
        <f t="shared" ref="O348:AK348" si="60">MAX(O317:O347)</f>
        <v>37.200000000000003</v>
      </c>
      <c r="P348" s="1208">
        <f t="shared" si="60"/>
        <v>102</v>
      </c>
      <c r="Q348" s="809">
        <f t="shared" si="60"/>
        <v>39.799999999999997</v>
      </c>
      <c r="R348" s="809">
        <f t="shared" si="60"/>
        <v>22.1</v>
      </c>
      <c r="S348" s="1208">
        <f t="shared" si="60"/>
        <v>132</v>
      </c>
      <c r="T348" s="1208">
        <f t="shared" si="60"/>
        <v>90</v>
      </c>
      <c r="U348" s="1208">
        <f t="shared" si="60"/>
        <v>54</v>
      </c>
      <c r="V348" s="814">
        <f>MAX(V317:V347)</f>
        <v>0.7</v>
      </c>
      <c r="W348" s="815">
        <f t="shared" ref="W348" si="61">MAX(W317:W347)</f>
        <v>0</v>
      </c>
      <c r="X348" s="1208">
        <f t="shared" si="60"/>
        <v>270</v>
      </c>
      <c r="Y348" s="1208">
        <f t="shared" si="60"/>
        <v>240.4</v>
      </c>
      <c r="Z348" s="1208">
        <f t="shared" si="60"/>
        <v>31.6</v>
      </c>
      <c r="AA348" s="809">
        <f t="shared" si="60"/>
        <v>1.44</v>
      </c>
      <c r="AB348" s="1207">
        <f t="shared" si="60"/>
        <v>1.19</v>
      </c>
      <c r="AC348" s="809">
        <f t="shared" si="60"/>
        <v>11.2</v>
      </c>
      <c r="AD348" s="809">
        <f t="shared" si="60"/>
        <v>0.23</v>
      </c>
      <c r="AE348" s="809">
        <f t="shared" si="60"/>
        <v>28</v>
      </c>
      <c r="AF348" s="809">
        <f t="shared" si="60"/>
        <v>18</v>
      </c>
      <c r="AG348" s="809">
        <f t="shared" si="60"/>
        <v>10</v>
      </c>
      <c r="AH348" s="809">
        <f t="shared" si="60"/>
        <v>8.5</v>
      </c>
      <c r="AI348" s="809">
        <f t="shared" si="60"/>
        <v>19</v>
      </c>
      <c r="AJ348" s="809">
        <f t="shared" si="60"/>
        <v>3.5</v>
      </c>
      <c r="AK348" s="1207">
        <f t="shared" si="60"/>
        <v>9.8000000000000004E-2</v>
      </c>
    </row>
    <row r="349" spans="1:37" ht="13.5" customHeight="1">
      <c r="A349" s="2159"/>
      <c r="B349" s="2134" t="s">
        <v>408</v>
      </c>
      <c r="C349" s="2133"/>
      <c r="D349" s="658"/>
      <c r="E349" s="659"/>
      <c r="F349" s="809">
        <f>MIN(F317:F347)</f>
        <v>0</v>
      </c>
      <c r="G349" s="809">
        <f>MIN(G317:G347)</f>
        <v>0</v>
      </c>
      <c r="H349" s="809">
        <f>MIN(H317:H347)</f>
        <v>-6</v>
      </c>
      <c r="I349" s="809">
        <f>MIN(I317:I347)</f>
        <v>0.20833333333333334</v>
      </c>
      <c r="J349" s="811"/>
      <c r="K349" s="809">
        <f>MIN(K317:K347)</f>
        <v>16.399999999999999</v>
      </c>
      <c r="L349" s="809">
        <f t="shared" ref="L349:M349" si="62">MIN(L317:L347)</f>
        <v>13.9</v>
      </c>
      <c r="M349" s="1207">
        <f t="shared" si="62"/>
        <v>9.25</v>
      </c>
      <c r="N349" s="812"/>
      <c r="O349" s="809">
        <f t="shared" ref="O349:AK349" si="63">MIN(O317:O347)</f>
        <v>29.5</v>
      </c>
      <c r="P349" s="1208">
        <f t="shared" si="63"/>
        <v>70</v>
      </c>
      <c r="Q349" s="809">
        <f t="shared" si="63"/>
        <v>32.299999999999997</v>
      </c>
      <c r="R349" s="809">
        <f t="shared" si="63"/>
        <v>13.3</v>
      </c>
      <c r="S349" s="1208">
        <f t="shared" si="63"/>
        <v>108</v>
      </c>
      <c r="T349" s="1208">
        <f t="shared" si="63"/>
        <v>68</v>
      </c>
      <c r="U349" s="1208">
        <f t="shared" si="63"/>
        <v>28</v>
      </c>
      <c r="V349" s="814">
        <f>MIN(V318:V347)</f>
        <v>0.62</v>
      </c>
      <c r="W349" s="815">
        <f>MIN(W317:W347)</f>
        <v>0</v>
      </c>
      <c r="X349" s="1208">
        <f t="shared" si="63"/>
        <v>240</v>
      </c>
      <c r="Y349" s="1208">
        <f t="shared" si="63"/>
        <v>214.4</v>
      </c>
      <c r="Z349" s="1208">
        <f t="shared" si="63"/>
        <v>29.6</v>
      </c>
      <c r="AA349" s="809">
        <f t="shared" si="63"/>
        <v>1.26</v>
      </c>
      <c r="AB349" s="1207">
        <f t="shared" si="63"/>
        <v>1.1599999999999999</v>
      </c>
      <c r="AC349" s="809">
        <f t="shared" si="63"/>
        <v>9.4</v>
      </c>
      <c r="AD349" s="809">
        <f t="shared" si="63"/>
        <v>0.23</v>
      </c>
      <c r="AE349" s="809">
        <f t="shared" si="63"/>
        <v>28</v>
      </c>
      <c r="AF349" s="809">
        <f t="shared" si="63"/>
        <v>18</v>
      </c>
      <c r="AG349" s="809">
        <f t="shared" si="63"/>
        <v>10</v>
      </c>
      <c r="AH349" s="809">
        <f t="shared" si="63"/>
        <v>8.5</v>
      </c>
      <c r="AI349" s="809">
        <f t="shared" si="63"/>
        <v>19</v>
      </c>
      <c r="AJ349" s="809">
        <f t="shared" si="63"/>
        <v>3.5</v>
      </c>
      <c r="AK349" s="1207">
        <f t="shared" si="63"/>
        <v>9.8000000000000004E-2</v>
      </c>
    </row>
    <row r="350" spans="1:37" ht="13.5" customHeight="1">
      <c r="A350" s="2159"/>
      <c r="B350" s="2133" t="s">
        <v>409</v>
      </c>
      <c r="C350" s="2133"/>
      <c r="D350" s="658"/>
      <c r="E350" s="659"/>
      <c r="F350" s="811"/>
      <c r="G350" s="809">
        <f>IF(COUNT(G317:G347)=0,0,AVERAGE(G317:G347))</f>
        <v>1.4645161290322581</v>
      </c>
      <c r="H350" s="809">
        <f>IF(COUNT(H317:H347)=0,0,AVERAGE(H317:H347))</f>
        <v>-0.77419354838709675</v>
      </c>
      <c r="I350" s="809">
        <f>IF(COUNT(I317:I347)=0,0,AVERAGE(I317:I347))</f>
        <v>5.184139784946237</v>
      </c>
      <c r="J350" s="811"/>
      <c r="K350" s="809">
        <f>IF(COUNT(K317:K347)=0,0,AVERAGE(K317:K347))</f>
        <v>22.616129032258065</v>
      </c>
      <c r="L350" s="809">
        <f t="shared" ref="L350:M350" si="64">IF(COUNT(L317:L347)=0,0,AVERAGE(L317:L347))</f>
        <v>23.970967741935485</v>
      </c>
      <c r="M350" s="1207">
        <f t="shared" si="64"/>
        <v>9.4590322580645179</v>
      </c>
      <c r="N350" s="811"/>
      <c r="O350" s="809">
        <f t="shared" ref="O350:U350" si="65">IF(COUNT(O317:O347)=0,0,AVERAGE(O317:O347))</f>
        <v>32.987096774193553</v>
      </c>
      <c r="P350" s="1208">
        <f t="shared" si="65"/>
        <v>85.516129032258064</v>
      </c>
      <c r="Q350" s="809">
        <f t="shared" si="65"/>
        <v>35.87096774193548</v>
      </c>
      <c r="R350" s="809">
        <f t="shared" si="65"/>
        <v>16.929032258064513</v>
      </c>
      <c r="S350" s="1208">
        <f t="shared" si="65"/>
        <v>121.54838709677419</v>
      </c>
      <c r="T350" s="1208">
        <f t="shared" si="65"/>
        <v>78.354838709677423</v>
      </c>
      <c r="U350" s="1208">
        <f t="shared" si="65"/>
        <v>43.193548387096776</v>
      </c>
      <c r="V350" s="812">
        <f>AVERAGE(V318:V347)</f>
        <v>0.65999999999999992</v>
      </c>
      <c r="W350" s="815" t="s">
        <v>762</v>
      </c>
      <c r="X350" s="1208">
        <f t="shared" ref="X350:AJ350" si="66">IF(COUNT(X317:X347)=0,0,AVERAGE(X317:X347))</f>
        <v>255</v>
      </c>
      <c r="Y350" s="1208">
        <f t="shared" si="66"/>
        <v>227.4</v>
      </c>
      <c r="Z350" s="1208">
        <f t="shared" si="66"/>
        <v>30.6</v>
      </c>
      <c r="AA350" s="809">
        <f t="shared" si="66"/>
        <v>1.35</v>
      </c>
      <c r="AB350" s="1207">
        <f t="shared" si="66"/>
        <v>1.1749999999999998</v>
      </c>
      <c r="AC350" s="809">
        <f t="shared" si="66"/>
        <v>10.3</v>
      </c>
      <c r="AD350" s="809">
        <f t="shared" si="66"/>
        <v>0.23</v>
      </c>
      <c r="AE350" s="809">
        <f t="shared" si="66"/>
        <v>28</v>
      </c>
      <c r="AF350" s="809">
        <f t="shared" si="66"/>
        <v>18</v>
      </c>
      <c r="AG350" s="809">
        <f t="shared" si="66"/>
        <v>10</v>
      </c>
      <c r="AH350" s="809">
        <f t="shared" si="66"/>
        <v>8.5</v>
      </c>
      <c r="AI350" s="809">
        <f t="shared" si="66"/>
        <v>19</v>
      </c>
      <c r="AJ350" s="809">
        <f t="shared" si="66"/>
        <v>3.5</v>
      </c>
      <c r="AK350" s="1138"/>
    </row>
    <row r="351" spans="1:37" ht="13.5" customHeight="1">
      <c r="A351" s="2159"/>
      <c r="B351" s="2135" t="s">
        <v>410</v>
      </c>
      <c r="C351" s="2135"/>
      <c r="D351" s="660"/>
      <c r="E351" s="660"/>
      <c r="F351" s="1725"/>
      <c r="G351" s="1726">
        <f>SUM(G317:G347)</f>
        <v>45.400000000000006</v>
      </c>
      <c r="H351" s="1727"/>
      <c r="I351" s="1727"/>
      <c r="J351" s="1727"/>
      <c r="K351" s="1727"/>
      <c r="L351" s="1727"/>
      <c r="M351" s="1727"/>
      <c r="N351" s="1727"/>
      <c r="O351" s="1727"/>
      <c r="P351" s="1727"/>
      <c r="Q351" s="1727"/>
      <c r="R351" s="1727"/>
      <c r="S351" s="1727"/>
      <c r="T351" s="1727"/>
      <c r="U351" s="1727"/>
      <c r="V351" s="860"/>
      <c r="W351" s="820"/>
      <c r="X351" s="860"/>
      <c r="Y351" s="860"/>
      <c r="Z351" s="860"/>
      <c r="AA351" s="860"/>
      <c r="AB351" s="860"/>
      <c r="AC351" s="861"/>
      <c r="AD351" s="861"/>
      <c r="AE351" s="860"/>
      <c r="AF351" s="860"/>
      <c r="AG351" s="860"/>
      <c r="AH351" s="860"/>
      <c r="AI351" s="860"/>
      <c r="AJ351" s="860"/>
      <c r="AK351" s="1138"/>
    </row>
    <row r="352" spans="1:37" ht="13.5" customHeight="1">
      <c r="A352" s="2141" t="s">
        <v>598</v>
      </c>
      <c r="B352" s="280">
        <v>43132</v>
      </c>
      <c r="C352" s="1701" t="s">
        <v>781</v>
      </c>
      <c r="D352" s="1710" t="s">
        <v>638</v>
      </c>
      <c r="E352" s="1710" t="s">
        <v>640</v>
      </c>
      <c r="F352" s="1719">
        <v>0</v>
      </c>
      <c r="G352" s="1728">
        <v>55</v>
      </c>
      <c r="H352" s="1713">
        <v>0</v>
      </c>
      <c r="I352" s="1713">
        <v>5</v>
      </c>
      <c r="J352" s="1714">
        <v>0.3125</v>
      </c>
      <c r="K352" s="1715">
        <v>18.100000000000001</v>
      </c>
      <c r="L352" s="1715">
        <v>21.7</v>
      </c>
      <c r="M352" s="1704">
        <v>9.75</v>
      </c>
      <c r="N352" s="1704"/>
      <c r="O352" s="1713">
        <v>30.1</v>
      </c>
      <c r="P352" s="1716">
        <v>80</v>
      </c>
      <c r="Q352" s="1713">
        <v>39.1</v>
      </c>
      <c r="R352" s="1716">
        <v>16.399999999999999</v>
      </c>
      <c r="S352" s="1716">
        <v>114</v>
      </c>
      <c r="T352" s="1716">
        <v>72</v>
      </c>
      <c r="U352" s="1717">
        <v>42</v>
      </c>
      <c r="V352" s="1705"/>
      <c r="W352" s="1705"/>
      <c r="X352" s="1706"/>
      <c r="Y352" s="1707"/>
      <c r="Z352" s="1708"/>
      <c r="AA352" s="1708"/>
      <c r="AB352" s="1708"/>
      <c r="AC352" s="1724"/>
      <c r="AD352" s="1721"/>
      <c r="AE352" s="844"/>
      <c r="AF352" s="844"/>
      <c r="AG352" s="844"/>
      <c r="AH352" s="844"/>
      <c r="AI352" s="844"/>
      <c r="AJ352" s="844"/>
      <c r="AK352" s="845"/>
    </row>
    <row r="353" spans="1:37" ht="13.5" customHeight="1">
      <c r="A353" s="2132"/>
      <c r="B353" s="278">
        <v>43133</v>
      </c>
      <c r="C353" s="206" t="s">
        <v>689</v>
      </c>
      <c r="D353" s="1709" t="s">
        <v>785</v>
      </c>
      <c r="E353" s="1710" t="s">
        <v>640</v>
      </c>
      <c r="F353" s="1711">
        <v>4</v>
      </c>
      <c r="G353" s="1712">
        <v>8.8000000000000007</v>
      </c>
      <c r="H353" s="1713">
        <v>0</v>
      </c>
      <c r="I353" s="1713">
        <v>4</v>
      </c>
      <c r="J353" s="1714">
        <v>0.30555555555555552</v>
      </c>
      <c r="K353" s="1715">
        <v>22.8</v>
      </c>
      <c r="L353" s="1715">
        <v>24.5</v>
      </c>
      <c r="M353" s="1704">
        <v>9.6999999999999993</v>
      </c>
      <c r="N353" s="1704"/>
      <c r="O353" s="1713">
        <v>31.2</v>
      </c>
      <c r="P353" s="1716">
        <v>82</v>
      </c>
      <c r="Q353" s="1713">
        <v>36.6</v>
      </c>
      <c r="R353" s="1716">
        <v>17.399999999999999</v>
      </c>
      <c r="S353" s="1716">
        <v>113</v>
      </c>
      <c r="T353" s="1716">
        <v>72</v>
      </c>
      <c r="U353" s="1717">
        <v>41</v>
      </c>
      <c r="V353" s="1705"/>
      <c r="W353" s="1705"/>
      <c r="X353" s="1706"/>
      <c r="Y353" s="1707"/>
      <c r="Z353" s="1708"/>
      <c r="AA353" s="1708"/>
      <c r="AB353" s="1708"/>
      <c r="AC353" s="1724"/>
      <c r="AD353" s="1722"/>
      <c r="AE353" s="824"/>
      <c r="AF353" s="824"/>
      <c r="AG353" s="824"/>
      <c r="AH353" s="824"/>
      <c r="AI353" s="824"/>
      <c r="AJ353" s="824"/>
      <c r="AK353" s="825"/>
    </row>
    <row r="354" spans="1:37" ht="13.5" customHeight="1">
      <c r="A354" s="2132"/>
      <c r="B354" s="278">
        <v>43134</v>
      </c>
      <c r="C354" s="206" t="s">
        <v>691</v>
      </c>
      <c r="D354" s="1709" t="s">
        <v>641</v>
      </c>
      <c r="E354" s="1710" t="s">
        <v>709</v>
      </c>
      <c r="F354" s="1711">
        <v>0</v>
      </c>
      <c r="G354" s="1712">
        <v>0</v>
      </c>
      <c r="H354" s="1729">
        <v>1</v>
      </c>
      <c r="I354" s="1713">
        <v>6</v>
      </c>
      <c r="J354" s="1714">
        <v>0.31944444444444448</v>
      </c>
      <c r="K354" s="1715">
        <v>21.4</v>
      </c>
      <c r="L354" s="1715">
        <v>20.100000000000001</v>
      </c>
      <c r="M354" s="1704">
        <v>9.7799999999999994</v>
      </c>
      <c r="N354" s="1704"/>
      <c r="O354" s="1713">
        <v>32.4</v>
      </c>
      <c r="P354" s="1716">
        <v>80</v>
      </c>
      <c r="Q354" s="1713">
        <v>38.299999999999997</v>
      </c>
      <c r="R354" s="1716">
        <v>17.100000000000001</v>
      </c>
      <c r="S354" s="1716">
        <v>115</v>
      </c>
      <c r="T354" s="1716">
        <v>74</v>
      </c>
      <c r="U354" s="1717">
        <v>41</v>
      </c>
      <c r="V354" s="1705"/>
      <c r="W354" s="1705"/>
      <c r="X354" s="1706"/>
      <c r="Y354" s="1707"/>
      <c r="Z354" s="1708"/>
      <c r="AA354" s="1708"/>
      <c r="AB354" s="1708"/>
      <c r="AC354" s="1724"/>
      <c r="AD354" s="1722"/>
      <c r="AE354" s="824"/>
      <c r="AF354" s="824"/>
      <c r="AG354" s="824"/>
      <c r="AH354" s="824"/>
      <c r="AI354" s="824"/>
      <c r="AJ354" s="824"/>
      <c r="AK354" s="825"/>
    </row>
    <row r="355" spans="1:37" ht="13.5" customHeight="1">
      <c r="A355" s="2132"/>
      <c r="B355" s="278">
        <v>43135</v>
      </c>
      <c r="C355" s="206" t="s">
        <v>692</v>
      </c>
      <c r="D355" s="1709" t="s">
        <v>627</v>
      </c>
      <c r="E355" s="1710" t="s">
        <v>630</v>
      </c>
      <c r="F355" s="1711">
        <v>0</v>
      </c>
      <c r="G355" s="1712">
        <v>0</v>
      </c>
      <c r="H355" s="1729">
        <v>-2</v>
      </c>
      <c r="I355" s="1713">
        <v>5</v>
      </c>
      <c r="J355" s="1714">
        <v>0.30555555555555552</v>
      </c>
      <c r="K355" s="1715">
        <v>14.3</v>
      </c>
      <c r="L355" s="1715">
        <v>12.4</v>
      </c>
      <c r="M355" s="1704">
        <v>9.36</v>
      </c>
      <c r="N355" s="1704"/>
      <c r="O355" s="1713">
        <v>31.2</v>
      </c>
      <c r="P355" s="1716">
        <v>84</v>
      </c>
      <c r="Q355" s="1713">
        <v>37.6</v>
      </c>
      <c r="R355" s="1716">
        <v>10.4</v>
      </c>
      <c r="S355" s="1716">
        <v>114</v>
      </c>
      <c r="T355" s="1716">
        <v>74</v>
      </c>
      <c r="U355" s="1717">
        <v>40</v>
      </c>
      <c r="V355" s="1705"/>
      <c r="W355" s="1705"/>
      <c r="X355" s="1706"/>
      <c r="Y355" s="1707"/>
      <c r="Z355" s="1708"/>
      <c r="AA355" s="1708"/>
      <c r="AB355" s="1708"/>
      <c r="AC355" s="1724"/>
      <c r="AD355" s="1722"/>
      <c r="AE355" s="824"/>
      <c r="AF355" s="824"/>
      <c r="AG355" s="824"/>
      <c r="AH355" s="824"/>
      <c r="AI355" s="824"/>
      <c r="AJ355" s="824"/>
      <c r="AK355" s="825"/>
    </row>
    <row r="356" spans="1:37" ht="13.5" customHeight="1">
      <c r="A356" s="2132"/>
      <c r="B356" s="278">
        <v>43136</v>
      </c>
      <c r="C356" s="206" t="s">
        <v>685</v>
      </c>
      <c r="D356" s="1709" t="s">
        <v>627</v>
      </c>
      <c r="E356" s="1710" t="s">
        <v>631</v>
      </c>
      <c r="F356" s="1711">
        <v>0</v>
      </c>
      <c r="G356" s="1712">
        <v>0</v>
      </c>
      <c r="H356" s="1729">
        <v>-2</v>
      </c>
      <c r="I356" s="1713">
        <v>7</v>
      </c>
      <c r="J356" s="1714">
        <v>0.30555555555555552</v>
      </c>
      <c r="K356" s="1715">
        <v>18.399999999999999</v>
      </c>
      <c r="L356" s="1715">
        <v>12.3</v>
      </c>
      <c r="M356" s="1704">
        <v>9.75</v>
      </c>
      <c r="N356" s="1704"/>
      <c r="O356" s="1713">
        <v>32.6</v>
      </c>
      <c r="P356" s="1716">
        <v>82</v>
      </c>
      <c r="Q356" s="1713">
        <v>39.1</v>
      </c>
      <c r="R356" s="1716">
        <v>16.100000000000001</v>
      </c>
      <c r="S356" s="1716">
        <v>120</v>
      </c>
      <c r="T356" s="1716">
        <v>74</v>
      </c>
      <c r="U356" s="1717">
        <v>46</v>
      </c>
      <c r="V356" s="1705"/>
      <c r="W356" s="1705"/>
      <c r="X356" s="1706"/>
      <c r="Y356" s="1707"/>
      <c r="Z356" s="1708"/>
      <c r="AA356" s="1708"/>
      <c r="AB356" s="1708"/>
      <c r="AC356" s="1724"/>
      <c r="AD356" s="1722"/>
      <c r="AE356" s="824"/>
      <c r="AF356" s="824"/>
      <c r="AG356" s="824"/>
      <c r="AH356" s="824"/>
      <c r="AI356" s="824"/>
      <c r="AJ356" s="824"/>
      <c r="AK356" s="825"/>
    </row>
    <row r="357" spans="1:37" ht="13.5" customHeight="1">
      <c r="A357" s="2132"/>
      <c r="B357" s="278">
        <v>43137</v>
      </c>
      <c r="C357" s="206" t="s">
        <v>686</v>
      </c>
      <c r="D357" s="1709" t="s">
        <v>627</v>
      </c>
      <c r="E357" s="1710" t="s">
        <v>709</v>
      </c>
      <c r="F357" s="1711">
        <v>0</v>
      </c>
      <c r="G357" s="1712">
        <v>0</v>
      </c>
      <c r="H357" s="1729">
        <v>-3</v>
      </c>
      <c r="I357" s="1713">
        <v>4.2</v>
      </c>
      <c r="J357" s="1714">
        <v>0.30555555555555552</v>
      </c>
      <c r="K357" s="1715">
        <v>18.100000000000001</v>
      </c>
      <c r="L357" s="1715">
        <v>19.7</v>
      </c>
      <c r="M357" s="1704">
        <v>9.6999999999999993</v>
      </c>
      <c r="N357" s="1704"/>
      <c r="O357" s="1713">
        <v>30.4</v>
      </c>
      <c r="P357" s="1716">
        <v>78</v>
      </c>
      <c r="Q357" s="1713">
        <v>37.6</v>
      </c>
      <c r="R357" s="1716">
        <v>16.899999999999999</v>
      </c>
      <c r="S357" s="1716">
        <v>114</v>
      </c>
      <c r="T357" s="1716">
        <v>65</v>
      </c>
      <c r="U357" s="1717">
        <v>49</v>
      </c>
      <c r="V357" s="1705"/>
      <c r="W357" s="1705"/>
      <c r="X357" s="1706"/>
      <c r="Y357" s="1707"/>
      <c r="Z357" s="1708"/>
      <c r="AA357" s="1708"/>
      <c r="AB357" s="1708"/>
      <c r="AC357" s="1724"/>
      <c r="AD357" s="1722"/>
      <c r="AE357" s="824"/>
      <c r="AF357" s="824"/>
      <c r="AG357" s="824"/>
      <c r="AH357" s="824"/>
      <c r="AI357" s="824"/>
      <c r="AJ357" s="824"/>
      <c r="AK357" s="825"/>
    </row>
    <row r="358" spans="1:37" ht="13.5" customHeight="1">
      <c r="A358" s="2132"/>
      <c r="B358" s="278">
        <v>43138</v>
      </c>
      <c r="C358" s="206" t="s">
        <v>687</v>
      </c>
      <c r="D358" s="1709" t="s">
        <v>627</v>
      </c>
      <c r="E358" s="1710" t="s">
        <v>693</v>
      </c>
      <c r="F358" s="1711">
        <v>1</v>
      </c>
      <c r="G358" s="1712">
        <v>0</v>
      </c>
      <c r="H358" s="1729">
        <v>-2</v>
      </c>
      <c r="I358" s="1713">
        <v>5</v>
      </c>
      <c r="J358" s="1714">
        <v>0.30555555555555552</v>
      </c>
      <c r="K358" s="1715">
        <v>14.7</v>
      </c>
      <c r="L358" s="1715">
        <v>17.600000000000001</v>
      </c>
      <c r="M358" s="1704">
        <v>9.6</v>
      </c>
      <c r="N358" s="1704"/>
      <c r="O358" s="1713">
        <v>31.2</v>
      </c>
      <c r="P358" s="1716">
        <v>74</v>
      </c>
      <c r="Q358" s="1713">
        <v>39.799999999999997</v>
      </c>
      <c r="R358" s="1716">
        <v>14.9</v>
      </c>
      <c r="S358" s="1716">
        <v>118</v>
      </c>
      <c r="T358" s="1716">
        <v>62</v>
      </c>
      <c r="U358" s="1717">
        <v>56</v>
      </c>
      <c r="V358" s="1705"/>
      <c r="W358" s="1705"/>
      <c r="X358" s="1706"/>
      <c r="Y358" s="1707"/>
      <c r="Z358" s="1708"/>
      <c r="AA358" s="1708"/>
      <c r="AB358" s="1708"/>
      <c r="AC358" s="1724"/>
      <c r="AD358" s="1722"/>
      <c r="AE358" s="824"/>
      <c r="AF358" s="824"/>
      <c r="AG358" s="824"/>
      <c r="AH358" s="824"/>
      <c r="AI358" s="824"/>
      <c r="AJ358" s="824"/>
      <c r="AK358" s="825"/>
    </row>
    <row r="359" spans="1:37" ht="13.5" customHeight="1">
      <c r="A359" s="2132"/>
      <c r="B359" s="278">
        <v>43139</v>
      </c>
      <c r="C359" s="206" t="s">
        <v>688</v>
      </c>
      <c r="D359" s="1709" t="s">
        <v>627</v>
      </c>
      <c r="E359" s="1710" t="s">
        <v>631</v>
      </c>
      <c r="F359" s="1711">
        <v>0</v>
      </c>
      <c r="G359" s="1712">
        <v>0</v>
      </c>
      <c r="H359" s="1729">
        <v>-2</v>
      </c>
      <c r="I359" s="1713">
        <v>4.0999999999999996</v>
      </c>
      <c r="J359" s="1714">
        <v>0.3125</v>
      </c>
      <c r="K359" s="1715">
        <v>15.8</v>
      </c>
      <c r="L359" s="1715">
        <v>18.399999999999999</v>
      </c>
      <c r="M359" s="1704">
        <v>9.7100000000000009</v>
      </c>
      <c r="N359" s="1704"/>
      <c r="O359" s="1713">
        <v>31.9</v>
      </c>
      <c r="P359" s="1716">
        <v>72</v>
      </c>
      <c r="Q359" s="1713">
        <v>41.2</v>
      </c>
      <c r="R359" s="1716">
        <v>17.399999999999999</v>
      </c>
      <c r="S359" s="1716">
        <v>112</v>
      </c>
      <c r="T359" s="1716">
        <v>76</v>
      </c>
      <c r="U359" s="1717">
        <v>36</v>
      </c>
      <c r="V359" s="1705"/>
      <c r="W359" s="1705"/>
      <c r="X359" s="1706"/>
      <c r="Y359" s="1707"/>
      <c r="Z359" s="1708"/>
      <c r="AA359" s="1708"/>
      <c r="AB359" s="1708"/>
      <c r="AC359" s="1724"/>
      <c r="AD359" s="1730">
        <v>0.16</v>
      </c>
      <c r="AE359" s="824">
        <v>28</v>
      </c>
      <c r="AF359" s="824">
        <v>17</v>
      </c>
      <c r="AG359" s="824">
        <v>9.8000000000000007</v>
      </c>
      <c r="AH359" s="824">
        <v>5.4</v>
      </c>
      <c r="AI359" s="824">
        <v>19</v>
      </c>
      <c r="AJ359" s="825">
        <v>3.1</v>
      </c>
      <c r="AK359" s="825">
        <v>8.8999999999999996E-2</v>
      </c>
    </row>
    <row r="360" spans="1:37" ht="13.5" customHeight="1">
      <c r="A360" s="2132"/>
      <c r="B360" s="278">
        <v>43140</v>
      </c>
      <c r="C360" s="206" t="s">
        <v>689</v>
      </c>
      <c r="D360" s="1718" t="s">
        <v>627</v>
      </c>
      <c r="E360" s="1710" t="s">
        <v>640</v>
      </c>
      <c r="F360" s="1711">
        <v>0</v>
      </c>
      <c r="G360" s="1712">
        <v>0</v>
      </c>
      <c r="H360" s="1729">
        <v>-5</v>
      </c>
      <c r="I360" s="1713">
        <v>3.1</v>
      </c>
      <c r="J360" s="1714">
        <v>0.30555555555555552</v>
      </c>
      <c r="K360" s="1715">
        <v>24.5</v>
      </c>
      <c r="L360" s="1715">
        <v>16</v>
      </c>
      <c r="M360" s="1704">
        <v>9.7100000000000009</v>
      </c>
      <c r="N360" s="1704"/>
      <c r="O360" s="1713">
        <v>31.6</v>
      </c>
      <c r="P360" s="1716">
        <v>75</v>
      </c>
      <c r="Q360" s="1713">
        <v>36.6</v>
      </c>
      <c r="R360" s="1716">
        <v>16.399999999999999</v>
      </c>
      <c r="S360" s="1716">
        <v>114</v>
      </c>
      <c r="T360" s="1716">
        <v>68</v>
      </c>
      <c r="U360" s="1717">
        <v>46</v>
      </c>
      <c r="V360" s="1705"/>
      <c r="W360" s="1705"/>
      <c r="X360" s="1706"/>
      <c r="Y360" s="1707"/>
      <c r="Z360" s="1708"/>
      <c r="AA360" s="1708"/>
      <c r="AB360" s="1708"/>
      <c r="AC360" s="1724"/>
      <c r="AD360" s="1722"/>
      <c r="AE360" s="824"/>
      <c r="AF360" s="824"/>
      <c r="AG360" s="824"/>
      <c r="AH360" s="824"/>
      <c r="AI360" s="824"/>
      <c r="AJ360" s="824"/>
      <c r="AK360" s="825"/>
    </row>
    <row r="361" spans="1:37" ht="13.5" customHeight="1">
      <c r="A361" s="2132"/>
      <c r="B361" s="278">
        <v>43141</v>
      </c>
      <c r="C361" s="206" t="s">
        <v>691</v>
      </c>
      <c r="D361" s="1710" t="s">
        <v>628</v>
      </c>
      <c r="E361" s="1718" t="s">
        <v>630</v>
      </c>
      <c r="F361" s="1719">
        <v>0</v>
      </c>
      <c r="G361" s="1712">
        <v>2.5</v>
      </c>
      <c r="H361" s="1729">
        <v>-1</v>
      </c>
      <c r="I361" s="1713">
        <v>6</v>
      </c>
      <c r="J361" s="1714">
        <v>0.31944444444444448</v>
      </c>
      <c r="K361" s="1715">
        <v>15.6</v>
      </c>
      <c r="L361" s="1715">
        <v>17.8</v>
      </c>
      <c r="M361" s="1704">
        <v>9.74</v>
      </c>
      <c r="N361" s="1704"/>
      <c r="O361" s="1713">
        <v>32.700000000000003</v>
      </c>
      <c r="P361" s="1716">
        <v>76</v>
      </c>
      <c r="Q361" s="1713">
        <v>39.1</v>
      </c>
      <c r="R361" s="1716">
        <v>16</v>
      </c>
      <c r="S361" s="1716">
        <v>109</v>
      </c>
      <c r="T361" s="1716">
        <v>64</v>
      </c>
      <c r="U361" s="1717">
        <v>45</v>
      </c>
      <c r="V361" s="1705"/>
      <c r="W361" s="1705"/>
      <c r="X361" s="1706"/>
      <c r="Y361" s="1707"/>
      <c r="Z361" s="1708"/>
      <c r="AA361" s="1708"/>
      <c r="AB361" s="1708"/>
      <c r="AC361" s="1724"/>
      <c r="AD361" s="1722"/>
      <c r="AE361" s="824"/>
      <c r="AF361" s="824"/>
      <c r="AG361" s="824"/>
      <c r="AH361" s="824"/>
      <c r="AI361" s="824"/>
      <c r="AJ361" s="824"/>
      <c r="AK361" s="825"/>
    </row>
    <row r="362" spans="1:37" ht="13.5" customHeight="1">
      <c r="A362" s="2132"/>
      <c r="B362" s="278">
        <v>43142</v>
      </c>
      <c r="C362" s="215" t="s">
        <v>692</v>
      </c>
      <c r="D362" s="1710" t="s">
        <v>704</v>
      </c>
      <c r="E362" s="1710" t="s">
        <v>626</v>
      </c>
      <c r="F362" s="1711">
        <v>0</v>
      </c>
      <c r="G362" s="1720">
        <v>0</v>
      </c>
      <c r="H362" s="1729">
        <v>5</v>
      </c>
      <c r="I362" s="1713">
        <v>8.5</v>
      </c>
      <c r="J362" s="1714">
        <v>0.30555555555555552</v>
      </c>
      <c r="K362" s="1715">
        <v>13.5</v>
      </c>
      <c r="L362" s="1715">
        <v>18.5</v>
      </c>
      <c r="M362" s="1704">
        <v>9.65</v>
      </c>
      <c r="N362" s="1704"/>
      <c r="O362" s="1713">
        <v>32.4</v>
      </c>
      <c r="P362" s="1716">
        <v>77</v>
      </c>
      <c r="Q362" s="1713">
        <v>36.9</v>
      </c>
      <c r="R362" s="1716">
        <v>16.7</v>
      </c>
      <c r="S362" s="1716">
        <v>106</v>
      </c>
      <c r="T362" s="1716">
        <v>66</v>
      </c>
      <c r="U362" s="1717">
        <v>40</v>
      </c>
      <c r="V362" s="1705"/>
      <c r="W362" s="1705"/>
      <c r="X362" s="1706"/>
      <c r="Y362" s="1707"/>
      <c r="Z362" s="1708"/>
      <c r="AA362" s="1708"/>
      <c r="AB362" s="1708"/>
      <c r="AC362" s="1724"/>
      <c r="AD362" s="1722"/>
      <c r="AE362" s="824"/>
      <c r="AF362" s="824"/>
      <c r="AG362" s="824"/>
      <c r="AH362" s="824"/>
      <c r="AI362" s="824"/>
      <c r="AJ362" s="824"/>
      <c r="AK362" s="825"/>
    </row>
    <row r="363" spans="1:37" ht="13.5" customHeight="1">
      <c r="A363" s="2132"/>
      <c r="B363" s="278">
        <v>43143</v>
      </c>
      <c r="C363" s="371" t="s">
        <v>685</v>
      </c>
      <c r="D363" s="1710" t="s">
        <v>627</v>
      </c>
      <c r="E363" s="1710" t="s">
        <v>709</v>
      </c>
      <c r="F363" s="1711">
        <v>2</v>
      </c>
      <c r="G363" s="1712">
        <v>0</v>
      </c>
      <c r="H363" s="1729">
        <v>3</v>
      </c>
      <c r="I363" s="1713">
        <v>8</v>
      </c>
      <c r="J363" s="1714">
        <v>0.30555555555555552</v>
      </c>
      <c r="K363" s="1715">
        <v>17.3</v>
      </c>
      <c r="L363" s="1715">
        <v>19.399999999999999</v>
      </c>
      <c r="M363" s="1704">
        <v>9.68</v>
      </c>
      <c r="N363" s="1704"/>
      <c r="O363" s="1713">
        <v>32.799999999999997</v>
      </c>
      <c r="P363" s="1716">
        <v>80</v>
      </c>
      <c r="Q363" s="1713">
        <v>35.9</v>
      </c>
      <c r="R363" s="1716">
        <v>19.3</v>
      </c>
      <c r="S363" s="1716">
        <v>116</v>
      </c>
      <c r="T363" s="1716">
        <v>66</v>
      </c>
      <c r="U363" s="1717">
        <v>50</v>
      </c>
      <c r="V363" s="1705"/>
      <c r="W363" s="1705"/>
      <c r="X363" s="1706"/>
      <c r="Y363" s="1707"/>
      <c r="Z363" s="1708"/>
      <c r="AA363" s="1708"/>
      <c r="AB363" s="1708"/>
      <c r="AC363" s="1724"/>
      <c r="AD363" s="1722"/>
      <c r="AE363" s="824"/>
      <c r="AF363" s="824"/>
      <c r="AG363" s="824"/>
      <c r="AH363" s="824"/>
      <c r="AI363" s="824"/>
      <c r="AJ363" s="824"/>
      <c r="AK363" s="825"/>
    </row>
    <row r="364" spans="1:37" ht="13.5" customHeight="1">
      <c r="A364" s="2132"/>
      <c r="B364" s="278">
        <v>43144</v>
      </c>
      <c r="C364" s="206" t="s">
        <v>686</v>
      </c>
      <c r="D364" s="1710" t="s">
        <v>627</v>
      </c>
      <c r="E364" s="1710" t="s">
        <v>640</v>
      </c>
      <c r="F364" s="1711">
        <v>1</v>
      </c>
      <c r="G364" s="1712">
        <v>0</v>
      </c>
      <c r="H364" s="1729">
        <v>-1</v>
      </c>
      <c r="I364" s="1713">
        <v>6</v>
      </c>
      <c r="J364" s="1714">
        <v>0.2986111111111111</v>
      </c>
      <c r="K364" s="1715">
        <v>15.8</v>
      </c>
      <c r="L364" s="1715">
        <v>19.399999999999999</v>
      </c>
      <c r="M364" s="1704">
        <v>9.56</v>
      </c>
      <c r="N364" s="1704"/>
      <c r="O364" s="1713">
        <v>29.6</v>
      </c>
      <c r="P364" s="1716">
        <v>70</v>
      </c>
      <c r="Q364" s="1713">
        <v>35.5</v>
      </c>
      <c r="R364" s="1716">
        <v>16.100000000000001</v>
      </c>
      <c r="S364" s="1716">
        <v>116</v>
      </c>
      <c r="T364" s="1716">
        <v>66</v>
      </c>
      <c r="U364" s="1717">
        <v>50</v>
      </c>
      <c r="V364" s="1705">
        <v>0.56999999999999995</v>
      </c>
      <c r="W364" s="1705" t="s">
        <v>786</v>
      </c>
      <c r="X364" s="1706">
        <v>260</v>
      </c>
      <c r="Y364" s="1707">
        <v>241.2</v>
      </c>
      <c r="Z364" s="1708">
        <v>20.8</v>
      </c>
      <c r="AA364" s="1708">
        <v>1.32</v>
      </c>
      <c r="AB364" s="1708">
        <v>0.95</v>
      </c>
      <c r="AC364" s="1724">
        <v>9.4</v>
      </c>
      <c r="AD364" s="1722"/>
      <c r="AE364" s="824"/>
      <c r="AF364" s="824"/>
      <c r="AG364" s="824"/>
      <c r="AH364" s="824"/>
      <c r="AI364" s="824"/>
      <c r="AJ364" s="824"/>
      <c r="AK364" s="825"/>
    </row>
    <row r="365" spans="1:37" ht="13.5" customHeight="1">
      <c r="A365" s="2132"/>
      <c r="B365" s="278">
        <v>43145</v>
      </c>
      <c r="C365" s="206" t="s">
        <v>687</v>
      </c>
      <c r="D365" s="1710" t="s">
        <v>627</v>
      </c>
      <c r="E365" s="1710" t="s">
        <v>693</v>
      </c>
      <c r="F365" s="1711">
        <v>0</v>
      </c>
      <c r="G365" s="1712">
        <v>0</v>
      </c>
      <c r="H365" s="1729">
        <v>-6</v>
      </c>
      <c r="I365" s="1713">
        <v>7</v>
      </c>
      <c r="J365" s="1714">
        <v>0.2986111111111111</v>
      </c>
      <c r="K365" s="1715">
        <v>17.100000000000001</v>
      </c>
      <c r="L365" s="1715">
        <v>20</v>
      </c>
      <c r="M365" s="1704">
        <v>9.61</v>
      </c>
      <c r="N365" s="1704"/>
      <c r="O365" s="1713">
        <v>32.4</v>
      </c>
      <c r="P365" s="1716">
        <v>60</v>
      </c>
      <c r="Q365" s="1713">
        <v>34.1</v>
      </c>
      <c r="R365" s="1716">
        <v>19</v>
      </c>
      <c r="S365" s="1716">
        <v>108</v>
      </c>
      <c r="T365" s="1716">
        <v>60</v>
      </c>
      <c r="U365" s="1717">
        <v>48</v>
      </c>
      <c r="V365" s="1705"/>
      <c r="W365" s="1705"/>
      <c r="X365" s="1706"/>
      <c r="Y365" s="1707"/>
      <c r="Z365" s="1708"/>
      <c r="AA365" s="1708"/>
      <c r="AB365" s="1708"/>
      <c r="AC365" s="1724"/>
      <c r="AD365" s="1722"/>
      <c r="AE365" s="824"/>
      <c r="AF365" s="824"/>
      <c r="AG365" s="824"/>
      <c r="AH365" s="824"/>
      <c r="AI365" s="824"/>
      <c r="AJ365" s="824"/>
      <c r="AK365" s="825"/>
    </row>
    <row r="366" spans="1:37" ht="13.5" customHeight="1">
      <c r="A366" s="2132"/>
      <c r="B366" s="278">
        <v>43146</v>
      </c>
      <c r="C366" s="206" t="s">
        <v>688</v>
      </c>
      <c r="D366" s="1710" t="s">
        <v>627</v>
      </c>
      <c r="E366" s="1710" t="s">
        <v>709</v>
      </c>
      <c r="F366" s="1711">
        <v>0</v>
      </c>
      <c r="G366" s="1712">
        <v>0</v>
      </c>
      <c r="H366" s="1729">
        <v>6</v>
      </c>
      <c r="I366" s="1713">
        <v>7</v>
      </c>
      <c r="J366" s="1714">
        <v>0.3125</v>
      </c>
      <c r="K366" s="1715">
        <v>16.899999999999999</v>
      </c>
      <c r="L366" s="1715">
        <v>20.100000000000001</v>
      </c>
      <c r="M366" s="1704">
        <v>9.6199999999999992</v>
      </c>
      <c r="N366" s="1704"/>
      <c r="O366" s="1713">
        <v>33.200000000000003</v>
      </c>
      <c r="P366" s="1716">
        <v>76</v>
      </c>
      <c r="Q366" s="1713">
        <v>38.299999999999997</v>
      </c>
      <c r="R366" s="1716">
        <v>17.7</v>
      </c>
      <c r="S366" s="1716">
        <v>118</v>
      </c>
      <c r="T366" s="1716">
        <v>70</v>
      </c>
      <c r="U366" s="1717">
        <v>48</v>
      </c>
      <c r="V366" s="1705"/>
      <c r="W366" s="1705"/>
      <c r="X366" s="1706"/>
      <c r="Y366" s="1707"/>
      <c r="Z366" s="1708"/>
      <c r="AA366" s="1708"/>
      <c r="AB366" s="1708"/>
      <c r="AC366" s="1724"/>
      <c r="AD366" s="1722"/>
      <c r="AE366" s="824"/>
      <c r="AF366" s="824"/>
      <c r="AG366" s="824"/>
      <c r="AH366" s="824"/>
      <c r="AI366" s="824"/>
      <c r="AJ366" s="824"/>
      <c r="AK366" s="825"/>
    </row>
    <row r="367" spans="1:37" ht="13.5" customHeight="1">
      <c r="A367" s="2132"/>
      <c r="B367" s="278">
        <v>43147</v>
      </c>
      <c r="C367" s="206" t="s">
        <v>689</v>
      </c>
      <c r="D367" s="1710" t="s">
        <v>704</v>
      </c>
      <c r="E367" s="1710" t="s">
        <v>693</v>
      </c>
      <c r="F367" s="1711">
        <v>0</v>
      </c>
      <c r="G367" s="1712">
        <v>0</v>
      </c>
      <c r="H367" s="1729">
        <v>3</v>
      </c>
      <c r="I367" s="1713">
        <v>8.5</v>
      </c>
      <c r="J367" s="1714">
        <v>0.2986111111111111</v>
      </c>
      <c r="K367" s="1715">
        <v>18.8</v>
      </c>
      <c r="L367" s="1715">
        <v>20.9</v>
      </c>
      <c r="M367" s="1704">
        <v>9.61</v>
      </c>
      <c r="N367" s="1704"/>
      <c r="O367" s="1713">
        <v>32.6</v>
      </c>
      <c r="P367" s="1716">
        <v>77</v>
      </c>
      <c r="Q367" s="1713">
        <v>35.5</v>
      </c>
      <c r="R367" s="1716">
        <v>20.2</v>
      </c>
      <c r="S367" s="1716">
        <v>114</v>
      </c>
      <c r="T367" s="1716">
        <v>61</v>
      </c>
      <c r="U367" s="1717">
        <v>53</v>
      </c>
      <c r="V367" s="1705"/>
      <c r="W367" s="1705"/>
      <c r="X367" s="1706"/>
      <c r="Y367" s="1707"/>
      <c r="Z367" s="1708"/>
      <c r="AA367" s="1708"/>
      <c r="AB367" s="1708"/>
      <c r="AC367" s="1724"/>
      <c r="AD367" s="1722"/>
      <c r="AE367" s="824"/>
      <c r="AF367" s="824"/>
      <c r="AG367" s="824"/>
      <c r="AH367" s="824"/>
      <c r="AI367" s="824"/>
      <c r="AJ367" s="824"/>
      <c r="AK367" s="825"/>
    </row>
    <row r="368" spans="1:37" ht="13.5" customHeight="1">
      <c r="A368" s="2132"/>
      <c r="B368" s="278">
        <v>43148</v>
      </c>
      <c r="C368" s="206" t="s">
        <v>691</v>
      </c>
      <c r="D368" s="1710" t="s">
        <v>705</v>
      </c>
      <c r="E368" s="1710" t="s">
        <v>640</v>
      </c>
      <c r="F368" s="1711">
        <v>1</v>
      </c>
      <c r="G368" s="1712">
        <v>0.2</v>
      </c>
      <c r="H368" s="1729">
        <v>5</v>
      </c>
      <c r="I368" s="1713">
        <v>7.5</v>
      </c>
      <c r="J368" s="1714">
        <v>0.3125</v>
      </c>
      <c r="K368" s="1715">
        <v>22.3</v>
      </c>
      <c r="L368" s="1715">
        <v>24.6</v>
      </c>
      <c r="M368" s="1704">
        <v>9.5299999999999994</v>
      </c>
      <c r="N368" s="1704"/>
      <c r="O368" s="1713">
        <v>30.7</v>
      </c>
      <c r="P368" s="1716">
        <v>82</v>
      </c>
      <c r="Q368" s="1713">
        <v>39.1</v>
      </c>
      <c r="R368" s="1716">
        <v>18.3</v>
      </c>
      <c r="S368" s="1716">
        <v>114</v>
      </c>
      <c r="T368" s="1716">
        <v>66</v>
      </c>
      <c r="U368" s="1717">
        <v>48</v>
      </c>
      <c r="V368" s="1705"/>
      <c r="W368" s="1705"/>
      <c r="X368" s="1706"/>
      <c r="Y368" s="1707"/>
      <c r="Z368" s="1708"/>
      <c r="AA368" s="1708"/>
      <c r="AB368" s="1708"/>
      <c r="AC368" s="1724"/>
      <c r="AD368" s="1722"/>
      <c r="AE368" s="824"/>
      <c r="AF368" s="824"/>
      <c r="AG368" s="824"/>
      <c r="AH368" s="824"/>
      <c r="AI368" s="824"/>
      <c r="AJ368" s="824"/>
      <c r="AK368" s="825"/>
    </row>
    <row r="369" spans="1:37" ht="13.5" customHeight="1">
      <c r="A369" s="2132"/>
      <c r="B369" s="278">
        <v>43149</v>
      </c>
      <c r="C369" s="215" t="s">
        <v>692</v>
      </c>
      <c r="D369" s="1710" t="s">
        <v>627</v>
      </c>
      <c r="E369" s="1710" t="s">
        <v>640</v>
      </c>
      <c r="F369" s="1711">
        <v>2</v>
      </c>
      <c r="G369" s="1712">
        <v>0</v>
      </c>
      <c r="H369" s="1729">
        <v>2</v>
      </c>
      <c r="I369" s="1713">
        <v>8</v>
      </c>
      <c r="J369" s="1714">
        <v>0.3125</v>
      </c>
      <c r="K369" s="1715">
        <v>25.9</v>
      </c>
      <c r="L369" s="1715">
        <v>25.8</v>
      </c>
      <c r="M369" s="1704">
        <v>8.8699999999999992</v>
      </c>
      <c r="N369" s="1704"/>
      <c r="O369" s="1713">
        <v>30.2</v>
      </c>
      <c r="P369" s="1716">
        <v>82</v>
      </c>
      <c r="Q369" s="1713">
        <v>41.9</v>
      </c>
      <c r="R369" s="1716">
        <v>22.8</v>
      </c>
      <c r="S369" s="1716">
        <v>118</v>
      </c>
      <c r="T369" s="1716">
        <v>70</v>
      </c>
      <c r="U369" s="1717">
        <v>48</v>
      </c>
      <c r="V369" s="1705"/>
      <c r="W369" s="1705"/>
      <c r="X369" s="1706"/>
      <c r="Y369" s="1707"/>
      <c r="Z369" s="1708"/>
      <c r="AA369" s="1708"/>
      <c r="AB369" s="1708"/>
      <c r="AC369" s="1724"/>
      <c r="AD369" s="1722"/>
      <c r="AE369" s="824"/>
      <c r="AF369" s="824"/>
      <c r="AG369" s="824"/>
      <c r="AH369" s="824"/>
      <c r="AI369" s="824"/>
      <c r="AJ369" s="824"/>
      <c r="AK369" s="825"/>
    </row>
    <row r="370" spans="1:37" ht="13.5" customHeight="1">
      <c r="A370" s="2132"/>
      <c r="B370" s="278">
        <v>43150</v>
      </c>
      <c r="C370" s="216" t="s">
        <v>685</v>
      </c>
      <c r="D370" s="1710" t="s">
        <v>627</v>
      </c>
      <c r="E370" s="1710" t="s">
        <v>630</v>
      </c>
      <c r="F370" s="1711">
        <v>3</v>
      </c>
      <c r="G370" s="1712">
        <v>0</v>
      </c>
      <c r="H370" s="1729">
        <v>0</v>
      </c>
      <c r="I370" s="1713">
        <v>6</v>
      </c>
      <c r="J370" s="1714">
        <v>0.3125</v>
      </c>
      <c r="K370" s="1715">
        <v>23.4</v>
      </c>
      <c r="L370" s="1715">
        <v>24.2</v>
      </c>
      <c r="M370" s="1704">
        <v>9.5299999999999994</v>
      </c>
      <c r="N370" s="1704"/>
      <c r="O370" s="1713">
        <v>30.6</v>
      </c>
      <c r="P370" s="1716">
        <v>82</v>
      </c>
      <c r="Q370" s="1713">
        <v>39.1</v>
      </c>
      <c r="R370" s="1716">
        <v>21.5</v>
      </c>
      <c r="S370" s="1716">
        <v>112</v>
      </c>
      <c r="T370" s="1716">
        <v>66</v>
      </c>
      <c r="U370" s="1717">
        <v>46</v>
      </c>
      <c r="V370" s="1705"/>
      <c r="W370" s="1705"/>
      <c r="X370" s="1706"/>
      <c r="Y370" s="1707"/>
      <c r="Z370" s="1708"/>
      <c r="AA370" s="1708"/>
      <c r="AB370" s="1708"/>
      <c r="AC370" s="1724"/>
      <c r="AD370" s="1722"/>
      <c r="AE370" s="824"/>
      <c r="AF370" s="824"/>
      <c r="AG370" s="824"/>
      <c r="AH370" s="824"/>
      <c r="AI370" s="824"/>
      <c r="AJ370" s="824"/>
      <c r="AK370" s="825"/>
    </row>
    <row r="371" spans="1:37" ht="13.5" customHeight="1">
      <c r="A371" s="2132"/>
      <c r="B371" s="278">
        <v>43151</v>
      </c>
      <c r="C371" s="216" t="s">
        <v>686</v>
      </c>
      <c r="D371" s="1710" t="s">
        <v>627</v>
      </c>
      <c r="E371" s="1710" t="s">
        <v>709</v>
      </c>
      <c r="F371" s="1711">
        <v>1</v>
      </c>
      <c r="G371" s="1712">
        <v>0</v>
      </c>
      <c r="H371" s="1729">
        <v>3</v>
      </c>
      <c r="I371" s="1713">
        <v>7.5</v>
      </c>
      <c r="J371" s="1714">
        <v>0.3125</v>
      </c>
      <c r="K371" s="1715">
        <v>22.9</v>
      </c>
      <c r="L371" s="1715">
        <v>24.9</v>
      </c>
      <c r="M371" s="1704">
        <v>9.52</v>
      </c>
      <c r="N371" s="1704"/>
      <c r="O371" s="1713">
        <v>31.1</v>
      </c>
      <c r="P371" s="1716">
        <v>84</v>
      </c>
      <c r="Q371" s="1713">
        <v>41.9</v>
      </c>
      <c r="R371" s="1716">
        <v>18</v>
      </c>
      <c r="S371" s="1716">
        <v>122</v>
      </c>
      <c r="T371" s="1716">
        <v>70</v>
      </c>
      <c r="U371" s="1717">
        <v>52</v>
      </c>
      <c r="V371" s="1705"/>
      <c r="W371" s="1705"/>
      <c r="X371" s="1706"/>
      <c r="Y371" s="1707"/>
      <c r="Z371" s="1708"/>
      <c r="AA371" s="1708"/>
      <c r="AB371" s="1708"/>
      <c r="AC371" s="1724"/>
      <c r="AD371" s="1722"/>
      <c r="AE371" s="824"/>
      <c r="AF371" s="824"/>
      <c r="AG371" s="824"/>
      <c r="AH371" s="824"/>
      <c r="AI371" s="824"/>
      <c r="AJ371" s="824"/>
      <c r="AK371" s="825"/>
    </row>
    <row r="372" spans="1:37" ht="13.5" customHeight="1">
      <c r="A372" s="2132"/>
      <c r="B372" s="278">
        <v>43152</v>
      </c>
      <c r="C372" s="216" t="s">
        <v>687</v>
      </c>
      <c r="D372" s="1710" t="s">
        <v>641</v>
      </c>
      <c r="E372" s="1710" t="s">
        <v>626</v>
      </c>
      <c r="F372" s="1711">
        <v>3</v>
      </c>
      <c r="G372" s="1720">
        <v>0</v>
      </c>
      <c r="H372" s="1729">
        <v>3</v>
      </c>
      <c r="I372" s="1713">
        <v>8</v>
      </c>
      <c r="J372" s="1714">
        <v>0.30555555555555552</v>
      </c>
      <c r="K372" s="1715">
        <v>23.6</v>
      </c>
      <c r="L372" s="1715">
        <v>27.6</v>
      </c>
      <c r="M372" s="1704">
        <v>9.42</v>
      </c>
      <c r="N372" s="1704"/>
      <c r="O372" s="1713">
        <v>35.1</v>
      </c>
      <c r="P372" s="1716">
        <v>94</v>
      </c>
      <c r="Q372" s="1713">
        <v>37.6</v>
      </c>
      <c r="R372" s="1716">
        <v>21.2</v>
      </c>
      <c r="S372" s="1716">
        <v>126</v>
      </c>
      <c r="T372" s="1716">
        <v>72</v>
      </c>
      <c r="U372" s="1717">
        <v>54</v>
      </c>
      <c r="V372" s="1705"/>
      <c r="W372" s="1705"/>
      <c r="X372" s="1706"/>
      <c r="Y372" s="1707"/>
      <c r="Z372" s="1708"/>
      <c r="AA372" s="1708"/>
      <c r="AB372" s="1708"/>
      <c r="AC372" s="1724"/>
      <c r="AD372" s="1722"/>
      <c r="AE372" s="824"/>
      <c r="AF372" s="824"/>
      <c r="AG372" s="824"/>
      <c r="AH372" s="824"/>
      <c r="AI372" s="824"/>
      <c r="AJ372" s="824"/>
      <c r="AK372" s="825"/>
    </row>
    <row r="373" spans="1:37" ht="13.5" customHeight="1">
      <c r="A373" s="2132"/>
      <c r="B373" s="278">
        <v>43153</v>
      </c>
      <c r="C373" s="216" t="s">
        <v>688</v>
      </c>
      <c r="D373" s="1710" t="s">
        <v>787</v>
      </c>
      <c r="E373" s="1710" t="s">
        <v>626</v>
      </c>
      <c r="F373" s="1711">
        <v>3</v>
      </c>
      <c r="G373" s="1712">
        <v>2.1</v>
      </c>
      <c r="H373" s="1729">
        <v>2</v>
      </c>
      <c r="I373" s="1713">
        <v>6</v>
      </c>
      <c r="J373" s="1714">
        <v>0.3125</v>
      </c>
      <c r="K373" s="1715">
        <v>30.3</v>
      </c>
      <c r="L373" s="1715">
        <v>25</v>
      </c>
      <c r="M373" s="1704">
        <v>9.6199999999999992</v>
      </c>
      <c r="N373" s="1704"/>
      <c r="O373" s="1713">
        <v>31.6</v>
      </c>
      <c r="P373" s="1716">
        <v>82</v>
      </c>
      <c r="Q373" s="1713">
        <v>39.799999999999997</v>
      </c>
      <c r="R373" s="1716">
        <v>22</v>
      </c>
      <c r="S373" s="1716">
        <v>112</v>
      </c>
      <c r="T373" s="1716">
        <v>64</v>
      </c>
      <c r="U373" s="1717">
        <v>48</v>
      </c>
      <c r="V373" s="1705"/>
      <c r="W373" s="1705"/>
      <c r="X373" s="1706"/>
      <c r="Y373" s="1707"/>
      <c r="Z373" s="1708"/>
      <c r="AA373" s="1708"/>
      <c r="AB373" s="1708"/>
      <c r="AC373" s="1724"/>
      <c r="AD373" s="1722"/>
      <c r="AE373" s="824"/>
      <c r="AF373" s="824"/>
      <c r="AG373" s="824"/>
      <c r="AH373" s="824"/>
      <c r="AI373" s="824"/>
      <c r="AJ373" s="824"/>
      <c r="AK373" s="825"/>
    </row>
    <row r="374" spans="1:37" ht="13.5" customHeight="1">
      <c r="A374" s="2132"/>
      <c r="B374" s="278">
        <v>43154</v>
      </c>
      <c r="C374" s="216" t="s">
        <v>689</v>
      </c>
      <c r="D374" s="1710" t="s">
        <v>639</v>
      </c>
      <c r="E374" s="1710" t="s">
        <v>640</v>
      </c>
      <c r="F374" s="1711">
        <v>3</v>
      </c>
      <c r="G374" s="1712">
        <v>0.1</v>
      </c>
      <c r="H374" s="1729">
        <v>2</v>
      </c>
      <c r="I374" s="1713">
        <v>6.5</v>
      </c>
      <c r="J374" s="1714">
        <v>0.30555555555555552</v>
      </c>
      <c r="K374" s="1715">
        <v>30.1</v>
      </c>
      <c r="L374" s="1715">
        <v>23.1</v>
      </c>
      <c r="M374" s="1704">
        <v>9.58</v>
      </c>
      <c r="N374" s="1704"/>
      <c r="O374" s="1713">
        <v>29.5</v>
      </c>
      <c r="P374" s="1716">
        <v>78</v>
      </c>
      <c r="Q374" s="1713">
        <v>37.6</v>
      </c>
      <c r="R374" s="1716">
        <v>18.600000000000001</v>
      </c>
      <c r="S374" s="1716">
        <v>108</v>
      </c>
      <c r="T374" s="1716">
        <v>62</v>
      </c>
      <c r="U374" s="1717">
        <v>46</v>
      </c>
      <c r="V374" s="1705"/>
      <c r="W374" s="1705"/>
      <c r="X374" s="1706"/>
      <c r="Y374" s="1707"/>
      <c r="Z374" s="1708"/>
      <c r="AA374" s="1708"/>
      <c r="AB374" s="1708"/>
      <c r="AC374" s="1724"/>
      <c r="AD374" s="1722"/>
      <c r="AE374" s="824"/>
      <c r="AF374" s="824"/>
      <c r="AG374" s="824"/>
      <c r="AH374" s="824"/>
      <c r="AI374" s="824"/>
      <c r="AJ374" s="824"/>
      <c r="AK374" s="825"/>
    </row>
    <row r="375" spans="1:37" ht="13.5" customHeight="1">
      <c r="A375" s="2132"/>
      <c r="B375" s="402">
        <v>43155</v>
      </c>
      <c r="C375" s="216" t="s">
        <v>691</v>
      </c>
      <c r="D375" s="1710" t="s">
        <v>627</v>
      </c>
      <c r="E375" s="1710" t="s">
        <v>631</v>
      </c>
      <c r="F375" s="1711">
        <v>0</v>
      </c>
      <c r="G375" s="1712">
        <v>0</v>
      </c>
      <c r="H375" s="1729">
        <v>-2</v>
      </c>
      <c r="I375" s="1713">
        <v>8</v>
      </c>
      <c r="J375" s="1714">
        <v>0.30555555555555552</v>
      </c>
      <c r="K375" s="1715">
        <v>20.6</v>
      </c>
      <c r="L375" s="1715">
        <v>22.7</v>
      </c>
      <c r="M375" s="1704">
        <v>9.66</v>
      </c>
      <c r="N375" s="1704"/>
      <c r="O375" s="1713">
        <v>31.2</v>
      </c>
      <c r="P375" s="1716">
        <v>82</v>
      </c>
      <c r="Q375" s="1713">
        <v>38.299999999999997</v>
      </c>
      <c r="R375" s="1716">
        <v>20.5</v>
      </c>
      <c r="S375" s="1716">
        <v>106</v>
      </c>
      <c r="T375" s="1716">
        <v>68</v>
      </c>
      <c r="U375" s="1717">
        <v>38</v>
      </c>
      <c r="V375" s="1705"/>
      <c r="W375" s="1705"/>
      <c r="X375" s="1706"/>
      <c r="Y375" s="1707"/>
      <c r="Z375" s="1708"/>
      <c r="AA375" s="1708"/>
      <c r="AB375" s="1708"/>
      <c r="AC375" s="1724"/>
      <c r="AD375" s="1723"/>
      <c r="AE375" s="832"/>
      <c r="AF375" s="832"/>
      <c r="AG375" s="832"/>
      <c r="AH375" s="832"/>
      <c r="AI375" s="832"/>
      <c r="AJ375" s="832"/>
      <c r="AK375" s="833"/>
    </row>
    <row r="376" spans="1:37" ht="13.5" customHeight="1">
      <c r="A376" s="2132"/>
      <c r="B376" s="621">
        <v>43156</v>
      </c>
      <c r="C376" s="215" t="s">
        <v>692</v>
      </c>
      <c r="D376" s="1710" t="s">
        <v>641</v>
      </c>
      <c r="E376" s="1710" t="s">
        <v>640</v>
      </c>
      <c r="F376" s="1711">
        <v>0</v>
      </c>
      <c r="G376" s="1712">
        <v>0</v>
      </c>
      <c r="H376" s="1729">
        <v>2</v>
      </c>
      <c r="I376" s="1713">
        <v>6.5</v>
      </c>
      <c r="J376" s="1714">
        <v>0.30555555555555552</v>
      </c>
      <c r="K376" s="1715">
        <v>19.8</v>
      </c>
      <c r="L376" s="1715">
        <v>23.3</v>
      </c>
      <c r="M376" s="1704">
        <v>9.7799999999999994</v>
      </c>
      <c r="N376" s="1704"/>
      <c r="O376" s="1713">
        <v>30.6</v>
      </c>
      <c r="P376" s="1716">
        <v>83</v>
      </c>
      <c r="Q376" s="1713">
        <v>36.200000000000003</v>
      </c>
      <c r="R376" s="1716">
        <v>18.3</v>
      </c>
      <c r="S376" s="1716">
        <v>107</v>
      </c>
      <c r="T376" s="1716">
        <v>61</v>
      </c>
      <c r="U376" s="1717">
        <v>46</v>
      </c>
      <c r="V376" s="1705"/>
      <c r="W376" s="1705"/>
      <c r="X376" s="1706"/>
      <c r="Y376" s="1707"/>
      <c r="Z376" s="1708"/>
      <c r="AA376" s="1708"/>
      <c r="AB376" s="1708"/>
      <c r="AC376" s="1724"/>
      <c r="AD376" s="1722"/>
      <c r="AE376" s="824"/>
      <c r="AF376" s="824"/>
      <c r="AG376" s="824"/>
      <c r="AH376" s="824"/>
      <c r="AI376" s="824"/>
      <c r="AJ376" s="824"/>
      <c r="AK376" s="825"/>
    </row>
    <row r="377" spans="1:37" s="618" customFormat="1" ht="13.5" customHeight="1">
      <c r="A377" s="2132"/>
      <c r="B377" s="1518">
        <v>43157</v>
      </c>
      <c r="C377" s="215" t="s">
        <v>685</v>
      </c>
      <c r="D377" s="1710" t="s">
        <v>641</v>
      </c>
      <c r="E377" s="1710" t="s">
        <v>640</v>
      </c>
      <c r="F377" s="1711">
        <v>3</v>
      </c>
      <c r="G377" s="1712">
        <v>0</v>
      </c>
      <c r="H377" s="1729">
        <v>4</v>
      </c>
      <c r="I377" s="1713">
        <v>8</v>
      </c>
      <c r="J377" s="1714">
        <v>0.30555555555555552</v>
      </c>
      <c r="K377" s="1715">
        <v>23.4</v>
      </c>
      <c r="L377" s="1715">
        <v>25.7</v>
      </c>
      <c r="M377" s="1704">
        <v>9.5</v>
      </c>
      <c r="N377" s="1704"/>
      <c r="O377" s="1713">
        <v>34.200000000000003</v>
      </c>
      <c r="P377" s="1716">
        <v>82</v>
      </c>
      <c r="Q377" s="1713">
        <v>29.8</v>
      </c>
      <c r="R377" s="1716">
        <v>15.8</v>
      </c>
      <c r="S377" s="1716">
        <v>116</v>
      </c>
      <c r="T377" s="1716">
        <v>61</v>
      </c>
      <c r="U377" s="1717">
        <v>55</v>
      </c>
      <c r="V377" s="1705">
        <v>0.63</v>
      </c>
      <c r="W377" s="1705" t="s">
        <v>672</v>
      </c>
      <c r="X377" s="1706">
        <v>250</v>
      </c>
      <c r="Y377" s="1706">
        <v>224.4</v>
      </c>
      <c r="Z377" s="1708">
        <v>29.6</v>
      </c>
      <c r="AA377" s="1708">
        <v>1.26</v>
      </c>
      <c r="AB377" s="1708">
        <v>0.96</v>
      </c>
      <c r="AC377" s="1724">
        <v>11</v>
      </c>
      <c r="AD377" s="1721"/>
      <c r="AE377" s="844"/>
      <c r="AF377" s="844"/>
      <c r="AG377" s="844"/>
      <c r="AH377" s="844"/>
      <c r="AI377" s="844"/>
      <c r="AJ377" s="844"/>
      <c r="AK377" s="845"/>
    </row>
    <row r="378" spans="1:37" s="618" customFormat="1" ht="13.5" customHeight="1">
      <c r="A378" s="2132"/>
      <c r="B378" s="621">
        <v>43158</v>
      </c>
      <c r="C378" s="1699" t="s">
        <v>779</v>
      </c>
      <c r="D378" s="1710" t="s">
        <v>627</v>
      </c>
      <c r="E378" s="1710" t="s">
        <v>640</v>
      </c>
      <c r="F378" s="1711">
        <v>1</v>
      </c>
      <c r="G378" s="1712">
        <v>0</v>
      </c>
      <c r="H378" s="1729">
        <v>2</v>
      </c>
      <c r="I378" s="1713">
        <v>7</v>
      </c>
      <c r="J378" s="1714">
        <v>0.3125</v>
      </c>
      <c r="K378" s="1715">
        <v>27.1</v>
      </c>
      <c r="L378" s="1715">
        <v>28.8</v>
      </c>
      <c r="M378" s="1704">
        <v>9.6199999999999992</v>
      </c>
      <c r="N378" s="1704"/>
      <c r="O378" s="1713">
        <v>32.299999999999997</v>
      </c>
      <c r="P378" s="1716">
        <v>79</v>
      </c>
      <c r="Q378" s="1713">
        <v>41.2</v>
      </c>
      <c r="R378" s="1716">
        <v>22.1</v>
      </c>
      <c r="S378" s="1716">
        <v>100</v>
      </c>
      <c r="T378" s="1716">
        <v>60</v>
      </c>
      <c r="U378" s="1717">
        <v>40</v>
      </c>
      <c r="V378" s="1705"/>
      <c r="W378" s="1705"/>
      <c r="X378" s="1706"/>
      <c r="Y378" s="1707"/>
      <c r="Z378" s="1708"/>
      <c r="AA378" s="1708"/>
      <c r="AB378" s="1708"/>
      <c r="AC378" s="1724"/>
      <c r="AD378" s="1722"/>
      <c r="AE378" s="824"/>
      <c r="AF378" s="824"/>
      <c r="AG378" s="824"/>
      <c r="AH378" s="824"/>
      <c r="AI378" s="824"/>
      <c r="AJ378" s="824"/>
      <c r="AK378" s="825"/>
    </row>
    <row r="379" spans="1:37" s="618" customFormat="1" ht="13.5" customHeight="1">
      <c r="A379" s="2132"/>
      <c r="B379" s="621">
        <v>43159</v>
      </c>
      <c r="C379" s="1700" t="s">
        <v>780</v>
      </c>
      <c r="D379" s="1710" t="s">
        <v>627</v>
      </c>
      <c r="E379" s="1710" t="s">
        <v>629</v>
      </c>
      <c r="F379" s="1711">
        <v>0</v>
      </c>
      <c r="G379" s="1712">
        <v>0</v>
      </c>
      <c r="H379" s="1729">
        <v>2</v>
      </c>
      <c r="I379" s="1713">
        <v>8</v>
      </c>
      <c r="J379" s="1714">
        <v>0.30555555555555552</v>
      </c>
      <c r="K379" s="1715">
        <v>27.3</v>
      </c>
      <c r="L379" s="1715">
        <v>27.6</v>
      </c>
      <c r="M379" s="1704">
        <v>9.77</v>
      </c>
      <c r="N379" s="1704"/>
      <c r="O379" s="1713">
        <v>31.4</v>
      </c>
      <c r="P379" s="1716">
        <v>76</v>
      </c>
      <c r="Q379" s="1713">
        <v>36.200000000000003</v>
      </c>
      <c r="R379" s="1716">
        <v>22.3</v>
      </c>
      <c r="S379" s="1716">
        <v>102</v>
      </c>
      <c r="T379" s="1716">
        <v>60</v>
      </c>
      <c r="U379" s="1717">
        <v>42</v>
      </c>
      <c r="V379" s="1705"/>
      <c r="W379" s="1705"/>
      <c r="X379" s="1706"/>
      <c r="Y379" s="1707"/>
      <c r="Z379" s="1708"/>
      <c r="AA379" s="1708"/>
      <c r="AB379" s="1708"/>
      <c r="AC379" s="1724"/>
      <c r="AD379" s="1722"/>
      <c r="AE379" s="824"/>
      <c r="AF379" s="824"/>
      <c r="AG379" s="824"/>
      <c r="AH379" s="824"/>
      <c r="AI379" s="824"/>
      <c r="AJ379" s="824"/>
      <c r="AK379" s="825"/>
    </row>
    <row r="380" spans="1:37" s="618" customFormat="1" ht="13.5" customHeight="1">
      <c r="A380" s="2132"/>
      <c r="B380" s="2133" t="s">
        <v>407</v>
      </c>
      <c r="C380" s="2133"/>
      <c r="D380" s="658"/>
      <c r="E380" s="659"/>
      <c r="F380" s="809">
        <f>MAX(F352:F379)</f>
        <v>4</v>
      </c>
      <c r="G380" s="809">
        <f>MAX(G352:G379)</f>
        <v>55</v>
      </c>
      <c r="H380" s="809">
        <f>MAX(H352:H379)</f>
        <v>6</v>
      </c>
      <c r="I380" s="809">
        <f>MAX(I352:I379)</f>
        <v>8.5</v>
      </c>
      <c r="J380" s="811"/>
      <c r="K380" s="809">
        <f>MAX(K352:K379)</f>
        <v>30.3</v>
      </c>
      <c r="L380" s="2106">
        <f>MAX(L352:L379)</f>
        <v>28.8</v>
      </c>
      <c r="M380" s="2109">
        <f>MAX(M352:M379)</f>
        <v>9.7799999999999994</v>
      </c>
      <c r="N380" s="812"/>
      <c r="O380" s="809">
        <f t="shared" ref="O380:AK380" si="67">MAX(O352:O379)</f>
        <v>35.1</v>
      </c>
      <c r="P380" s="1208">
        <f t="shared" si="67"/>
        <v>94</v>
      </c>
      <c r="Q380" s="809">
        <f t="shared" si="67"/>
        <v>41.9</v>
      </c>
      <c r="R380" s="809">
        <f t="shared" si="67"/>
        <v>22.8</v>
      </c>
      <c r="S380" s="1208">
        <f t="shared" si="67"/>
        <v>126</v>
      </c>
      <c r="T380" s="1208">
        <f t="shared" si="67"/>
        <v>76</v>
      </c>
      <c r="U380" s="1208">
        <f t="shared" si="67"/>
        <v>56</v>
      </c>
      <c r="V380" s="814">
        <f>MAX(V352:V379)</f>
        <v>0.63</v>
      </c>
      <c r="W380" s="815">
        <f>MAX(W352:W379)</f>
        <v>0</v>
      </c>
      <c r="X380" s="1208">
        <f t="shared" si="67"/>
        <v>260</v>
      </c>
      <c r="Y380" s="1208">
        <f t="shared" si="67"/>
        <v>241.2</v>
      </c>
      <c r="Z380" s="1208">
        <f t="shared" si="67"/>
        <v>29.6</v>
      </c>
      <c r="AA380" s="809">
        <f t="shared" si="67"/>
        <v>1.32</v>
      </c>
      <c r="AB380" s="1207">
        <f t="shared" si="67"/>
        <v>0.96</v>
      </c>
      <c r="AC380" s="809">
        <f t="shared" si="67"/>
        <v>11</v>
      </c>
      <c r="AD380" s="809">
        <f t="shared" si="67"/>
        <v>0.16</v>
      </c>
      <c r="AE380" s="809">
        <f t="shared" si="67"/>
        <v>28</v>
      </c>
      <c r="AF380" s="809">
        <f t="shared" si="67"/>
        <v>17</v>
      </c>
      <c r="AG380" s="809">
        <f t="shared" si="67"/>
        <v>9.8000000000000007</v>
      </c>
      <c r="AH380" s="809">
        <f t="shared" si="67"/>
        <v>5.4</v>
      </c>
      <c r="AI380" s="809">
        <f t="shared" si="67"/>
        <v>19</v>
      </c>
      <c r="AJ380" s="809">
        <f t="shared" si="67"/>
        <v>3.1</v>
      </c>
      <c r="AK380" s="1207">
        <f t="shared" si="67"/>
        <v>8.8999999999999996E-2</v>
      </c>
    </row>
    <row r="381" spans="1:37" s="618" customFormat="1" ht="13.5" customHeight="1">
      <c r="A381" s="2132"/>
      <c r="B381" s="2134" t="s">
        <v>408</v>
      </c>
      <c r="C381" s="2133"/>
      <c r="D381" s="658"/>
      <c r="E381" s="659"/>
      <c r="F381" s="809">
        <f>MIN(F352:F379)</f>
        <v>0</v>
      </c>
      <c r="G381" s="809">
        <f>MIN(G352:G379)</f>
        <v>0</v>
      </c>
      <c r="H381" s="809">
        <f>MIN(H352:H379)</f>
        <v>-6</v>
      </c>
      <c r="I381" s="809">
        <f>MIN(I352:I379)</f>
        <v>3.1</v>
      </c>
      <c r="J381" s="811"/>
      <c r="K381" s="809">
        <f>MIN(K352:K379)</f>
        <v>13.5</v>
      </c>
      <c r="L381" s="2106">
        <f>MIN(L352:L379)</f>
        <v>12.3</v>
      </c>
      <c r="M381" s="2109">
        <f>MIN(M352:M379)</f>
        <v>8.8699999999999992</v>
      </c>
      <c r="N381" s="812"/>
      <c r="O381" s="809">
        <f t="shared" ref="O381:AK381" si="68">MIN(O352:O379)</f>
        <v>29.5</v>
      </c>
      <c r="P381" s="1208">
        <f t="shared" si="68"/>
        <v>60</v>
      </c>
      <c r="Q381" s="809">
        <f t="shared" si="68"/>
        <v>29.8</v>
      </c>
      <c r="R381" s="809">
        <f t="shared" si="68"/>
        <v>10.4</v>
      </c>
      <c r="S381" s="1208">
        <f t="shared" si="68"/>
        <v>100</v>
      </c>
      <c r="T381" s="1208">
        <f t="shared" si="68"/>
        <v>60</v>
      </c>
      <c r="U381" s="1208">
        <f t="shared" si="68"/>
        <v>36</v>
      </c>
      <c r="V381" s="814">
        <f>MIN(V352:V379)</f>
        <v>0.56999999999999995</v>
      </c>
      <c r="W381" s="815">
        <f>MIN(W352:W379)</f>
        <v>0</v>
      </c>
      <c r="X381" s="1208">
        <f t="shared" si="68"/>
        <v>250</v>
      </c>
      <c r="Y381" s="1208">
        <f t="shared" si="68"/>
        <v>224.4</v>
      </c>
      <c r="Z381" s="1208">
        <f>MIN(Z352:Z379)</f>
        <v>20.8</v>
      </c>
      <c r="AA381" s="809">
        <f t="shared" si="68"/>
        <v>1.26</v>
      </c>
      <c r="AB381" s="1207">
        <f t="shared" si="68"/>
        <v>0.95</v>
      </c>
      <c r="AC381" s="809">
        <f t="shared" si="68"/>
        <v>9.4</v>
      </c>
      <c r="AD381" s="809">
        <f t="shared" si="68"/>
        <v>0.16</v>
      </c>
      <c r="AE381" s="809">
        <f t="shared" si="68"/>
        <v>28</v>
      </c>
      <c r="AF381" s="809">
        <f t="shared" si="68"/>
        <v>17</v>
      </c>
      <c r="AG381" s="809">
        <f t="shared" si="68"/>
        <v>9.8000000000000007</v>
      </c>
      <c r="AH381" s="809">
        <f t="shared" si="68"/>
        <v>5.4</v>
      </c>
      <c r="AI381" s="809">
        <f t="shared" si="68"/>
        <v>19</v>
      </c>
      <c r="AJ381" s="809">
        <f t="shared" si="68"/>
        <v>3.1</v>
      </c>
      <c r="AK381" s="1207">
        <f t="shared" si="68"/>
        <v>8.8999999999999996E-2</v>
      </c>
    </row>
    <row r="382" spans="1:37" s="618" customFormat="1" ht="13.5" customHeight="1">
      <c r="A382" s="2132"/>
      <c r="B382" s="2133" t="s">
        <v>409</v>
      </c>
      <c r="C382" s="2133"/>
      <c r="D382" s="658"/>
      <c r="E382" s="659"/>
      <c r="F382" s="811"/>
      <c r="G382" s="809">
        <f>IF(COUNT(G352:G379)=0,0,AVERAGE(G352:G379))</f>
        <v>2.4535714285714283</v>
      </c>
      <c r="H382" s="809">
        <f>IF(COUNT(H352:H379)=0,0,AVERAGE(H352:H379))</f>
        <v>0.6785714285714286</v>
      </c>
      <c r="I382" s="809">
        <f>IF(COUNT(I352:I379)=0,0,AVERAGE(I352:I379))</f>
        <v>6.4785714285714286</v>
      </c>
      <c r="J382" s="811"/>
      <c r="K382" s="809">
        <f>IF(COUNT(K352:K379)=0,0,AVERAGE(K352:K379))</f>
        <v>20.707142857142859</v>
      </c>
      <c r="L382" s="2106">
        <f>IF(COUNT(L352:L379)=0,0,AVERAGE(L352:L379))</f>
        <v>21.503571428571433</v>
      </c>
      <c r="M382" s="2109">
        <f>IF(COUNT(M352:M379)=0,0,AVERAGE(M352:M379))</f>
        <v>9.6046428571428581</v>
      </c>
      <c r="N382" s="811"/>
      <c r="O382" s="809">
        <f t="shared" ref="O382:U382" si="69">IF(COUNT(O352:O379)=0,0,AVERAGE(O352:O379))</f>
        <v>31.671428571428578</v>
      </c>
      <c r="P382" s="1208">
        <f t="shared" si="69"/>
        <v>78.892857142857139</v>
      </c>
      <c r="Q382" s="809">
        <f>IF(COUNT(Q352:Q379)=0,0,AVERAGE(Q352:Q379))</f>
        <v>37.853571428571421</v>
      </c>
      <c r="R382" s="809">
        <f t="shared" si="69"/>
        <v>18.192857142857147</v>
      </c>
      <c r="S382" s="1208">
        <f t="shared" si="69"/>
        <v>113</v>
      </c>
      <c r="T382" s="1208">
        <f t="shared" si="69"/>
        <v>66.785714285714292</v>
      </c>
      <c r="U382" s="1208">
        <f t="shared" si="69"/>
        <v>46.214285714285715</v>
      </c>
      <c r="V382" s="812">
        <f>AVERAGE(V352:V379)</f>
        <v>0.6</v>
      </c>
      <c r="W382" s="815" t="s">
        <v>762</v>
      </c>
      <c r="X382" s="1208">
        <f t="shared" ref="X382:AJ382" si="70">IF(COUNT(X352:X379)=0,0,AVERAGE(X352:X379))</f>
        <v>255</v>
      </c>
      <c r="Y382" s="1208">
        <f t="shared" si="70"/>
        <v>232.8</v>
      </c>
      <c r="Z382" s="1208">
        <f t="shared" si="70"/>
        <v>25.200000000000003</v>
      </c>
      <c r="AA382" s="809">
        <f t="shared" si="70"/>
        <v>1.29</v>
      </c>
      <c r="AB382" s="1207">
        <f t="shared" si="70"/>
        <v>0.95499999999999996</v>
      </c>
      <c r="AC382" s="809">
        <f t="shared" si="70"/>
        <v>10.199999999999999</v>
      </c>
      <c r="AD382" s="809">
        <f t="shared" si="70"/>
        <v>0.16</v>
      </c>
      <c r="AE382" s="809">
        <f t="shared" si="70"/>
        <v>28</v>
      </c>
      <c r="AF382" s="809">
        <f t="shared" si="70"/>
        <v>17</v>
      </c>
      <c r="AG382" s="809">
        <f t="shared" si="70"/>
        <v>9.8000000000000007</v>
      </c>
      <c r="AH382" s="809">
        <f t="shared" si="70"/>
        <v>5.4</v>
      </c>
      <c r="AI382" s="809">
        <f t="shared" si="70"/>
        <v>19</v>
      </c>
      <c r="AJ382" s="809">
        <f t="shared" si="70"/>
        <v>3.1</v>
      </c>
      <c r="AK382" s="1138"/>
    </row>
    <row r="383" spans="1:37" s="618" customFormat="1" ht="13.5" customHeight="1">
      <c r="A383" s="2132"/>
      <c r="B383" s="2135" t="s">
        <v>410</v>
      </c>
      <c r="C383" s="2135"/>
      <c r="D383" s="660"/>
      <c r="E383" s="660"/>
      <c r="F383" s="859"/>
      <c r="G383" s="809">
        <f>SUM(G352:G379)</f>
        <v>68.699999999999989</v>
      </c>
      <c r="H383" s="860"/>
      <c r="I383" s="860"/>
      <c r="J383" s="860"/>
      <c r="K383" s="860"/>
      <c r="L383" s="2107"/>
      <c r="M383" s="2110"/>
      <c r="N383" s="860"/>
      <c r="O383" s="860"/>
      <c r="P383" s="860"/>
      <c r="Q383" s="860"/>
      <c r="R383" s="860"/>
      <c r="S383" s="860"/>
      <c r="T383" s="860"/>
      <c r="U383" s="860"/>
      <c r="V383" s="860"/>
      <c r="W383" s="820"/>
      <c r="X383" s="860"/>
      <c r="Y383" s="860"/>
      <c r="Z383" s="860"/>
      <c r="AA383" s="860"/>
      <c r="AB383" s="860"/>
      <c r="AC383" s="861"/>
      <c r="AD383" s="861"/>
      <c r="AE383" s="860"/>
      <c r="AF383" s="860"/>
      <c r="AG383" s="860"/>
      <c r="AH383" s="860"/>
      <c r="AI383" s="860"/>
      <c r="AJ383" s="860"/>
      <c r="AK383" s="1138"/>
    </row>
    <row r="384" spans="1:37" s="618" customFormat="1" ht="13.5" customHeight="1">
      <c r="A384" s="2142" t="s">
        <v>784</v>
      </c>
      <c r="B384" s="280">
        <v>43160</v>
      </c>
      <c r="C384" s="1701" t="s">
        <v>781</v>
      </c>
      <c r="D384" s="213" t="s">
        <v>639</v>
      </c>
      <c r="E384" s="213" t="s">
        <v>631</v>
      </c>
      <c r="F384" s="2011">
        <v>1</v>
      </c>
      <c r="G384" s="2011">
        <v>47.8</v>
      </c>
      <c r="H384" s="2012">
        <v>13</v>
      </c>
      <c r="I384" s="2012">
        <v>12</v>
      </c>
      <c r="J384" s="2013">
        <v>0.30555555555555552</v>
      </c>
      <c r="K384" s="2011">
        <v>34.200000000000003</v>
      </c>
      <c r="L384" s="2011">
        <v>27.5</v>
      </c>
      <c r="M384" s="2015">
        <v>9.73</v>
      </c>
      <c r="N384" s="2015"/>
      <c r="O384" s="2012">
        <v>29.8</v>
      </c>
      <c r="P384" s="2016">
        <v>73</v>
      </c>
      <c r="Q384" s="2012">
        <v>38.700000000000003</v>
      </c>
      <c r="R384" s="2016">
        <v>20.5</v>
      </c>
      <c r="S384" s="2016">
        <v>100</v>
      </c>
      <c r="T384" s="2016">
        <v>58</v>
      </c>
      <c r="U384" s="2016">
        <v>42</v>
      </c>
      <c r="V384" s="2017"/>
      <c r="W384" s="2017"/>
      <c r="X384" s="2014"/>
      <c r="Y384" s="2014"/>
      <c r="Z384" s="2011"/>
      <c r="AA384" s="2011"/>
      <c r="AB384" s="2011"/>
      <c r="AC384" s="2012"/>
      <c r="AD384" s="2015"/>
      <c r="AE384" s="2012"/>
      <c r="AF384" s="2012"/>
      <c r="AG384" s="2011"/>
      <c r="AH384" s="2011"/>
      <c r="AI384" s="2012"/>
      <c r="AJ384" s="2015"/>
      <c r="AK384" s="2015"/>
    </row>
    <row r="385" spans="1:37" s="618" customFormat="1" ht="13.5" customHeight="1">
      <c r="A385" s="2143"/>
      <c r="B385" s="278">
        <v>43161</v>
      </c>
      <c r="C385" s="206" t="s">
        <v>689</v>
      </c>
      <c r="D385" s="213" t="s">
        <v>627</v>
      </c>
      <c r="E385" s="213" t="s">
        <v>706</v>
      </c>
      <c r="F385" s="2011">
        <v>3</v>
      </c>
      <c r="G385" s="2011">
        <v>0</v>
      </c>
      <c r="H385" s="2012">
        <v>9</v>
      </c>
      <c r="I385" s="2012">
        <v>11</v>
      </c>
      <c r="J385" s="2013">
        <v>0.30555555555555552</v>
      </c>
      <c r="K385" s="2011">
        <v>30.5</v>
      </c>
      <c r="L385" s="2011">
        <v>31.2</v>
      </c>
      <c r="M385" s="2015">
        <v>9.49</v>
      </c>
      <c r="N385" s="2015"/>
      <c r="O385" s="2012">
        <v>32</v>
      </c>
      <c r="P385" s="2016">
        <v>78</v>
      </c>
      <c r="Q385" s="2012">
        <v>33</v>
      </c>
      <c r="R385" s="2016">
        <v>20.5</v>
      </c>
      <c r="S385" s="2016">
        <v>110</v>
      </c>
      <c r="T385" s="2016">
        <v>70</v>
      </c>
      <c r="U385" s="2016">
        <v>40</v>
      </c>
      <c r="V385" s="2017"/>
      <c r="W385" s="2017"/>
      <c r="X385" s="2014"/>
      <c r="Y385" s="2014"/>
      <c r="Z385" s="2011"/>
      <c r="AA385" s="2011"/>
      <c r="AB385" s="2011"/>
      <c r="AC385" s="2012"/>
      <c r="AD385" s="2015"/>
      <c r="AE385" s="2012"/>
      <c r="AF385" s="2012"/>
      <c r="AG385" s="2011"/>
      <c r="AH385" s="2011"/>
      <c r="AI385" s="2012"/>
      <c r="AJ385" s="2015"/>
      <c r="AK385" s="2015"/>
    </row>
    <row r="386" spans="1:37" s="618" customFormat="1" ht="13.5" customHeight="1">
      <c r="A386" s="2143"/>
      <c r="B386" s="278">
        <v>43162</v>
      </c>
      <c r="C386" s="206" t="s">
        <v>691</v>
      </c>
      <c r="D386" s="213" t="s">
        <v>627</v>
      </c>
      <c r="E386" s="213" t="s">
        <v>709</v>
      </c>
      <c r="F386" s="2011">
        <v>0</v>
      </c>
      <c r="G386" s="2011">
        <v>0</v>
      </c>
      <c r="H386" s="2012">
        <v>5</v>
      </c>
      <c r="I386" s="2012">
        <v>14.5</v>
      </c>
      <c r="J386" s="2013">
        <v>0.3125</v>
      </c>
      <c r="K386" s="2011">
        <v>31</v>
      </c>
      <c r="L386" s="2011">
        <v>30.8</v>
      </c>
      <c r="M386" s="2015">
        <v>9.64</v>
      </c>
      <c r="N386" s="2015"/>
      <c r="O386" s="2012">
        <v>29.8</v>
      </c>
      <c r="P386" s="2016">
        <v>75</v>
      </c>
      <c r="Q386" s="2012">
        <v>35.5</v>
      </c>
      <c r="R386" s="2016">
        <v>23.9</v>
      </c>
      <c r="S386" s="2016">
        <v>106</v>
      </c>
      <c r="T386" s="2016">
        <v>65</v>
      </c>
      <c r="U386" s="2016">
        <v>41</v>
      </c>
      <c r="V386" s="2017"/>
      <c r="W386" s="2017"/>
      <c r="X386" s="2014"/>
      <c r="Y386" s="2014"/>
      <c r="Z386" s="2011"/>
      <c r="AA386" s="2011"/>
      <c r="AB386" s="2011"/>
      <c r="AC386" s="2012"/>
      <c r="AD386" s="2015"/>
      <c r="AE386" s="2012"/>
      <c r="AF386" s="2012"/>
      <c r="AG386" s="2011"/>
      <c r="AH386" s="2011"/>
      <c r="AI386" s="2012"/>
      <c r="AJ386" s="2015"/>
      <c r="AK386" s="2015"/>
    </row>
    <row r="387" spans="1:37" s="618" customFormat="1" ht="13.5" customHeight="1">
      <c r="A387" s="2143"/>
      <c r="B387" s="278">
        <v>43163</v>
      </c>
      <c r="C387" s="206" t="s">
        <v>692</v>
      </c>
      <c r="D387" s="213" t="s">
        <v>627</v>
      </c>
      <c r="E387" s="213" t="s">
        <v>634</v>
      </c>
      <c r="F387" s="2011">
        <v>1</v>
      </c>
      <c r="G387" s="2011">
        <v>0</v>
      </c>
      <c r="H387" s="2012">
        <v>5</v>
      </c>
      <c r="I387" s="2012">
        <v>12.5</v>
      </c>
      <c r="J387" s="2013">
        <v>0.3125</v>
      </c>
      <c r="K387" s="2011">
        <v>26.9</v>
      </c>
      <c r="L387" s="2011">
        <v>29.5</v>
      </c>
      <c r="M387" s="2015">
        <v>9.6</v>
      </c>
      <c r="N387" s="2015"/>
      <c r="O387" s="2012">
        <v>32.200000000000003</v>
      </c>
      <c r="P387" s="2016">
        <v>80</v>
      </c>
      <c r="Q387" s="2012">
        <v>35.5</v>
      </c>
      <c r="R387" s="2016">
        <v>22.1</v>
      </c>
      <c r="S387" s="2016">
        <v>112</v>
      </c>
      <c r="T387" s="2016">
        <v>70</v>
      </c>
      <c r="U387" s="2016">
        <v>42</v>
      </c>
      <c r="V387" s="2017"/>
      <c r="W387" s="2017"/>
      <c r="X387" s="2014"/>
      <c r="Y387" s="2014"/>
      <c r="Z387" s="2011"/>
      <c r="AA387" s="2011"/>
      <c r="AB387" s="2011"/>
      <c r="AC387" s="2012"/>
      <c r="AD387" s="2015"/>
      <c r="AE387" s="2012"/>
      <c r="AF387" s="2012"/>
      <c r="AG387" s="2011"/>
      <c r="AH387" s="2011"/>
      <c r="AI387" s="2012"/>
      <c r="AJ387" s="2015"/>
      <c r="AK387" s="2015"/>
    </row>
    <row r="388" spans="1:37" s="618" customFormat="1" ht="13.5" customHeight="1">
      <c r="A388" s="2143"/>
      <c r="B388" s="278">
        <v>43164</v>
      </c>
      <c r="C388" s="206" t="s">
        <v>685</v>
      </c>
      <c r="D388" s="213" t="s">
        <v>638</v>
      </c>
      <c r="E388" s="213" t="s">
        <v>635</v>
      </c>
      <c r="F388" s="2011">
        <v>1</v>
      </c>
      <c r="G388" s="2011">
        <v>37</v>
      </c>
      <c r="H388" s="2012">
        <v>15</v>
      </c>
      <c r="I388" s="2012">
        <v>15</v>
      </c>
      <c r="J388" s="2013">
        <v>0.3125</v>
      </c>
      <c r="K388" s="2011">
        <v>30.5</v>
      </c>
      <c r="L388" s="2011">
        <v>34</v>
      </c>
      <c r="M388" s="2015">
        <v>9.5399999999999991</v>
      </c>
      <c r="N388" s="2015"/>
      <c r="O388" s="2012">
        <v>30.6</v>
      </c>
      <c r="P388" s="2016">
        <v>70</v>
      </c>
      <c r="Q388" s="2012">
        <v>32.700000000000003</v>
      </c>
      <c r="R388" s="2016">
        <v>22.1</v>
      </c>
      <c r="S388" s="2016">
        <v>106</v>
      </c>
      <c r="T388" s="2016">
        <v>64</v>
      </c>
      <c r="U388" s="2016">
        <v>42</v>
      </c>
      <c r="V388" s="2017"/>
      <c r="W388" s="2017"/>
      <c r="X388" s="2014"/>
      <c r="Y388" s="2014"/>
      <c r="Z388" s="2011"/>
      <c r="AA388" s="2011"/>
      <c r="AB388" s="2011"/>
      <c r="AC388" s="2012"/>
      <c r="AD388" s="2015"/>
      <c r="AE388" s="2012"/>
      <c r="AF388" s="2012"/>
      <c r="AG388" s="2011"/>
      <c r="AH388" s="2011"/>
      <c r="AI388" s="2012"/>
      <c r="AJ388" s="2015"/>
      <c r="AK388" s="2015"/>
    </row>
    <row r="389" spans="1:37" s="618" customFormat="1" ht="13.5" customHeight="1">
      <c r="A389" s="2143"/>
      <c r="B389" s="278">
        <v>43165</v>
      </c>
      <c r="C389" s="206" t="s">
        <v>686</v>
      </c>
      <c r="D389" s="213" t="s">
        <v>625</v>
      </c>
      <c r="E389" s="213" t="s">
        <v>626</v>
      </c>
      <c r="F389" s="2011">
        <v>5</v>
      </c>
      <c r="G389" s="2011">
        <v>3.4</v>
      </c>
      <c r="H389" s="2012">
        <v>7</v>
      </c>
      <c r="I389" s="2012">
        <v>13</v>
      </c>
      <c r="J389" s="2013">
        <v>0.3125</v>
      </c>
      <c r="K389" s="2011">
        <v>49.8</v>
      </c>
      <c r="L389" s="2011">
        <v>54</v>
      </c>
      <c r="M389" s="2015">
        <v>8.56</v>
      </c>
      <c r="N389" s="2015"/>
      <c r="O389" s="2012">
        <v>27</v>
      </c>
      <c r="P389" s="2016">
        <v>66</v>
      </c>
      <c r="Q389" s="2012">
        <v>30.5</v>
      </c>
      <c r="R389" s="2016">
        <v>26.9</v>
      </c>
      <c r="S389" s="2016">
        <v>98</v>
      </c>
      <c r="T389" s="2016">
        <v>52</v>
      </c>
      <c r="U389" s="2016">
        <v>46</v>
      </c>
      <c r="V389" s="2017"/>
      <c r="W389" s="2017"/>
      <c r="X389" s="2014"/>
      <c r="Y389" s="2014"/>
      <c r="Z389" s="2011"/>
      <c r="AA389" s="2011"/>
      <c r="AB389" s="2011"/>
      <c r="AC389" s="2012"/>
      <c r="AD389" s="2015"/>
      <c r="AE389" s="2012"/>
      <c r="AF389" s="2012"/>
      <c r="AG389" s="2011"/>
      <c r="AH389" s="2011"/>
      <c r="AI389" s="2012"/>
      <c r="AJ389" s="2015"/>
      <c r="AK389" s="2015"/>
    </row>
    <row r="390" spans="1:37" s="618" customFormat="1" ht="13.5" customHeight="1">
      <c r="A390" s="2143"/>
      <c r="B390" s="278">
        <v>43166</v>
      </c>
      <c r="C390" s="206" t="s">
        <v>687</v>
      </c>
      <c r="D390" s="213" t="s">
        <v>705</v>
      </c>
      <c r="E390" s="213" t="s">
        <v>640</v>
      </c>
      <c r="F390" s="2011">
        <v>2</v>
      </c>
      <c r="G390" s="2011">
        <v>0.1</v>
      </c>
      <c r="H390" s="2012">
        <v>1</v>
      </c>
      <c r="I390" s="2012">
        <v>10</v>
      </c>
      <c r="J390" s="2013">
        <v>0.3125</v>
      </c>
      <c r="K390" s="2011">
        <v>34.5</v>
      </c>
      <c r="L390" s="2011">
        <v>40.299999999999997</v>
      </c>
      <c r="M390" s="2015">
        <v>8.44</v>
      </c>
      <c r="N390" s="2015"/>
      <c r="O390" s="2012">
        <v>24.6</v>
      </c>
      <c r="P390" s="2016">
        <v>60</v>
      </c>
      <c r="Q390" s="2012">
        <v>24.1</v>
      </c>
      <c r="R390" s="2016">
        <v>23.4</v>
      </c>
      <c r="S390" s="2016">
        <v>94</v>
      </c>
      <c r="T390" s="2016">
        <v>58</v>
      </c>
      <c r="U390" s="2016">
        <v>36</v>
      </c>
      <c r="V390" s="2017"/>
      <c r="W390" s="2017"/>
      <c r="X390" s="2014"/>
      <c r="Y390" s="2014"/>
      <c r="Z390" s="2011"/>
      <c r="AA390" s="2011"/>
      <c r="AB390" s="2011"/>
      <c r="AC390" s="2012"/>
      <c r="AD390" s="2015">
        <v>0.24</v>
      </c>
      <c r="AE390" s="2012">
        <v>24</v>
      </c>
      <c r="AF390" s="2012">
        <v>11</v>
      </c>
      <c r="AG390" s="2011">
        <v>13</v>
      </c>
      <c r="AH390" s="2011">
        <v>6</v>
      </c>
      <c r="AI390" s="2012">
        <v>12</v>
      </c>
      <c r="AJ390" s="2015">
        <v>3.1</v>
      </c>
      <c r="AK390" s="2015">
        <v>0.19</v>
      </c>
    </row>
    <row r="391" spans="1:37" s="618" customFormat="1" ht="13.5" customHeight="1">
      <c r="A391" s="2143"/>
      <c r="B391" s="278">
        <v>43167</v>
      </c>
      <c r="C391" s="206" t="s">
        <v>688</v>
      </c>
      <c r="D391" s="213" t="s">
        <v>632</v>
      </c>
      <c r="E391" s="213" t="s">
        <v>709</v>
      </c>
      <c r="F391" s="2011">
        <v>3</v>
      </c>
      <c r="G391" s="2011">
        <v>12</v>
      </c>
      <c r="H391" s="2012">
        <v>3</v>
      </c>
      <c r="I391" s="2012">
        <v>9.5</v>
      </c>
      <c r="J391" s="2013">
        <v>0.30555555555555552</v>
      </c>
      <c r="K391" s="2011">
        <v>37.299999999999997</v>
      </c>
      <c r="L391" s="2011">
        <v>42.2</v>
      </c>
      <c r="M391" s="2015">
        <v>8.77</v>
      </c>
      <c r="N391" s="2015"/>
      <c r="O391" s="2012">
        <v>26.5</v>
      </c>
      <c r="P391" s="2016">
        <v>66</v>
      </c>
      <c r="Q391" s="2012">
        <v>29.8</v>
      </c>
      <c r="R391" s="2016">
        <v>22.8</v>
      </c>
      <c r="S391" s="2016">
        <v>90</v>
      </c>
      <c r="T391" s="2016">
        <v>60</v>
      </c>
      <c r="U391" s="2016">
        <v>30</v>
      </c>
      <c r="V391" s="2017"/>
      <c r="W391" s="2017"/>
      <c r="X391" s="2014"/>
      <c r="Y391" s="2014"/>
      <c r="Z391" s="2011"/>
      <c r="AA391" s="2011"/>
      <c r="AB391" s="2011"/>
      <c r="AC391" s="2012"/>
      <c r="AD391" s="824"/>
      <c r="AE391" s="824"/>
      <c r="AF391" s="824"/>
      <c r="AG391" s="824"/>
      <c r="AH391" s="824"/>
      <c r="AI391" s="824"/>
      <c r="AJ391" s="824"/>
      <c r="AK391" s="825"/>
    </row>
    <row r="392" spans="1:37" s="618" customFormat="1" ht="13.5" customHeight="1">
      <c r="A392" s="2143"/>
      <c r="B392" s="278">
        <v>43168</v>
      </c>
      <c r="C392" s="206" t="s">
        <v>689</v>
      </c>
      <c r="D392" s="213" t="s">
        <v>632</v>
      </c>
      <c r="E392" s="213" t="s">
        <v>690</v>
      </c>
      <c r="F392" s="2011">
        <v>1</v>
      </c>
      <c r="G392" s="2011">
        <v>51</v>
      </c>
      <c r="H392" s="2012">
        <v>17</v>
      </c>
      <c r="I392" s="2012">
        <v>14.5</v>
      </c>
      <c r="J392" s="2013">
        <v>0.30555555555555552</v>
      </c>
      <c r="K392" s="2011">
        <v>24.3</v>
      </c>
      <c r="L392" s="2011">
        <v>32.9</v>
      </c>
      <c r="M392" s="2015">
        <v>8.26</v>
      </c>
      <c r="N392" s="2015"/>
      <c r="O392" s="2012">
        <v>25.6</v>
      </c>
      <c r="P392" s="2016">
        <v>71</v>
      </c>
      <c r="Q392" s="2012">
        <v>24.9</v>
      </c>
      <c r="R392" s="2016">
        <v>19.3</v>
      </c>
      <c r="S392" s="2016">
        <v>98</v>
      </c>
      <c r="T392" s="2016">
        <v>61</v>
      </c>
      <c r="U392" s="2016">
        <v>37</v>
      </c>
      <c r="V392" s="2017"/>
      <c r="W392" s="2017"/>
      <c r="X392" s="2014"/>
      <c r="Y392" s="2014"/>
      <c r="Z392" s="2011"/>
      <c r="AA392" s="2011"/>
      <c r="AB392" s="2011"/>
      <c r="AC392" s="2012"/>
      <c r="AD392" s="824"/>
      <c r="AE392" s="824"/>
      <c r="AF392" s="824"/>
      <c r="AG392" s="824"/>
      <c r="AH392" s="824"/>
      <c r="AI392" s="824"/>
      <c r="AJ392" s="824"/>
      <c r="AK392" s="825"/>
    </row>
    <row r="393" spans="1:37" s="618" customFormat="1" ht="13.5" customHeight="1">
      <c r="A393" s="2143"/>
      <c r="B393" s="278">
        <v>43169</v>
      </c>
      <c r="C393" s="206" t="s">
        <v>691</v>
      </c>
      <c r="D393" s="213" t="s">
        <v>625</v>
      </c>
      <c r="E393" s="213" t="s">
        <v>626</v>
      </c>
      <c r="F393" s="2011">
        <v>1</v>
      </c>
      <c r="G393" s="2011">
        <v>3.7</v>
      </c>
      <c r="H393" s="2012">
        <v>6</v>
      </c>
      <c r="I393" s="2012">
        <v>12</v>
      </c>
      <c r="J393" s="2013">
        <v>0.3125</v>
      </c>
      <c r="K393" s="2011">
        <v>45.3</v>
      </c>
      <c r="L393" s="2011">
        <v>44.9</v>
      </c>
      <c r="M393" s="2015">
        <v>7.79</v>
      </c>
      <c r="N393" s="2015"/>
      <c r="O393" s="2012">
        <v>19.600000000000001</v>
      </c>
      <c r="P393" s="2016">
        <v>45</v>
      </c>
      <c r="Q393" s="2012">
        <v>19.899999999999999</v>
      </c>
      <c r="R393" s="2016">
        <v>17.100000000000001</v>
      </c>
      <c r="S393" s="2016">
        <v>76</v>
      </c>
      <c r="T393" s="2016">
        <v>48</v>
      </c>
      <c r="U393" s="2016">
        <v>28</v>
      </c>
      <c r="V393" s="2017"/>
      <c r="W393" s="2017"/>
      <c r="X393" s="2014"/>
      <c r="Y393" s="2014"/>
      <c r="Z393" s="2011"/>
      <c r="AA393" s="2011"/>
      <c r="AB393" s="2011"/>
      <c r="AC393" s="2012"/>
      <c r="AD393" s="824"/>
      <c r="AE393" s="824"/>
      <c r="AF393" s="824"/>
      <c r="AG393" s="824"/>
      <c r="AH393" s="824"/>
      <c r="AI393" s="824"/>
      <c r="AJ393" s="824"/>
      <c r="AK393" s="825"/>
    </row>
    <row r="394" spans="1:37" s="618" customFormat="1" ht="13.5" customHeight="1">
      <c r="A394" s="2143"/>
      <c r="B394" s="278">
        <v>43170</v>
      </c>
      <c r="C394" s="215" t="s">
        <v>692</v>
      </c>
      <c r="D394" s="213" t="s">
        <v>707</v>
      </c>
      <c r="E394" s="213" t="s">
        <v>640</v>
      </c>
      <c r="F394" s="2011">
        <v>1</v>
      </c>
      <c r="G394" s="2011">
        <v>0</v>
      </c>
      <c r="H394" s="2012">
        <v>4</v>
      </c>
      <c r="I394" s="2012">
        <v>11</v>
      </c>
      <c r="J394" s="2013">
        <v>0.3125</v>
      </c>
      <c r="K394" s="2011">
        <v>47.3</v>
      </c>
      <c r="L394" s="2011">
        <v>51.6</v>
      </c>
      <c r="M394" s="2015">
        <v>7.51</v>
      </c>
      <c r="N394" s="2015"/>
      <c r="O394" s="2012">
        <v>17.3</v>
      </c>
      <c r="P394" s="2016">
        <v>50</v>
      </c>
      <c r="Q394" s="2012">
        <v>16.3</v>
      </c>
      <c r="R394" s="2016">
        <v>18.3</v>
      </c>
      <c r="S394" s="2016">
        <v>60</v>
      </c>
      <c r="T394" s="2016">
        <v>40</v>
      </c>
      <c r="U394" s="2016">
        <v>20</v>
      </c>
      <c r="V394" s="2017"/>
      <c r="W394" s="2017"/>
      <c r="X394" s="2014"/>
      <c r="Y394" s="2014"/>
      <c r="Z394" s="2011"/>
      <c r="AA394" s="2011"/>
      <c r="AB394" s="2011"/>
      <c r="AC394" s="2012"/>
      <c r="AD394" s="824"/>
      <c r="AE394" s="824"/>
      <c r="AF394" s="824"/>
      <c r="AG394" s="824"/>
      <c r="AH394" s="824"/>
      <c r="AI394" s="824"/>
      <c r="AJ394" s="824"/>
      <c r="AK394" s="825"/>
    </row>
    <row r="395" spans="1:37" s="618" customFormat="1" ht="13.5" customHeight="1">
      <c r="A395" s="2143"/>
      <c r="B395" s="278">
        <v>43171</v>
      </c>
      <c r="C395" s="371" t="s">
        <v>685</v>
      </c>
      <c r="D395" s="213" t="s">
        <v>627</v>
      </c>
      <c r="E395" s="213" t="s">
        <v>640</v>
      </c>
      <c r="F395" s="2011">
        <v>3</v>
      </c>
      <c r="G395" s="2011">
        <v>0</v>
      </c>
      <c r="H395" s="2012">
        <v>6</v>
      </c>
      <c r="I395" s="2012">
        <v>10.5</v>
      </c>
      <c r="J395" s="2013">
        <v>0.30555555555555552</v>
      </c>
      <c r="K395" s="2011">
        <v>31.3</v>
      </c>
      <c r="L395" s="2011">
        <v>40.4</v>
      </c>
      <c r="M395" s="2015">
        <v>7.58</v>
      </c>
      <c r="N395" s="2015"/>
      <c r="O395" s="2012">
        <v>19.100000000000001</v>
      </c>
      <c r="P395" s="2016">
        <v>55</v>
      </c>
      <c r="Q395" s="2012">
        <v>17.8</v>
      </c>
      <c r="R395" s="2016">
        <v>16.7</v>
      </c>
      <c r="S395" s="2016">
        <v>78</v>
      </c>
      <c r="T395" s="2016">
        <v>50</v>
      </c>
      <c r="U395" s="2016">
        <v>28</v>
      </c>
      <c r="V395" s="2017"/>
      <c r="W395" s="2017"/>
      <c r="X395" s="2014"/>
      <c r="Y395" s="2014"/>
      <c r="Z395" s="2011"/>
      <c r="AA395" s="2011"/>
      <c r="AB395" s="2011"/>
      <c r="AC395" s="2012"/>
      <c r="AD395" s="824"/>
      <c r="AE395" s="824"/>
      <c r="AF395" s="824"/>
      <c r="AG395" s="824"/>
      <c r="AH395" s="824"/>
      <c r="AI395" s="824"/>
      <c r="AJ395" s="824"/>
      <c r="AK395" s="825"/>
    </row>
    <row r="396" spans="1:37" s="618" customFormat="1" ht="13.5" customHeight="1">
      <c r="A396" s="2143"/>
      <c r="B396" s="278">
        <v>43172</v>
      </c>
      <c r="C396" s="206" t="s">
        <v>686</v>
      </c>
      <c r="D396" s="213" t="s">
        <v>627</v>
      </c>
      <c r="E396" s="213" t="s">
        <v>634</v>
      </c>
      <c r="F396" s="2011">
        <v>2</v>
      </c>
      <c r="G396" s="2011">
        <v>0</v>
      </c>
      <c r="H396" s="2012">
        <v>7</v>
      </c>
      <c r="I396" s="2012">
        <v>12</v>
      </c>
      <c r="J396" s="2013">
        <v>0.3125</v>
      </c>
      <c r="K396" s="2011">
        <v>31.4</v>
      </c>
      <c r="L396" s="2011">
        <v>37.6</v>
      </c>
      <c r="M396" s="2015">
        <v>7.95</v>
      </c>
      <c r="N396" s="2015"/>
      <c r="O396" s="2012">
        <v>19.3</v>
      </c>
      <c r="P396" s="2016">
        <v>52</v>
      </c>
      <c r="Q396" s="2012">
        <v>17.8</v>
      </c>
      <c r="R396" s="2016">
        <v>16.7</v>
      </c>
      <c r="S396" s="2016">
        <v>98</v>
      </c>
      <c r="T396" s="2016">
        <v>52</v>
      </c>
      <c r="U396" s="2016">
        <v>46</v>
      </c>
      <c r="V396" s="2017"/>
      <c r="W396" s="2017"/>
      <c r="X396" s="2014"/>
      <c r="Y396" s="2014"/>
      <c r="Z396" s="2011"/>
      <c r="AA396" s="2011"/>
      <c r="AB396" s="2011"/>
      <c r="AC396" s="2012"/>
      <c r="AD396" s="824"/>
      <c r="AE396" s="824"/>
      <c r="AF396" s="824"/>
      <c r="AG396" s="824"/>
      <c r="AH396" s="824"/>
      <c r="AI396" s="824"/>
      <c r="AJ396" s="824"/>
      <c r="AK396" s="825"/>
    </row>
    <row r="397" spans="1:37" s="618" customFormat="1" ht="13.5" customHeight="1">
      <c r="A397" s="2143"/>
      <c r="B397" s="278">
        <v>43173</v>
      </c>
      <c r="C397" s="206" t="s">
        <v>687</v>
      </c>
      <c r="D397" s="213" t="s">
        <v>627</v>
      </c>
      <c r="E397" s="213" t="s">
        <v>629</v>
      </c>
      <c r="F397" s="2011">
        <v>0</v>
      </c>
      <c r="G397" s="2011">
        <v>0</v>
      </c>
      <c r="H397" s="2012">
        <v>11</v>
      </c>
      <c r="I397" s="2012">
        <v>13</v>
      </c>
      <c r="J397" s="2013">
        <v>0.3125</v>
      </c>
      <c r="K397" s="2011">
        <v>22.8</v>
      </c>
      <c r="L397" s="2011">
        <v>30.9</v>
      </c>
      <c r="M397" s="2015">
        <v>8.2899999999999991</v>
      </c>
      <c r="N397" s="2015"/>
      <c r="O397" s="2012">
        <v>25.1</v>
      </c>
      <c r="P397" s="2016">
        <v>68</v>
      </c>
      <c r="Q397" s="2012">
        <v>21.3</v>
      </c>
      <c r="R397" s="2016">
        <v>16.100000000000001</v>
      </c>
      <c r="S397" s="2016">
        <v>90</v>
      </c>
      <c r="T397" s="2016">
        <v>62</v>
      </c>
      <c r="U397" s="2016">
        <v>28</v>
      </c>
      <c r="V397" s="2017"/>
      <c r="W397" s="2017"/>
      <c r="X397" s="2014"/>
      <c r="Y397" s="2014"/>
      <c r="Z397" s="2011"/>
      <c r="AA397" s="2011"/>
      <c r="AB397" s="2011"/>
      <c r="AC397" s="2012"/>
      <c r="AD397" s="824"/>
      <c r="AE397" s="824"/>
      <c r="AF397" s="824"/>
      <c r="AG397" s="824"/>
      <c r="AH397" s="824"/>
      <c r="AI397" s="824"/>
      <c r="AJ397" s="824"/>
      <c r="AK397" s="825"/>
    </row>
    <row r="398" spans="1:37" s="618" customFormat="1" ht="13.5" customHeight="1">
      <c r="A398" s="2143"/>
      <c r="B398" s="278">
        <v>43174</v>
      </c>
      <c r="C398" s="206" t="s">
        <v>688</v>
      </c>
      <c r="D398" s="213" t="s">
        <v>641</v>
      </c>
      <c r="E398" s="213" t="s">
        <v>709</v>
      </c>
      <c r="F398" s="2011">
        <v>0</v>
      </c>
      <c r="G398" s="2011">
        <v>0</v>
      </c>
      <c r="H398" s="2012">
        <v>18</v>
      </c>
      <c r="I398" s="2012">
        <v>16</v>
      </c>
      <c r="J398" s="2013">
        <v>0.44444444444444442</v>
      </c>
      <c r="K398" s="2011">
        <v>29.5</v>
      </c>
      <c r="L398" s="2011">
        <v>36</v>
      </c>
      <c r="M398" s="2015">
        <v>9.1</v>
      </c>
      <c r="N398" s="2015"/>
      <c r="O398" s="2012">
        <v>22.8</v>
      </c>
      <c r="P398" s="2016">
        <v>65</v>
      </c>
      <c r="Q398" s="2012">
        <v>21.3</v>
      </c>
      <c r="R398" s="2016">
        <v>20.100000000000001</v>
      </c>
      <c r="S398" s="2016">
        <v>86</v>
      </c>
      <c r="T398" s="2016">
        <v>59</v>
      </c>
      <c r="U398" s="2016">
        <v>27</v>
      </c>
      <c r="V398" s="2017"/>
      <c r="W398" s="2017"/>
      <c r="X398" s="2014"/>
      <c r="Y398" s="2014"/>
      <c r="Z398" s="2011"/>
      <c r="AA398" s="2011"/>
      <c r="AB398" s="2011"/>
      <c r="AC398" s="2012"/>
      <c r="AD398" s="824"/>
      <c r="AE398" s="824"/>
      <c r="AF398" s="824"/>
      <c r="AG398" s="824"/>
      <c r="AH398" s="824"/>
      <c r="AI398" s="824"/>
      <c r="AJ398" s="824"/>
      <c r="AK398" s="825"/>
    </row>
    <row r="399" spans="1:37" s="618" customFormat="1" ht="13.5" customHeight="1">
      <c r="A399" s="2143"/>
      <c r="B399" s="278">
        <v>43175</v>
      </c>
      <c r="C399" s="206" t="s">
        <v>689</v>
      </c>
      <c r="D399" s="213" t="s">
        <v>632</v>
      </c>
      <c r="E399" s="213" t="s">
        <v>631</v>
      </c>
      <c r="F399" s="2011">
        <v>5</v>
      </c>
      <c r="G399" s="2011">
        <v>4.5</v>
      </c>
      <c r="H399" s="2012">
        <v>16</v>
      </c>
      <c r="I399" s="2012">
        <v>15</v>
      </c>
      <c r="J399" s="2013">
        <v>0.3125</v>
      </c>
      <c r="K399" s="2011">
        <v>29.1</v>
      </c>
      <c r="L399" s="2011">
        <v>34.4</v>
      </c>
      <c r="M399" s="2015">
        <v>9.11</v>
      </c>
      <c r="N399" s="2015"/>
      <c r="O399" s="2012">
        <v>22.4</v>
      </c>
      <c r="P399" s="2016">
        <v>68</v>
      </c>
      <c r="Q399" s="2012">
        <v>23.8</v>
      </c>
      <c r="R399" s="2016">
        <v>19.8</v>
      </c>
      <c r="S399" s="2016">
        <v>86</v>
      </c>
      <c r="T399" s="2016">
        <v>60</v>
      </c>
      <c r="U399" s="2016">
        <v>26</v>
      </c>
      <c r="V399" s="2017">
        <v>1.21</v>
      </c>
      <c r="W399" s="2017" t="s">
        <v>636</v>
      </c>
      <c r="X399" s="2014">
        <v>180</v>
      </c>
      <c r="Y399" s="2014">
        <v>144</v>
      </c>
      <c r="Z399" s="2011">
        <v>36</v>
      </c>
      <c r="AA399" s="2011">
        <v>1.24</v>
      </c>
      <c r="AB399" s="2011">
        <v>0.68</v>
      </c>
      <c r="AC399" s="2012">
        <v>10.6</v>
      </c>
      <c r="AD399" s="824"/>
      <c r="AE399" s="824"/>
      <c r="AF399" s="824"/>
      <c r="AG399" s="824"/>
      <c r="AH399" s="824"/>
      <c r="AI399" s="824"/>
      <c r="AJ399" s="824"/>
      <c r="AK399" s="825"/>
    </row>
    <row r="400" spans="1:37" s="618" customFormat="1" ht="13.5" customHeight="1">
      <c r="A400" s="2143"/>
      <c r="B400" s="278">
        <v>43176</v>
      </c>
      <c r="C400" s="206" t="s">
        <v>691</v>
      </c>
      <c r="D400" s="213" t="s">
        <v>627</v>
      </c>
      <c r="E400" s="213" t="s">
        <v>633</v>
      </c>
      <c r="F400" s="2011">
        <v>5</v>
      </c>
      <c r="G400" s="2011">
        <v>0</v>
      </c>
      <c r="H400" s="2012">
        <v>3</v>
      </c>
      <c r="I400" s="2012">
        <v>10</v>
      </c>
      <c r="J400" s="2013">
        <v>0.3125</v>
      </c>
      <c r="K400" s="2011">
        <v>58.6</v>
      </c>
      <c r="L400" s="2011">
        <v>60.1</v>
      </c>
      <c r="M400" s="2015">
        <v>8.35</v>
      </c>
      <c r="N400" s="2015"/>
      <c r="O400" s="2012">
        <v>24</v>
      </c>
      <c r="P400" s="2016">
        <v>67</v>
      </c>
      <c r="Q400" s="2012">
        <v>20.9</v>
      </c>
      <c r="R400" s="2016">
        <v>28.1</v>
      </c>
      <c r="S400" s="2016">
        <v>92</v>
      </c>
      <c r="T400" s="2016">
        <v>61</v>
      </c>
      <c r="U400" s="2016">
        <v>31</v>
      </c>
      <c r="V400" s="2017"/>
      <c r="W400" s="2017"/>
      <c r="X400" s="2014"/>
      <c r="Y400" s="2014"/>
      <c r="Z400" s="2011"/>
      <c r="AA400" s="2011"/>
      <c r="AB400" s="2011"/>
      <c r="AC400" s="2012"/>
      <c r="AD400" s="824"/>
      <c r="AE400" s="824"/>
      <c r="AF400" s="824"/>
      <c r="AG400" s="824"/>
      <c r="AH400" s="824"/>
      <c r="AI400" s="824"/>
      <c r="AJ400" s="824"/>
      <c r="AK400" s="825"/>
    </row>
    <row r="401" spans="1:37" s="618" customFormat="1" ht="13.5" customHeight="1">
      <c r="A401" s="2143"/>
      <c r="B401" s="278">
        <v>43177</v>
      </c>
      <c r="C401" s="215" t="s">
        <v>692</v>
      </c>
      <c r="D401" s="213" t="s">
        <v>641</v>
      </c>
      <c r="E401" s="213" t="s">
        <v>626</v>
      </c>
      <c r="F401" s="2011">
        <v>0</v>
      </c>
      <c r="G401" s="2011">
        <v>0</v>
      </c>
      <c r="H401" s="2012">
        <v>4</v>
      </c>
      <c r="I401" s="2012">
        <v>12</v>
      </c>
      <c r="J401" s="2013">
        <v>0.30555555555555552</v>
      </c>
      <c r="K401" s="2011">
        <v>44.4</v>
      </c>
      <c r="L401" s="2011">
        <v>54.3</v>
      </c>
      <c r="M401" s="2015">
        <v>8.7100000000000009</v>
      </c>
      <c r="N401" s="2015"/>
      <c r="O401" s="2012">
        <v>22.7</v>
      </c>
      <c r="P401" s="2016">
        <v>62</v>
      </c>
      <c r="Q401" s="2012">
        <v>22</v>
      </c>
      <c r="R401" s="2016">
        <v>21.2</v>
      </c>
      <c r="S401" s="2016">
        <v>82</v>
      </c>
      <c r="T401" s="2016">
        <v>54</v>
      </c>
      <c r="U401" s="2016">
        <v>28</v>
      </c>
      <c r="V401" s="2017"/>
      <c r="W401" s="2017"/>
      <c r="X401" s="2014"/>
      <c r="Y401" s="2014"/>
      <c r="Z401" s="2011"/>
      <c r="AA401" s="2011"/>
      <c r="AB401" s="2011"/>
      <c r="AC401" s="2012"/>
      <c r="AD401" s="824"/>
      <c r="AE401" s="824"/>
      <c r="AF401" s="824"/>
      <c r="AG401" s="824"/>
      <c r="AH401" s="824"/>
      <c r="AI401" s="824"/>
      <c r="AJ401" s="824"/>
      <c r="AK401" s="825"/>
    </row>
    <row r="402" spans="1:37" s="618" customFormat="1" ht="13.5" customHeight="1">
      <c r="A402" s="2143"/>
      <c r="B402" s="278">
        <v>43178</v>
      </c>
      <c r="C402" s="216" t="s">
        <v>685</v>
      </c>
      <c r="D402" s="213" t="s">
        <v>638</v>
      </c>
      <c r="E402" s="213" t="s">
        <v>626</v>
      </c>
      <c r="F402" s="2011">
        <v>1</v>
      </c>
      <c r="G402" s="2011">
        <v>0.4</v>
      </c>
      <c r="H402" s="2012">
        <v>11</v>
      </c>
      <c r="I402" s="2012">
        <v>13.5</v>
      </c>
      <c r="J402" s="2013">
        <v>0.31944444444444448</v>
      </c>
      <c r="K402" s="2011">
        <v>30.4</v>
      </c>
      <c r="L402" s="2011">
        <v>33.1</v>
      </c>
      <c r="M402" s="2015">
        <v>9.2799999999999994</v>
      </c>
      <c r="N402" s="2015"/>
      <c r="O402" s="2012">
        <v>24.7</v>
      </c>
      <c r="P402" s="2016">
        <v>79</v>
      </c>
      <c r="Q402" s="2012">
        <v>23.4</v>
      </c>
      <c r="R402" s="2016">
        <v>19.8</v>
      </c>
      <c r="S402" s="2016">
        <v>100</v>
      </c>
      <c r="T402" s="2016">
        <v>64</v>
      </c>
      <c r="U402" s="2016">
        <v>36</v>
      </c>
      <c r="V402" s="2017"/>
      <c r="W402" s="2017"/>
      <c r="X402" s="2014"/>
      <c r="Y402" s="2014"/>
      <c r="Z402" s="2011"/>
      <c r="AA402" s="2011"/>
      <c r="AB402" s="2011"/>
      <c r="AC402" s="2012"/>
      <c r="AD402" s="824"/>
      <c r="AE402" s="824"/>
      <c r="AF402" s="824"/>
      <c r="AG402" s="824"/>
      <c r="AH402" s="824"/>
      <c r="AI402" s="824"/>
      <c r="AJ402" s="824"/>
      <c r="AK402" s="825"/>
    </row>
    <row r="403" spans="1:37" s="618" customFormat="1" ht="13.5" customHeight="1">
      <c r="A403" s="2143"/>
      <c r="B403" s="278">
        <v>43179</v>
      </c>
      <c r="C403" s="216" t="s">
        <v>686</v>
      </c>
      <c r="D403" s="213" t="s">
        <v>632</v>
      </c>
      <c r="E403" s="213" t="s">
        <v>633</v>
      </c>
      <c r="F403" s="2011">
        <v>7</v>
      </c>
      <c r="G403" s="2011">
        <v>9.3000000000000007</v>
      </c>
      <c r="H403" s="2012">
        <v>8</v>
      </c>
      <c r="I403" s="2012">
        <v>12.5</v>
      </c>
      <c r="J403" s="2013">
        <v>0.29166666666666669</v>
      </c>
      <c r="K403" s="2011">
        <v>51.7</v>
      </c>
      <c r="L403" s="2011">
        <v>67.5</v>
      </c>
      <c r="M403" s="2015">
        <v>9.3000000000000007</v>
      </c>
      <c r="N403" s="2015"/>
      <c r="O403" s="2012">
        <v>23.9</v>
      </c>
      <c r="P403" s="2016">
        <v>70</v>
      </c>
      <c r="Q403" s="2012">
        <v>27.7</v>
      </c>
      <c r="R403" s="2016">
        <v>30.8</v>
      </c>
      <c r="S403" s="2016">
        <v>96</v>
      </c>
      <c r="T403" s="2016">
        <v>63</v>
      </c>
      <c r="U403" s="2016">
        <v>33</v>
      </c>
      <c r="V403" s="2017"/>
      <c r="W403" s="2017"/>
      <c r="X403" s="2014"/>
      <c r="Y403" s="2014"/>
      <c r="Z403" s="2011"/>
      <c r="AA403" s="2011"/>
      <c r="AB403" s="2011"/>
      <c r="AC403" s="2012"/>
      <c r="AD403" s="824"/>
      <c r="AE403" s="824"/>
      <c r="AF403" s="824"/>
      <c r="AG403" s="824"/>
      <c r="AH403" s="824"/>
      <c r="AI403" s="824"/>
      <c r="AJ403" s="824"/>
      <c r="AK403" s="825"/>
    </row>
    <row r="404" spans="1:37" s="618" customFormat="1" ht="13.5" customHeight="1">
      <c r="A404" s="2143"/>
      <c r="B404" s="278">
        <v>43180</v>
      </c>
      <c r="C404" s="216" t="s">
        <v>687</v>
      </c>
      <c r="D404" s="213" t="s">
        <v>632</v>
      </c>
      <c r="E404" s="213" t="s">
        <v>633</v>
      </c>
      <c r="F404" s="2011">
        <v>5</v>
      </c>
      <c r="G404" s="2011">
        <v>29.5</v>
      </c>
      <c r="H404" s="2012">
        <v>5</v>
      </c>
      <c r="I404" s="2012">
        <v>11.5</v>
      </c>
      <c r="J404" s="2013">
        <v>0.30555555555555552</v>
      </c>
      <c r="K404" s="2011">
        <v>46.3</v>
      </c>
      <c r="L404" s="2011">
        <v>54.1</v>
      </c>
      <c r="M404" s="2015">
        <v>8.76</v>
      </c>
      <c r="N404" s="2015"/>
      <c r="O404" s="2012">
        <v>25.4</v>
      </c>
      <c r="P404" s="2016">
        <v>70</v>
      </c>
      <c r="Q404" s="2012">
        <v>24.1</v>
      </c>
      <c r="R404" s="2016">
        <v>28.6</v>
      </c>
      <c r="S404" s="2016">
        <v>94</v>
      </c>
      <c r="T404" s="2016">
        <v>65</v>
      </c>
      <c r="U404" s="2016">
        <v>29</v>
      </c>
      <c r="V404" s="2017"/>
      <c r="W404" s="2017"/>
      <c r="X404" s="2014"/>
      <c r="Y404" s="2014"/>
      <c r="Z404" s="2011"/>
      <c r="AA404" s="2011"/>
      <c r="AB404" s="2011"/>
      <c r="AC404" s="2012"/>
      <c r="AD404" s="824"/>
      <c r="AE404" s="824"/>
      <c r="AF404" s="824"/>
      <c r="AG404" s="824"/>
      <c r="AH404" s="824"/>
      <c r="AI404" s="824"/>
      <c r="AJ404" s="824"/>
      <c r="AK404" s="825"/>
    </row>
    <row r="405" spans="1:37" s="618" customFormat="1" ht="13.5" customHeight="1">
      <c r="A405" s="2143"/>
      <c r="B405" s="278">
        <v>43181</v>
      </c>
      <c r="C405" s="216" t="s">
        <v>688</v>
      </c>
      <c r="D405" s="213" t="s">
        <v>639</v>
      </c>
      <c r="E405" s="213" t="s">
        <v>709</v>
      </c>
      <c r="F405" s="2011">
        <v>5</v>
      </c>
      <c r="G405" s="2011">
        <v>13</v>
      </c>
      <c r="H405" s="2012">
        <v>8</v>
      </c>
      <c r="I405" s="2012">
        <v>10.5</v>
      </c>
      <c r="J405" s="2013">
        <v>0.30555555555555552</v>
      </c>
      <c r="K405" s="2011">
        <v>30.5</v>
      </c>
      <c r="L405" s="2011">
        <v>39</v>
      </c>
      <c r="M405" s="2015">
        <v>8.9600000000000009</v>
      </c>
      <c r="N405" s="2015"/>
      <c r="O405" s="2012">
        <v>24.5</v>
      </c>
      <c r="P405" s="2016">
        <v>67</v>
      </c>
      <c r="Q405" s="2012">
        <v>26.6</v>
      </c>
      <c r="R405" s="2016">
        <v>21</v>
      </c>
      <c r="S405" s="2016">
        <v>94</v>
      </c>
      <c r="T405" s="2016">
        <v>64</v>
      </c>
      <c r="U405" s="2016">
        <v>30</v>
      </c>
      <c r="V405" s="2017"/>
      <c r="W405" s="2017"/>
      <c r="X405" s="2014"/>
      <c r="Y405" s="2014"/>
      <c r="Z405" s="2011"/>
      <c r="AA405" s="2011"/>
      <c r="AB405" s="2011"/>
      <c r="AC405" s="2012"/>
      <c r="AD405" s="824"/>
      <c r="AE405" s="824"/>
      <c r="AF405" s="824"/>
      <c r="AG405" s="824"/>
      <c r="AH405" s="824"/>
      <c r="AI405" s="824"/>
      <c r="AJ405" s="824"/>
      <c r="AK405" s="825"/>
    </row>
    <row r="406" spans="1:37" s="618" customFormat="1" ht="13.5" customHeight="1">
      <c r="A406" s="2143"/>
      <c r="B406" s="278">
        <v>43182</v>
      </c>
      <c r="C406" s="216" t="s">
        <v>689</v>
      </c>
      <c r="D406" s="213" t="s">
        <v>638</v>
      </c>
      <c r="E406" s="213" t="s">
        <v>629</v>
      </c>
      <c r="F406" s="2011">
        <v>1</v>
      </c>
      <c r="G406" s="2011">
        <v>1</v>
      </c>
      <c r="H406" s="2012">
        <v>10</v>
      </c>
      <c r="I406" s="2012">
        <v>12</v>
      </c>
      <c r="J406" s="2013">
        <v>0.3125</v>
      </c>
      <c r="K406" s="2011">
        <v>18.899999999999999</v>
      </c>
      <c r="L406" s="2011">
        <v>25.9</v>
      </c>
      <c r="M406" s="2015">
        <v>8.61</v>
      </c>
      <c r="N406" s="2015"/>
      <c r="O406" s="2012">
        <v>23.5</v>
      </c>
      <c r="P406" s="2016">
        <v>66</v>
      </c>
      <c r="Q406" s="2012">
        <v>24.9</v>
      </c>
      <c r="R406" s="2016">
        <v>14.2</v>
      </c>
      <c r="S406" s="2016">
        <v>92</v>
      </c>
      <c r="T406" s="2016">
        <v>58</v>
      </c>
      <c r="U406" s="2016">
        <v>34</v>
      </c>
      <c r="V406" s="2017"/>
      <c r="W406" s="2017"/>
      <c r="X406" s="2014"/>
      <c r="Y406" s="2014"/>
      <c r="Z406" s="2011"/>
      <c r="AA406" s="2011"/>
      <c r="AB406" s="2011"/>
      <c r="AC406" s="2012"/>
      <c r="AD406" s="824"/>
      <c r="AE406" s="824"/>
      <c r="AF406" s="824"/>
      <c r="AG406" s="824"/>
      <c r="AH406" s="824"/>
      <c r="AI406" s="824"/>
      <c r="AJ406" s="824"/>
      <c r="AK406" s="825"/>
    </row>
    <row r="407" spans="1:37" s="618" customFormat="1" ht="13.5" customHeight="1">
      <c r="A407" s="2143"/>
      <c r="B407" s="278">
        <v>43183</v>
      </c>
      <c r="C407" s="1699" t="s">
        <v>782</v>
      </c>
      <c r="D407" s="213" t="s">
        <v>627</v>
      </c>
      <c r="E407" s="213" t="s">
        <v>709</v>
      </c>
      <c r="F407" s="2011">
        <v>1</v>
      </c>
      <c r="G407" s="2011">
        <v>0</v>
      </c>
      <c r="H407" s="2012">
        <v>8</v>
      </c>
      <c r="I407" s="2012">
        <v>13</v>
      </c>
      <c r="J407" s="2013">
        <v>0.3125</v>
      </c>
      <c r="K407" s="2011">
        <v>18</v>
      </c>
      <c r="L407" s="2011">
        <v>26.4</v>
      </c>
      <c r="M407" s="2015">
        <v>8.6</v>
      </c>
      <c r="N407" s="2015"/>
      <c r="O407" s="2012">
        <v>25</v>
      </c>
      <c r="P407" s="2016">
        <v>56</v>
      </c>
      <c r="Q407" s="2012">
        <v>19.899999999999999</v>
      </c>
      <c r="R407" s="2016">
        <v>14.2</v>
      </c>
      <c r="S407" s="2016">
        <v>88</v>
      </c>
      <c r="T407" s="2016">
        <v>60</v>
      </c>
      <c r="U407" s="2016">
        <v>28</v>
      </c>
      <c r="V407" s="2017"/>
      <c r="W407" s="2017"/>
      <c r="X407" s="2014"/>
      <c r="Y407" s="2014"/>
      <c r="Z407" s="2011"/>
      <c r="AA407" s="2011"/>
      <c r="AB407" s="2011"/>
      <c r="AC407" s="2012"/>
      <c r="AD407" s="824"/>
      <c r="AE407" s="824"/>
      <c r="AF407" s="824"/>
      <c r="AG407" s="824"/>
      <c r="AH407" s="824"/>
      <c r="AI407" s="824"/>
      <c r="AJ407" s="824"/>
      <c r="AK407" s="825"/>
    </row>
    <row r="408" spans="1:37" s="618" customFormat="1" ht="13.5" customHeight="1">
      <c r="A408" s="2143"/>
      <c r="B408" s="278">
        <v>43184</v>
      </c>
      <c r="C408" s="215" t="s">
        <v>692</v>
      </c>
      <c r="D408" s="213" t="s">
        <v>627</v>
      </c>
      <c r="E408" s="213" t="s">
        <v>709</v>
      </c>
      <c r="F408" s="2011">
        <v>1</v>
      </c>
      <c r="G408" s="2011">
        <v>0</v>
      </c>
      <c r="H408" s="2012">
        <v>10</v>
      </c>
      <c r="I408" s="2012">
        <v>14</v>
      </c>
      <c r="J408" s="2013">
        <v>0.3125</v>
      </c>
      <c r="K408" s="2011">
        <v>19.100000000000001</v>
      </c>
      <c r="L408" s="2011">
        <v>26.5</v>
      </c>
      <c r="M408" s="2015">
        <v>9.18</v>
      </c>
      <c r="N408" s="2015"/>
      <c r="O408" s="2012">
        <v>27.5</v>
      </c>
      <c r="P408" s="2016">
        <v>70</v>
      </c>
      <c r="Q408" s="2012">
        <v>24.1</v>
      </c>
      <c r="R408" s="2016">
        <v>15.8</v>
      </c>
      <c r="S408" s="2016">
        <v>98</v>
      </c>
      <c r="T408" s="2016">
        <v>74</v>
      </c>
      <c r="U408" s="2016">
        <v>24</v>
      </c>
      <c r="V408" s="2017"/>
      <c r="W408" s="2017"/>
      <c r="X408" s="2014"/>
      <c r="Y408" s="2014"/>
      <c r="Z408" s="2011"/>
      <c r="AA408" s="2011"/>
      <c r="AB408" s="2011"/>
      <c r="AC408" s="2012"/>
      <c r="AD408" s="824"/>
      <c r="AE408" s="824"/>
      <c r="AF408" s="824"/>
      <c r="AG408" s="824"/>
      <c r="AH408" s="824"/>
      <c r="AI408" s="824"/>
      <c r="AJ408" s="824"/>
      <c r="AK408" s="825"/>
    </row>
    <row r="409" spans="1:37" s="618" customFormat="1" ht="13.5" customHeight="1">
      <c r="A409" s="2143"/>
      <c r="B409" s="278">
        <v>43185</v>
      </c>
      <c r="C409" s="215" t="s">
        <v>685</v>
      </c>
      <c r="D409" s="213" t="s">
        <v>627</v>
      </c>
      <c r="E409" s="213" t="s">
        <v>706</v>
      </c>
      <c r="F409" s="2011">
        <v>0</v>
      </c>
      <c r="G409" s="2011">
        <v>0</v>
      </c>
      <c r="H409" s="2012">
        <v>9</v>
      </c>
      <c r="I409" s="2012">
        <v>14</v>
      </c>
      <c r="J409" s="2013">
        <v>0.3125</v>
      </c>
      <c r="K409" s="2011">
        <v>21.7</v>
      </c>
      <c r="L409" s="2011">
        <v>28.2</v>
      </c>
      <c r="M409" s="2015">
        <v>9.39</v>
      </c>
      <c r="N409" s="2015"/>
      <c r="O409" s="2012">
        <v>27.4</v>
      </c>
      <c r="P409" s="2016">
        <v>74</v>
      </c>
      <c r="Q409" s="2012">
        <v>25.6</v>
      </c>
      <c r="R409" s="2016">
        <v>16</v>
      </c>
      <c r="S409" s="2016">
        <v>102</v>
      </c>
      <c r="T409" s="2016">
        <v>68</v>
      </c>
      <c r="U409" s="2016">
        <v>34</v>
      </c>
      <c r="V409" s="2017"/>
      <c r="W409" s="2017"/>
      <c r="X409" s="2014"/>
      <c r="Y409" s="2014"/>
      <c r="Z409" s="2011"/>
      <c r="AA409" s="2011"/>
      <c r="AB409" s="2011"/>
      <c r="AC409" s="2012"/>
      <c r="AD409" s="824"/>
      <c r="AE409" s="824"/>
      <c r="AF409" s="824"/>
      <c r="AG409" s="824"/>
      <c r="AH409" s="824"/>
      <c r="AI409" s="824"/>
      <c r="AJ409" s="824"/>
      <c r="AK409" s="825"/>
    </row>
    <row r="410" spans="1:37" s="618" customFormat="1" ht="13.5" customHeight="1">
      <c r="A410" s="2143"/>
      <c r="B410" s="278">
        <v>43186</v>
      </c>
      <c r="C410" s="1699" t="s">
        <v>779</v>
      </c>
      <c r="D410" s="213" t="s">
        <v>627</v>
      </c>
      <c r="E410" s="213" t="s">
        <v>631</v>
      </c>
      <c r="F410" s="2011">
        <v>1</v>
      </c>
      <c r="G410" s="2011">
        <v>0</v>
      </c>
      <c r="H410" s="2012">
        <v>9</v>
      </c>
      <c r="I410" s="2012">
        <v>15</v>
      </c>
      <c r="J410" s="2013">
        <v>0.3125</v>
      </c>
      <c r="K410" s="2011">
        <v>20.100000000000001</v>
      </c>
      <c r="L410" s="2011">
        <v>25.4</v>
      </c>
      <c r="M410" s="2015">
        <v>9.33</v>
      </c>
      <c r="N410" s="2015"/>
      <c r="O410" s="2012">
        <v>26.6</v>
      </c>
      <c r="P410" s="2016">
        <v>74</v>
      </c>
      <c r="Q410" s="2012">
        <v>28.4</v>
      </c>
      <c r="R410" s="2016">
        <v>21.2</v>
      </c>
      <c r="S410" s="2016">
        <v>110</v>
      </c>
      <c r="T410" s="2016">
        <v>70</v>
      </c>
      <c r="U410" s="2016">
        <v>40</v>
      </c>
      <c r="V410" s="2017"/>
      <c r="W410" s="2017"/>
      <c r="X410" s="2014"/>
      <c r="Y410" s="2014"/>
      <c r="Z410" s="2011"/>
      <c r="AA410" s="2011"/>
      <c r="AB410" s="2011"/>
      <c r="AC410" s="2012"/>
      <c r="AD410" s="824"/>
      <c r="AE410" s="824"/>
      <c r="AF410" s="824"/>
      <c r="AG410" s="824"/>
      <c r="AH410" s="824"/>
      <c r="AI410" s="824"/>
      <c r="AJ410" s="824"/>
      <c r="AK410" s="825"/>
    </row>
    <row r="411" spans="1:37" s="618" customFormat="1" ht="13.5" customHeight="1">
      <c r="A411" s="2143"/>
      <c r="B411" s="278">
        <v>43187</v>
      </c>
      <c r="C411" s="1700" t="s">
        <v>780</v>
      </c>
      <c r="D411" s="213" t="s">
        <v>627</v>
      </c>
      <c r="E411" s="213" t="s">
        <v>709</v>
      </c>
      <c r="F411" s="2011">
        <v>1</v>
      </c>
      <c r="G411" s="2011">
        <v>0</v>
      </c>
      <c r="H411" s="2012">
        <v>14</v>
      </c>
      <c r="I411" s="2012">
        <v>16.5</v>
      </c>
      <c r="J411" s="2013">
        <v>0.3125</v>
      </c>
      <c r="K411" s="2011">
        <v>19.100000000000001</v>
      </c>
      <c r="L411" s="2011">
        <v>23.8</v>
      </c>
      <c r="M411" s="2015">
        <v>9.5299999999999994</v>
      </c>
      <c r="N411" s="2015"/>
      <c r="O411" s="2012">
        <v>25.1</v>
      </c>
      <c r="P411" s="2016">
        <v>80</v>
      </c>
      <c r="Q411" s="2012">
        <v>24.1</v>
      </c>
      <c r="R411" s="2016">
        <v>19</v>
      </c>
      <c r="S411" s="2016">
        <v>100</v>
      </c>
      <c r="T411" s="2016">
        <v>68</v>
      </c>
      <c r="U411" s="2016">
        <v>32</v>
      </c>
      <c r="V411" s="2017">
        <v>0.63</v>
      </c>
      <c r="W411" s="2017" t="s">
        <v>636</v>
      </c>
      <c r="X411" s="2014">
        <v>210</v>
      </c>
      <c r="Y411" s="2014">
        <v>184.4</v>
      </c>
      <c r="Z411" s="2011">
        <v>25.6</v>
      </c>
      <c r="AA411" s="2011">
        <v>1.34</v>
      </c>
      <c r="AB411" s="2011">
        <v>1.28</v>
      </c>
      <c r="AC411" s="2012">
        <v>9.1999999999999993</v>
      </c>
      <c r="AD411" s="824"/>
      <c r="AE411" s="824"/>
      <c r="AF411" s="824"/>
      <c r="AG411" s="824"/>
      <c r="AH411" s="824"/>
      <c r="AI411" s="824"/>
      <c r="AJ411" s="824"/>
      <c r="AK411" s="825"/>
    </row>
    <row r="412" spans="1:37" s="618" customFormat="1" ht="13.5" customHeight="1">
      <c r="A412" s="2143"/>
      <c r="B412" s="278">
        <v>43188</v>
      </c>
      <c r="C412" s="216" t="s">
        <v>688</v>
      </c>
      <c r="D412" s="213" t="s">
        <v>627</v>
      </c>
      <c r="E412" s="213" t="s">
        <v>640</v>
      </c>
      <c r="F412" s="2011">
        <v>1</v>
      </c>
      <c r="G412" s="2011">
        <v>0</v>
      </c>
      <c r="H412" s="2012">
        <v>12</v>
      </c>
      <c r="I412" s="2012">
        <v>16.5</v>
      </c>
      <c r="J412" s="2013">
        <v>0.3125</v>
      </c>
      <c r="K412" s="2011">
        <v>17</v>
      </c>
      <c r="L412" s="2011">
        <v>20.7</v>
      </c>
      <c r="M412" s="2015">
        <v>9.5</v>
      </c>
      <c r="N412" s="2015"/>
      <c r="O412" s="2012">
        <v>24.4</v>
      </c>
      <c r="P412" s="2016">
        <v>74</v>
      </c>
      <c r="Q412" s="2012">
        <v>25.6</v>
      </c>
      <c r="R412" s="2016">
        <v>16.100000000000001</v>
      </c>
      <c r="S412" s="2016">
        <v>100</v>
      </c>
      <c r="T412" s="2016">
        <v>67</v>
      </c>
      <c r="U412" s="2016">
        <v>33</v>
      </c>
      <c r="V412" s="2017"/>
      <c r="W412" s="2017"/>
      <c r="X412" s="2014"/>
      <c r="Y412" s="2014"/>
      <c r="Z412" s="2011"/>
      <c r="AA412" s="2011"/>
      <c r="AB412" s="2011"/>
      <c r="AC412" s="2012"/>
      <c r="AD412" s="824"/>
      <c r="AE412" s="824"/>
      <c r="AF412" s="824"/>
      <c r="AG412" s="824"/>
      <c r="AH412" s="824"/>
      <c r="AI412" s="824"/>
      <c r="AJ412" s="824"/>
      <c r="AK412" s="825"/>
    </row>
    <row r="413" spans="1:37" s="618" customFormat="1" ht="13.5" customHeight="1">
      <c r="A413" s="2143"/>
      <c r="B413" s="278">
        <v>43189</v>
      </c>
      <c r="C413" s="216" t="s">
        <v>689</v>
      </c>
      <c r="D413" s="213" t="s">
        <v>627</v>
      </c>
      <c r="E413" s="213" t="s">
        <v>626</v>
      </c>
      <c r="F413" s="2011">
        <v>8</v>
      </c>
      <c r="G413" s="2011">
        <v>0</v>
      </c>
      <c r="H413" s="2012">
        <v>11</v>
      </c>
      <c r="I413" s="2012">
        <v>16</v>
      </c>
      <c r="J413" s="2013">
        <v>0.3125</v>
      </c>
      <c r="K413" s="2011">
        <v>27.7</v>
      </c>
      <c r="L413" s="2011">
        <v>36.1</v>
      </c>
      <c r="M413" s="2015">
        <v>9.3000000000000007</v>
      </c>
      <c r="N413" s="2015"/>
      <c r="O413" s="2012">
        <v>26.3</v>
      </c>
      <c r="P413" s="2016">
        <v>84</v>
      </c>
      <c r="Q413" s="2012">
        <v>31.2</v>
      </c>
      <c r="R413" s="2016">
        <v>23.7</v>
      </c>
      <c r="S413" s="2016">
        <v>106</v>
      </c>
      <c r="T413" s="2016">
        <v>70</v>
      </c>
      <c r="U413" s="2016">
        <v>36</v>
      </c>
      <c r="V413" s="2017"/>
      <c r="W413" s="2017"/>
      <c r="X413" s="2014"/>
      <c r="Y413" s="2014"/>
      <c r="Z413" s="2011"/>
      <c r="AA413" s="2011"/>
      <c r="AB413" s="2011"/>
      <c r="AC413" s="2012"/>
      <c r="AD413" s="824"/>
      <c r="AE413" s="824"/>
      <c r="AF413" s="824"/>
      <c r="AG413" s="824"/>
      <c r="AH413" s="824"/>
      <c r="AI413" s="824"/>
      <c r="AJ413" s="824"/>
      <c r="AK413" s="825"/>
    </row>
    <row r="414" spans="1:37" s="618" customFormat="1" ht="13.5" customHeight="1" thickBot="1">
      <c r="A414" s="2144"/>
      <c r="B414" s="1702">
        <v>43190</v>
      </c>
      <c r="C414" s="1703" t="s">
        <v>783</v>
      </c>
      <c r="D414" s="217" t="s">
        <v>627</v>
      </c>
      <c r="E414" s="217" t="s">
        <v>640</v>
      </c>
      <c r="F414" s="2018">
        <v>1</v>
      </c>
      <c r="G414" s="2018">
        <v>0</v>
      </c>
      <c r="H414" s="2019">
        <v>11</v>
      </c>
      <c r="I414" s="2019">
        <v>16</v>
      </c>
      <c r="J414" s="2020">
        <v>0.3125</v>
      </c>
      <c r="K414" s="2018">
        <v>21.1</v>
      </c>
      <c r="L414" s="2018">
        <v>26.1</v>
      </c>
      <c r="M414" s="2022">
        <v>9.36</v>
      </c>
      <c r="N414" s="2022"/>
      <c r="O414" s="2019">
        <v>25.2</v>
      </c>
      <c r="P414" s="2023">
        <v>78</v>
      </c>
      <c r="Q414" s="2019">
        <v>33.4</v>
      </c>
      <c r="R414" s="2023">
        <v>18.600000000000001</v>
      </c>
      <c r="S414" s="2023">
        <v>102</v>
      </c>
      <c r="T414" s="2023">
        <v>66</v>
      </c>
      <c r="U414" s="2023">
        <v>36</v>
      </c>
      <c r="V414" s="2024"/>
      <c r="W414" s="2024"/>
      <c r="X414" s="2021"/>
      <c r="Y414" s="2021"/>
      <c r="Z414" s="2018"/>
      <c r="AA414" s="2018"/>
      <c r="AB414" s="2018"/>
      <c r="AC414" s="2019"/>
      <c r="AD414" s="837"/>
      <c r="AE414" s="837"/>
      <c r="AF414" s="837"/>
      <c r="AG414" s="837"/>
      <c r="AH414" s="837"/>
      <c r="AI414" s="837"/>
      <c r="AJ414" s="837"/>
      <c r="AK414" s="838"/>
    </row>
    <row r="415" spans="1:37" s="618" customFormat="1" ht="13.5" customHeight="1" thickTop="1">
      <c r="A415" s="2138" t="s">
        <v>419</v>
      </c>
      <c r="B415" s="2146" t="s">
        <v>407</v>
      </c>
      <c r="C415" s="2146"/>
      <c r="D415" s="656"/>
      <c r="E415" s="657"/>
      <c r="F415" s="852">
        <v>8</v>
      </c>
      <c r="G415" s="852">
        <v>110</v>
      </c>
      <c r="H415" s="852">
        <v>32</v>
      </c>
      <c r="I415" s="853">
        <v>31</v>
      </c>
      <c r="J415" s="854"/>
      <c r="K415" s="856">
        <v>63.8</v>
      </c>
      <c r="L415" s="2108">
        <v>78.8</v>
      </c>
      <c r="M415" s="855">
        <v>9.7799999999999994</v>
      </c>
      <c r="N415" s="853" t="s">
        <v>36</v>
      </c>
      <c r="O415" s="852">
        <v>37.200000000000003</v>
      </c>
      <c r="P415" s="852">
        <v>112</v>
      </c>
      <c r="Q415" s="852">
        <v>41.9</v>
      </c>
      <c r="R415" s="852">
        <v>32.5</v>
      </c>
      <c r="S415" s="852">
        <v>138</v>
      </c>
      <c r="T415" s="852">
        <v>90</v>
      </c>
      <c r="U415" s="852">
        <v>62</v>
      </c>
      <c r="V415" s="852">
        <v>1.72</v>
      </c>
      <c r="W415" s="852" t="s">
        <v>790</v>
      </c>
      <c r="X415" s="2049">
        <v>280</v>
      </c>
      <c r="Y415" s="857">
        <v>241.2</v>
      </c>
      <c r="Z415" s="857">
        <v>67</v>
      </c>
      <c r="AA415" s="856">
        <v>1.56</v>
      </c>
      <c r="AB415" s="856">
        <v>1.28</v>
      </c>
      <c r="AC415" s="2047">
        <v>12.6</v>
      </c>
      <c r="AD415" s="856">
        <v>0.71</v>
      </c>
      <c r="AE415" s="857">
        <v>31</v>
      </c>
      <c r="AF415" s="853">
        <v>19</v>
      </c>
      <c r="AG415" s="853">
        <v>18</v>
      </c>
      <c r="AH415" s="853">
        <v>8.5</v>
      </c>
      <c r="AI415" s="853">
        <v>19</v>
      </c>
      <c r="AJ415" s="855">
        <v>3.5</v>
      </c>
      <c r="AK415" s="858">
        <v>0.34</v>
      </c>
    </row>
    <row r="416" spans="1:37" s="619" customFormat="1" ht="13.5" customHeight="1">
      <c r="A416" s="2139"/>
      <c r="B416" s="2134" t="s">
        <v>408</v>
      </c>
      <c r="C416" s="2133"/>
      <c r="D416" s="658"/>
      <c r="E416" s="659"/>
      <c r="F416" s="809">
        <v>0</v>
      </c>
      <c r="G416" s="809">
        <v>0</v>
      </c>
      <c r="H416" s="809">
        <v>-6</v>
      </c>
      <c r="I416" s="810">
        <v>0.20833333333333334</v>
      </c>
      <c r="J416" s="811"/>
      <c r="K416" s="814">
        <v>11.4</v>
      </c>
      <c r="L416" s="2106">
        <v>11.7</v>
      </c>
      <c r="M416" s="812">
        <v>7.51</v>
      </c>
      <c r="N416" s="810" t="s">
        <v>36</v>
      </c>
      <c r="O416" s="809">
        <v>14.5</v>
      </c>
      <c r="P416" s="809">
        <v>44</v>
      </c>
      <c r="Q416" s="809">
        <v>13.5</v>
      </c>
      <c r="R416" s="809">
        <v>10.4</v>
      </c>
      <c r="S416" s="809">
        <v>58</v>
      </c>
      <c r="T416" s="809">
        <v>36</v>
      </c>
      <c r="U416" s="809">
        <v>18</v>
      </c>
      <c r="V416" s="809">
        <v>0.54</v>
      </c>
      <c r="W416" s="809" t="s">
        <v>791</v>
      </c>
      <c r="X416" s="2050">
        <v>160</v>
      </c>
      <c r="Y416" s="816">
        <v>144</v>
      </c>
      <c r="Z416" s="816">
        <v>16.399999999999999</v>
      </c>
      <c r="AA416" s="814">
        <v>0.96</v>
      </c>
      <c r="AB416" s="814">
        <v>-0.87</v>
      </c>
      <c r="AC416" s="819">
        <v>5.6</v>
      </c>
      <c r="AD416" s="2048">
        <v>0.16</v>
      </c>
      <c r="AE416" s="816">
        <v>19</v>
      </c>
      <c r="AF416" s="810">
        <v>0.42</v>
      </c>
      <c r="AG416" s="810">
        <v>7.6</v>
      </c>
      <c r="AH416" s="810">
        <v>4</v>
      </c>
      <c r="AI416" s="810">
        <v>5.8</v>
      </c>
      <c r="AJ416" s="812">
        <v>1.2</v>
      </c>
      <c r="AK416" s="818" t="s">
        <v>793</v>
      </c>
    </row>
    <row r="417" spans="1:37" s="619" customFormat="1" ht="13.5" customHeight="1">
      <c r="A417" s="2139"/>
      <c r="B417" s="2133" t="s">
        <v>409</v>
      </c>
      <c r="C417" s="2133"/>
      <c r="D417" s="658"/>
      <c r="E417" s="659"/>
      <c r="F417" s="811"/>
      <c r="G417" s="809">
        <v>4.1221917808219173</v>
      </c>
      <c r="H417" s="809">
        <v>13.641095890410959</v>
      </c>
      <c r="I417" s="810">
        <v>16.713310502283107</v>
      </c>
      <c r="J417" s="811"/>
      <c r="K417" s="814">
        <v>29.22273972602737</v>
      </c>
      <c r="L417" s="2106">
        <v>35.042465753424658</v>
      </c>
      <c r="M417" s="812">
        <v>8.8111780821917822</v>
      </c>
      <c r="N417" s="810"/>
      <c r="O417" s="809">
        <v>28.37534246575342</v>
      </c>
      <c r="P417" s="809">
        <v>81.569863013698637</v>
      </c>
      <c r="Q417" s="809">
        <v>30.718356164383533</v>
      </c>
      <c r="R417" s="809">
        <v>20.127123287671246</v>
      </c>
      <c r="S417" s="809">
        <v>103.23561643835616</v>
      </c>
      <c r="T417" s="809">
        <v>66.556164383561651</v>
      </c>
      <c r="U417" s="809">
        <v>36.679452054794524</v>
      </c>
      <c r="V417" s="809">
        <v>1.0820833333333335</v>
      </c>
      <c r="W417" s="815" t="s">
        <v>762</v>
      </c>
      <c r="X417" s="2050">
        <v>230</v>
      </c>
      <c r="Y417" s="816">
        <v>194.07083333333333</v>
      </c>
      <c r="Z417" s="816">
        <v>36.679166666666667</v>
      </c>
      <c r="AA417" s="814">
        <v>1.2850000000000004</v>
      </c>
      <c r="AB417" s="814">
        <v>0.59208333333333329</v>
      </c>
      <c r="AC417" s="817">
        <v>9.5166666666666657</v>
      </c>
      <c r="AD417" s="2048">
        <v>0.28090909090909089</v>
      </c>
      <c r="AE417" s="816">
        <v>23.666666666666668</v>
      </c>
      <c r="AF417" s="810">
        <v>9.6266666666666669</v>
      </c>
      <c r="AG417" s="810">
        <v>11.574999999999998</v>
      </c>
      <c r="AH417" s="810">
        <v>5.708333333333333</v>
      </c>
      <c r="AI417" s="810">
        <v>12.316666666666668</v>
      </c>
      <c r="AJ417" s="812">
        <v>2.35</v>
      </c>
      <c r="AK417" s="818">
        <v>0.15</v>
      </c>
    </row>
    <row r="418" spans="1:37" s="618" customFormat="1" ht="13.5" customHeight="1">
      <c r="A418" s="2140"/>
      <c r="B418" s="2135" t="s">
        <v>410</v>
      </c>
      <c r="C418" s="2135"/>
      <c r="D418" s="660"/>
      <c r="E418" s="660"/>
      <c r="F418" s="859"/>
      <c r="G418" s="809">
        <v>1504.5999999999997</v>
      </c>
      <c r="H418" s="860"/>
      <c r="I418" s="860"/>
      <c r="J418" s="860"/>
      <c r="K418" s="860"/>
      <c r="L418" s="860"/>
      <c r="M418" s="860"/>
      <c r="N418" s="860"/>
      <c r="O418" s="860"/>
      <c r="P418" s="860"/>
      <c r="Q418" s="860"/>
      <c r="R418" s="860"/>
      <c r="S418" s="860"/>
      <c r="T418" s="860"/>
      <c r="U418" s="860"/>
      <c r="V418" s="860"/>
      <c r="W418" s="820"/>
      <c r="X418" s="860"/>
      <c r="Y418" s="860"/>
      <c r="Z418" s="860"/>
      <c r="AA418" s="860"/>
      <c r="AB418" s="860"/>
      <c r="AC418" s="861"/>
      <c r="AD418" s="861"/>
      <c r="AE418" s="860"/>
      <c r="AF418" s="860"/>
      <c r="AG418" s="860"/>
      <c r="AH418" s="860"/>
      <c r="AI418" s="860"/>
      <c r="AJ418" s="860"/>
      <c r="AK418" s="821"/>
    </row>
    <row r="419" spans="1:37" s="619" customFormat="1" ht="15.75" customHeight="1">
      <c r="A419" s="620"/>
      <c r="B419" s="2145" t="s">
        <v>418</v>
      </c>
      <c r="C419" s="2145"/>
      <c r="D419" s="651"/>
      <c r="E419" s="652"/>
      <c r="F419" s="652"/>
      <c r="G419" s="652"/>
      <c r="H419" s="652"/>
      <c r="I419" s="652"/>
      <c r="J419" s="652"/>
      <c r="K419" s="652"/>
      <c r="L419" s="652"/>
      <c r="M419" s="652"/>
      <c r="N419" s="652"/>
      <c r="O419" s="652"/>
      <c r="P419" s="652"/>
      <c r="Q419" s="652"/>
      <c r="R419" s="653"/>
      <c r="S419" s="653"/>
      <c r="T419" s="653"/>
      <c r="U419" s="653"/>
      <c r="V419" s="653"/>
      <c r="W419" s="653"/>
      <c r="X419" s="654"/>
      <c r="Y419" s="653"/>
      <c r="Z419" s="653"/>
      <c r="AA419" s="652"/>
      <c r="AB419" s="652"/>
      <c r="AC419" s="655"/>
    </row>
  </sheetData>
  <mergeCells count="73">
    <mergeCell ref="A282:A316"/>
    <mergeCell ref="B348:C348"/>
    <mergeCell ref="B349:C349"/>
    <mergeCell ref="B350:C350"/>
    <mergeCell ref="B351:C351"/>
    <mergeCell ref="A317:A351"/>
    <mergeCell ref="B313:C313"/>
    <mergeCell ref="B314:C314"/>
    <mergeCell ref="B315:C315"/>
    <mergeCell ref="B316:C316"/>
    <mergeCell ref="B1:D1"/>
    <mergeCell ref="E1:J2"/>
    <mergeCell ref="AD2:AD4"/>
    <mergeCell ref="AE2:AE4"/>
    <mergeCell ref="B140:C140"/>
    <mergeCell ref="B141:C141"/>
    <mergeCell ref="B39:C39"/>
    <mergeCell ref="B37:C37"/>
    <mergeCell ref="A6:A39"/>
    <mergeCell ref="B36:C36"/>
    <mergeCell ref="B38:C38"/>
    <mergeCell ref="B106:C106"/>
    <mergeCell ref="B107:C107"/>
    <mergeCell ref="B108:C108"/>
    <mergeCell ref="A75:A108"/>
    <mergeCell ref="B142:C142"/>
    <mergeCell ref="B143:C143"/>
    <mergeCell ref="AJ2:AJ4"/>
    <mergeCell ref="AK2:AK4"/>
    <mergeCell ref="A4:A5"/>
    <mergeCell ref="AF2:AF4"/>
    <mergeCell ref="AG2:AG4"/>
    <mergeCell ref="AH2:AH4"/>
    <mergeCell ref="AI2:AI4"/>
    <mergeCell ref="A109:A143"/>
    <mergeCell ref="B71:C71"/>
    <mergeCell ref="B72:C72"/>
    <mergeCell ref="B73:C73"/>
    <mergeCell ref="B74:C74"/>
    <mergeCell ref="A40:A74"/>
    <mergeCell ref="B105:C105"/>
    <mergeCell ref="B419:C419"/>
    <mergeCell ref="B415:C415"/>
    <mergeCell ref="B416:C416"/>
    <mergeCell ref="B417:C417"/>
    <mergeCell ref="B418:C418"/>
    <mergeCell ref="A415:A418"/>
    <mergeCell ref="B380:C380"/>
    <mergeCell ref="B381:C381"/>
    <mergeCell ref="B382:C382"/>
    <mergeCell ref="B383:C383"/>
    <mergeCell ref="A352:A383"/>
    <mergeCell ref="A384:A414"/>
    <mergeCell ref="B175:C175"/>
    <mergeCell ref="B176:C176"/>
    <mergeCell ref="B177:C177"/>
    <mergeCell ref="B178:C178"/>
    <mergeCell ref="A144:A178"/>
    <mergeCell ref="B209:C209"/>
    <mergeCell ref="B210:C210"/>
    <mergeCell ref="B211:C211"/>
    <mergeCell ref="B212:C212"/>
    <mergeCell ref="A179:A212"/>
    <mergeCell ref="A248:A281"/>
    <mergeCell ref="B244:C244"/>
    <mergeCell ref="B245:C245"/>
    <mergeCell ref="B246:C246"/>
    <mergeCell ref="B247:C247"/>
    <mergeCell ref="A213:A247"/>
    <mergeCell ref="B278:C278"/>
    <mergeCell ref="B279:C279"/>
    <mergeCell ref="B280:C280"/>
    <mergeCell ref="B281:C281"/>
  </mergeCells>
  <phoneticPr fontId="4"/>
  <conditionalFormatting sqref="X356">
    <cfRule type="expression" dxfId="151" priority="2" stopIfTrue="1">
      <formula>MOD($W356,10)&gt;0</formula>
    </cfRule>
  </conditionalFormatting>
  <conditionalFormatting sqref="X357:X379 X352:X355">
    <cfRule type="expression" dxfId="150" priority="1" stopIfTrue="1">
      <formula>MOD($W352,10)&gt;0</formula>
    </cfRule>
  </conditionalFormatting>
  <dataValidations count="3">
    <dataValidation type="list" allowBlank="1" showInputMessage="1" showErrorMessage="1" sqref="N352:N379">
      <formula1>$AM$14:$AM$22</formula1>
    </dataValidation>
    <dataValidation type="time" imeMode="off" allowBlank="1" showInputMessage="1" showErrorMessage="1" sqref="J352:J379">
      <formula1>0</formula1>
      <formula2>0.999305555555556</formula2>
    </dataValidation>
    <dataValidation imeMode="off" allowBlank="1" showInputMessage="1" showErrorMessage="1" sqref="K352:M379 H352:I379 O352:U379"/>
  </dataValidations>
  <pageMargins left="0.70866141732283472" right="0.70866141732283472" top="0.74803149606299213" bottom="0.74803149606299213" header="0.31496062992125984" footer="0.31496062992125984"/>
  <pageSetup paperSize="9" scale="1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M45"/>
  <sheetViews>
    <sheetView tabSelected="1" view="pageBreakPreview" topLeftCell="A22" zoomScale="70" zoomScaleNormal="70" zoomScaleSheetLayoutView="70" workbookViewId="0">
      <selection activeCell="H40" sqref="H40"/>
    </sheetView>
  </sheetViews>
  <sheetFormatPr defaultRowHeight="13.5"/>
  <cols>
    <col min="1" max="1" width="1.625" style="323" customWidth="1"/>
    <col min="2" max="2" width="16.25" style="323" customWidth="1"/>
    <col min="3" max="3" width="15" style="323" customWidth="1"/>
    <col min="4" max="5" width="12.75" style="323" customWidth="1"/>
    <col min="6" max="6" width="13.5" style="323" customWidth="1"/>
    <col min="7" max="8" width="15" style="323" customWidth="1"/>
    <col min="9" max="9" width="17.5" style="323" customWidth="1"/>
    <col min="10" max="10" width="4.125" style="323" customWidth="1"/>
    <col min="11" max="16384" width="9" style="323"/>
  </cols>
  <sheetData>
    <row r="1" spans="2:13" ht="23.25" customHeight="1" thickBot="1">
      <c r="B1" s="2344" t="s">
        <v>338</v>
      </c>
      <c r="C1" s="2344"/>
      <c r="D1" s="2344"/>
      <c r="E1" s="328"/>
      <c r="F1" s="328"/>
      <c r="G1" s="328"/>
      <c r="H1" s="328"/>
      <c r="I1" s="328"/>
    </row>
    <row r="2" spans="2:13" ht="7.5" customHeight="1" thickTop="1">
      <c r="B2" s="329"/>
      <c r="C2" s="79"/>
      <c r="D2" s="79"/>
      <c r="E2" s="79"/>
      <c r="F2" s="79"/>
      <c r="G2" s="79"/>
      <c r="H2" s="79"/>
      <c r="I2" s="79"/>
    </row>
    <row r="3" spans="2:13" ht="18" customHeight="1">
      <c r="B3" s="2360" t="s">
        <v>100</v>
      </c>
      <c r="C3" s="2360"/>
      <c r="D3" s="2360"/>
      <c r="E3" s="2360"/>
      <c r="F3" s="2360"/>
      <c r="G3" s="2360"/>
      <c r="H3" s="2360"/>
      <c r="I3" s="2360"/>
    </row>
    <row r="4" spans="2:13" ht="18" customHeight="1">
      <c r="B4" s="2360" t="s">
        <v>101</v>
      </c>
      <c r="C4" s="2360"/>
      <c r="D4" s="2360"/>
      <c r="E4" s="2360"/>
      <c r="F4" s="2360"/>
      <c r="G4" s="2360"/>
      <c r="H4" s="2360"/>
      <c r="I4" s="2360"/>
    </row>
    <row r="5" spans="2:13" ht="8.25" customHeight="1"/>
    <row r="6" spans="2:13" ht="24.75" customHeight="1">
      <c r="B6" s="330" t="s">
        <v>102</v>
      </c>
      <c r="C6" s="331" t="s">
        <v>103</v>
      </c>
      <c r="D6" s="2363" t="s">
        <v>104</v>
      </c>
      <c r="E6" s="2363"/>
      <c r="F6" s="2363"/>
      <c r="G6" s="1546" t="s">
        <v>105</v>
      </c>
      <c r="H6" s="1546" t="s">
        <v>145</v>
      </c>
      <c r="I6" s="1546" t="s">
        <v>106</v>
      </c>
    </row>
    <row r="7" spans="2:13" ht="16.5" customHeight="1">
      <c r="B7" s="2342" t="s">
        <v>107</v>
      </c>
      <c r="C7" s="2350" t="s">
        <v>108</v>
      </c>
      <c r="D7" s="2345" t="s">
        <v>104</v>
      </c>
      <c r="E7" s="2346"/>
      <c r="F7" s="2346"/>
      <c r="G7" s="1549" t="s">
        <v>104</v>
      </c>
      <c r="H7" s="2349" t="s">
        <v>109</v>
      </c>
      <c r="I7" s="1543" t="s">
        <v>110</v>
      </c>
      <c r="K7" s="2368" t="s">
        <v>327</v>
      </c>
      <c r="L7" s="2369"/>
      <c r="M7" s="2369"/>
    </row>
    <row r="8" spans="2:13" ht="16.5" customHeight="1">
      <c r="B8" s="2342"/>
      <c r="C8" s="2350"/>
      <c r="D8" s="2345"/>
      <c r="E8" s="2346"/>
      <c r="F8" s="2346"/>
      <c r="G8" s="1549" t="s">
        <v>111</v>
      </c>
      <c r="H8" s="2349"/>
      <c r="I8" s="1543" t="s">
        <v>112</v>
      </c>
      <c r="K8" s="2369"/>
      <c r="L8" s="2369"/>
      <c r="M8" s="2369"/>
    </row>
    <row r="9" spans="2:13" ht="34.5" customHeight="1">
      <c r="B9" s="1544" t="s">
        <v>328</v>
      </c>
      <c r="C9" s="1536" t="s">
        <v>329</v>
      </c>
      <c r="D9" s="2351" t="s">
        <v>330</v>
      </c>
      <c r="E9" s="2352"/>
      <c r="F9" s="2352"/>
      <c r="G9" s="1547" t="s">
        <v>331</v>
      </c>
      <c r="H9" s="1533" t="s">
        <v>329</v>
      </c>
      <c r="I9" s="1533" t="s">
        <v>329</v>
      </c>
    </row>
    <row r="10" spans="2:13" ht="16.5" customHeight="1">
      <c r="B10" s="2353" t="s">
        <v>332</v>
      </c>
      <c r="C10" s="1536" t="s">
        <v>333</v>
      </c>
      <c r="D10" s="1535" t="s">
        <v>334</v>
      </c>
      <c r="E10" s="332" t="s">
        <v>335</v>
      </c>
      <c r="F10" s="1531" t="s">
        <v>339</v>
      </c>
      <c r="G10" s="1547" t="s">
        <v>339</v>
      </c>
      <c r="H10" s="1533" t="s">
        <v>340</v>
      </c>
      <c r="I10" s="1533" t="s">
        <v>341</v>
      </c>
    </row>
    <row r="11" spans="2:13" ht="16.5" customHeight="1">
      <c r="B11" s="2342"/>
      <c r="C11" s="1541"/>
      <c r="D11" s="1540" t="s">
        <v>342</v>
      </c>
      <c r="E11" s="333" t="s">
        <v>343</v>
      </c>
      <c r="F11" s="1545" t="s">
        <v>344</v>
      </c>
      <c r="G11" s="1549"/>
      <c r="H11" s="1543"/>
      <c r="I11" s="1543"/>
    </row>
    <row r="12" spans="2:13" ht="16.5" customHeight="1">
      <c r="B12" s="1544" t="s">
        <v>114</v>
      </c>
      <c r="C12" s="1536" t="s">
        <v>116</v>
      </c>
      <c r="D12" s="2351" t="s">
        <v>116</v>
      </c>
      <c r="E12" s="2352"/>
      <c r="F12" s="1531" t="s">
        <v>116</v>
      </c>
      <c r="G12" s="1547" t="s">
        <v>116</v>
      </c>
      <c r="H12" s="2366" t="s">
        <v>345</v>
      </c>
      <c r="I12" s="1533" t="s">
        <v>118</v>
      </c>
    </row>
    <row r="13" spans="2:13" ht="16.5" customHeight="1">
      <c r="B13" s="1539" t="s">
        <v>115</v>
      </c>
      <c r="C13" s="1537" t="s">
        <v>117</v>
      </c>
      <c r="D13" s="2361" t="s">
        <v>117</v>
      </c>
      <c r="E13" s="2362"/>
      <c r="F13" s="1532" t="s">
        <v>117</v>
      </c>
      <c r="G13" s="1548" t="s">
        <v>117</v>
      </c>
      <c r="H13" s="2367"/>
      <c r="I13" s="1534" t="s">
        <v>346</v>
      </c>
    </row>
    <row r="14" spans="2:13" ht="16.5" customHeight="1">
      <c r="B14" s="2342" t="s">
        <v>347</v>
      </c>
      <c r="C14" s="1541" t="s">
        <v>119</v>
      </c>
      <c r="D14" s="2345" t="s">
        <v>121</v>
      </c>
      <c r="E14" s="2346"/>
      <c r="F14" s="1545" t="s">
        <v>123</v>
      </c>
      <c r="G14" s="1549" t="s">
        <v>125</v>
      </c>
      <c r="H14" s="1543" t="s">
        <v>126</v>
      </c>
      <c r="I14" s="1543" t="s">
        <v>128</v>
      </c>
    </row>
    <row r="15" spans="2:13" ht="16.5" customHeight="1">
      <c r="B15" s="2342"/>
      <c r="C15" s="1541" t="s">
        <v>120</v>
      </c>
      <c r="D15" s="2345" t="s">
        <v>122</v>
      </c>
      <c r="E15" s="2346"/>
      <c r="F15" s="1545" t="s">
        <v>124</v>
      </c>
      <c r="G15" s="1549" t="s">
        <v>120</v>
      </c>
      <c r="H15" s="1543" t="s">
        <v>127</v>
      </c>
      <c r="I15" s="1543" t="s">
        <v>120</v>
      </c>
    </row>
    <row r="16" spans="2:13" ht="16.5" customHeight="1">
      <c r="B16" s="2342"/>
      <c r="C16" s="1542"/>
      <c r="D16" s="2347"/>
      <c r="E16" s="2348"/>
      <c r="F16" s="334"/>
      <c r="G16" s="335"/>
      <c r="H16" s="336"/>
      <c r="I16" s="1543" t="s">
        <v>129</v>
      </c>
    </row>
    <row r="17" spans="2:9" ht="16.5" customHeight="1">
      <c r="B17" s="2342"/>
      <c r="C17" s="1542"/>
      <c r="D17" s="2347"/>
      <c r="E17" s="2348"/>
      <c r="F17" s="334"/>
      <c r="G17" s="335"/>
      <c r="H17" s="336"/>
      <c r="I17" s="1543" t="s">
        <v>120</v>
      </c>
    </row>
    <row r="18" spans="2:9" ht="16.5" customHeight="1">
      <c r="B18" s="1544" t="s">
        <v>130</v>
      </c>
      <c r="C18" s="2358" t="s">
        <v>131</v>
      </c>
      <c r="D18" s="2351" t="s">
        <v>132</v>
      </c>
      <c r="E18" s="2352"/>
      <c r="F18" s="2364" t="s">
        <v>133</v>
      </c>
      <c r="G18" s="2366" t="s">
        <v>134</v>
      </c>
      <c r="H18" s="2333" t="s">
        <v>135</v>
      </c>
      <c r="I18" s="2333" t="s">
        <v>336</v>
      </c>
    </row>
    <row r="19" spans="2:9" ht="16.5" customHeight="1">
      <c r="B19" s="1539" t="s">
        <v>348</v>
      </c>
      <c r="C19" s="2359"/>
      <c r="D19" s="2361"/>
      <c r="E19" s="2362"/>
      <c r="F19" s="2365"/>
      <c r="G19" s="2367"/>
      <c r="H19" s="2334"/>
      <c r="I19" s="2334"/>
    </row>
    <row r="20" spans="2:9" ht="16.5" customHeight="1">
      <c r="B20" s="1538" t="s">
        <v>136</v>
      </c>
      <c r="C20" s="2350" t="s">
        <v>137</v>
      </c>
      <c r="D20" s="2345" t="s">
        <v>138</v>
      </c>
      <c r="E20" s="2346"/>
      <c r="F20" s="2354" t="s">
        <v>138</v>
      </c>
      <c r="G20" s="2370" t="s">
        <v>138</v>
      </c>
      <c r="H20" s="2349" t="s">
        <v>139</v>
      </c>
      <c r="I20" s="2349" t="s">
        <v>140</v>
      </c>
    </row>
    <row r="21" spans="2:9" ht="16.5" customHeight="1">
      <c r="B21" s="1538" t="s">
        <v>337</v>
      </c>
      <c r="C21" s="2350"/>
      <c r="D21" s="2345"/>
      <c r="E21" s="2346"/>
      <c r="F21" s="2354"/>
      <c r="G21" s="2370"/>
      <c r="H21" s="2349"/>
      <c r="I21" s="2349"/>
    </row>
    <row r="22" spans="2:9" ht="16.5" customHeight="1">
      <c r="B22" s="1544" t="s">
        <v>114</v>
      </c>
      <c r="C22" s="2333" t="s">
        <v>806</v>
      </c>
      <c r="D22" s="2351" t="s">
        <v>806</v>
      </c>
      <c r="E22" s="2352"/>
      <c r="F22" s="2333"/>
      <c r="G22" s="2333" t="s">
        <v>806</v>
      </c>
      <c r="H22" s="2333" t="s">
        <v>141</v>
      </c>
      <c r="I22" s="1533" t="s">
        <v>142</v>
      </c>
    </row>
    <row r="23" spans="2:9" ht="16.5" customHeight="1">
      <c r="B23" s="1539" t="s">
        <v>113</v>
      </c>
      <c r="C23" s="2334"/>
      <c r="D23" s="2361"/>
      <c r="E23" s="2362"/>
      <c r="F23" s="2334"/>
      <c r="G23" s="2334"/>
      <c r="H23" s="2334"/>
      <c r="I23" s="1534" t="s">
        <v>143</v>
      </c>
    </row>
    <row r="24" spans="2:9" ht="16.5" customHeight="1">
      <c r="B24" s="2342" t="s">
        <v>144</v>
      </c>
      <c r="C24" s="2335" t="s">
        <v>807</v>
      </c>
      <c r="D24" s="2336"/>
      <c r="E24" s="2336"/>
      <c r="F24" s="2336"/>
      <c r="G24" s="2336"/>
      <c r="H24" s="2336"/>
      <c r="I24" s="2337"/>
    </row>
    <row r="25" spans="2:9" ht="16.5" customHeight="1">
      <c r="B25" s="2342"/>
      <c r="C25" s="2335"/>
      <c r="D25" s="2336"/>
      <c r="E25" s="2336"/>
      <c r="F25" s="2336"/>
      <c r="G25" s="2336"/>
      <c r="H25" s="2336"/>
      <c r="I25" s="2337"/>
    </row>
    <row r="26" spans="2:9" ht="16.5" customHeight="1">
      <c r="B26" s="2343"/>
      <c r="C26" s="2355"/>
      <c r="D26" s="2356"/>
      <c r="E26" s="2356"/>
      <c r="F26" s="2356"/>
      <c r="G26" s="2356"/>
      <c r="H26" s="2356"/>
      <c r="I26" s="2357"/>
    </row>
    <row r="27" spans="2:9" ht="16.5" customHeight="1"/>
    <row r="28" spans="2:9" ht="16.5" customHeight="1"/>
    <row r="29" spans="2:9" ht="16.5" customHeight="1"/>
    <row r="30" spans="2:9" ht="16.5" customHeight="1">
      <c r="B30" s="337" t="s">
        <v>364</v>
      </c>
      <c r="I30" s="323" t="s">
        <v>146</v>
      </c>
    </row>
    <row r="31" spans="2:9" ht="31.5" customHeight="1">
      <c r="B31" s="338" t="s">
        <v>91</v>
      </c>
      <c r="C31" s="1550" t="s">
        <v>147</v>
      </c>
      <c r="D31" s="2371" t="s">
        <v>266</v>
      </c>
      <c r="E31" s="2371"/>
      <c r="F31" s="2371"/>
      <c r="G31" s="1550" t="s">
        <v>148</v>
      </c>
      <c r="H31" s="1550" t="s">
        <v>150</v>
      </c>
      <c r="I31" s="339" t="s">
        <v>304</v>
      </c>
    </row>
    <row r="32" spans="2:9" ht="16.5" customHeight="1">
      <c r="B32" s="340" t="s">
        <v>649</v>
      </c>
      <c r="C32" s="341">
        <v>881</v>
      </c>
      <c r="D32" s="2330">
        <v>5000</v>
      </c>
      <c r="E32" s="2331"/>
      <c r="F32" s="2332"/>
      <c r="G32" s="341">
        <v>2400</v>
      </c>
      <c r="H32" s="341">
        <v>0</v>
      </c>
      <c r="I32" s="341">
        <v>1404</v>
      </c>
    </row>
    <row r="33" spans="2:9" ht="16.5" customHeight="1">
      <c r="B33" s="340" t="s">
        <v>326</v>
      </c>
      <c r="C33" s="341">
        <v>1126</v>
      </c>
      <c r="D33" s="2330">
        <v>4800</v>
      </c>
      <c r="E33" s="2331"/>
      <c r="F33" s="2332"/>
      <c r="G33" s="341">
        <v>2347</v>
      </c>
      <c r="H33" s="341">
        <v>0</v>
      </c>
      <c r="I33" s="341">
        <v>2435</v>
      </c>
    </row>
    <row r="34" spans="2:9" ht="16.5" customHeight="1">
      <c r="B34" s="340" t="s">
        <v>416</v>
      </c>
      <c r="C34" s="341">
        <v>783</v>
      </c>
      <c r="D34" s="2330">
        <v>3900</v>
      </c>
      <c r="E34" s="2331"/>
      <c r="F34" s="2332"/>
      <c r="G34" s="341">
        <v>2736</v>
      </c>
      <c r="H34" s="1560" t="s">
        <v>802</v>
      </c>
      <c r="I34" s="341">
        <v>1650</v>
      </c>
    </row>
    <row r="35" spans="2:9">
      <c r="B35" s="340" t="s">
        <v>647</v>
      </c>
      <c r="C35" s="341">
        <v>763</v>
      </c>
      <c r="D35" s="2330">
        <v>4500</v>
      </c>
      <c r="E35" s="2331"/>
      <c r="F35" s="2332"/>
      <c r="G35" s="341">
        <v>2644</v>
      </c>
      <c r="H35" s="1560" t="s">
        <v>803</v>
      </c>
      <c r="I35" s="341">
        <v>2234</v>
      </c>
    </row>
    <row r="36" spans="2:9">
      <c r="B36" s="340" t="s">
        <v>804</v>
      </c>
      <c r="C36" s="341">
        <v>888</v>
      </c>
      <c r="D36" s="2339">
        <v>3900</v>
      </c>
      <c r="E36" s="2340"/>
      <c r="F36" s="2341"/>
      <c r="G36" s="341">
        <v>3080</v>
      </c>
      <c r="H36" s="1560" t="s">
        <v>805</v>
      </c>
      <c r="I36" s="341">
        <v>1968</v>
      </c>
    </row>
    <row r="37" spans="2:9">
      <c r="B37" s="2111"/>
      <c r="C37" s="2112"/>
      <c r="D37" s="2113"/>
      <c r="E37" s="2113"/>
      <c r="F37" s="2113"/>
      <c r="G37" s="2112"/>
      <c r="H37" s="2114"/>
      <c r="I37" s="2112"/>
    </row>
    <row r="38" spans="2:9">
      <c r="B38" s="342" t="s">
        <v>652</v>
      </c>
      <c r="C38" s="323" t="s">
        <v>160</v>
      </c>
    </row>
    <row r="39" spans="2:9">
      <c r="C39" s="323" t="s">
        <v>305</v>
      </c>
      <c r="H39" s="323" t="s">
        <v>822</v>
      </c>
    </row>
    <row r="40" spans="2:9" ht="13.5" customHeight="1"/>
    <row r="41" spans="2:9">
      <c r="B41" s="768" t="s">
        <v>653</v>
      </c>
      <c r="C41" s="79" t="s">
        <v>808</v>
      </c>
      <c r="D41" s="79"/>
      <c r="E41" s="79"/>
      <c r="F41" s="79"/>
      <c r="G41" s="79"/>
      <c r="H41" s="79"/>
      <c r="I41" s="79"/>
    </row>
    <row r="42" spans="2:9">
      <c r="B42" s="768"/>
      <c r="C42" s="1530"/>
      <c r="D42" s="1530"/>
      <c r="E42" s="1530"/>
      <c r="F42" s="1530"/>
      <c r="G42" s="1530"/>
      <c r="H42" s="1530"/>
      <c r="I42" s="1530"/>
    </row>
    <row r="43" spans="2:9" ht="27.75" customHeight="1"/>
    <row r="44" spans="2:9" ht="30" customHeight="1">
      <c r="C44" s="2338" t="s">
        <v>303</v>
      </c>
      <c r="D44" s="2338"/>
      <c r="E44" s="2338"/>
      <c r="F44" s="2338"/>
      <c r="G44" s="2338"/>
      <c r="H44" s="2338"/>
      <c r="I44" s="2338"/>
    </row>
    <row r="45" spans="2:9" ht="14.25">
      <c r="C45" s="2328" t="s">
        <v>654</v>
      </c>
      <c r="D45" s="2329"/>
      <c r="E45" s="2329"/>
      <c r="F45" s="2329"/>
    </row>
  </sheetData>
  <mergeCells count="47">
    <mergeCell ref="K7:M8"/>
    <mergeCell ref="D32:F32"/>
    <mergeCell ref="I20:I21"/>
    <mergeCell ref="D20:E21"/>
    <mergeCell ref="G20:G21"/>
    <mergeCell ref="D31:F31"/>
    <mergeCell ref="G22:G23"/>
    <mergeCell ref="D22:F23"/>
    <mergeCell ref="B3:I3"/>
    <mergeCell ref="B4:I4"/>
    <mergeCell ref="D18:E19"/>
    <mergeCell ref="D14:E14"/>
    <mergeCell ref="D6:F6"/>
    <mergeCell ref="D12:E12"/>
    <mergeCell ref="D13:E13"/>
    <mergeCell ref="D17:E17"/>
    <mergeCell ref="F18:F19"/>
    <mergeCell ref="B7:B8"/>
    <mergeCell ref="B14:B17"/>
    <mergeCell ref="H12:H13"/>
    <mergeCell ref="I18:I19"/>
    <mergeCell ref="G18:G19"/>
    <mergeCell ref="H18:H19"/>
    <mergeCell ref="B24:B26"/>
    <mergeCell ref="B1:D1"/>
    <mergeCell ref="H22:H23"/>
    <mergeCell ref="D15:E15"/>
    <mergeCell ref="D16:E16"/>
    <mergeCell ref="H20:H21"/>
    <mergeCell ref="C7:C8"/>
    <mergeCell ref="D7:F8"/>
    <mergeCell ref="H7:H8"/>
    <mergeCell ref="D9:F9"/>
    <mergeCell ref="B10:B11"/>
    <mergeCell ref="F20:F21"/>
    <mergeCell ref="C24:I24"/>
    <mergeCell ref="C26:I26"/>
    <mergeCell ref="C18:C19"/>
    <mergeCell ref="C20:C21"/>
    <mergeCell ref="C45:F45"/>
    <mergeCell ref="D33:F33"/>
    <mergeCell ref="D34:F34"/>
    <mergeCell ref="C22:C23"/>
    <mergeCell ref="C25:I25"/>
    <mergeCell ref="D35:F35"/>
    <mergeCell ref="C44:I44"/>
    <mergeCell ref="D36:F36"/>
  </mergeCells>
  <phoneticPr fontId="4"/>
  <hyperlinks>
    <hyperlink ref="K7:M8" r:id="rId1" display="http://www.pref.chiba.lg.jp/kigyou/kyshisetsu/kougyouyousui/suishitsu/documents/map.jpg"/>
    <hyperlink ref="C45" r:id="rId2"/>
  </hyperlinks>
  <pageMargins left="0.70866141732283472" right="0.70866141732283472" top="0.74803149606299213" bottom="0.74803149606299213" header="0.31496062992125984" footer="0.31496062992125984"/>
  <pageSetup paperSize="9" scale="74" orientation="portrait"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B1:N39"/>
  <sheetViews>
    <sheetView topLeftCell="A19" zoomScale="70" zoomScaleNormal="70" workbookViewId="0">
      <selection activeCell="K35" sqref="K35"/>
    </sheetView>
  </sheetViews>
  <sheetFormatPr defaultRowHeight="13.5"/>
  <cols>
    <col min="1" max="1" width="2.375" style="323" customWidth="1"/>
    <col min="2" max="2" width="3.75" style="323" customWidth="1"/>
    <col min="3" max="3" width="4.125" style="323" customWidth="1"/>
    <col min="4" max="4" width="26.5" style="323" customWidth="1"/>
    <col min="5" max="10" width="12.75" style="323" customWidth="1"/>
    <col min="11" max="11" width="12.875" style="323" customWidth="1"/>
    <col min="12" max="13" width="17.625" style="323" customWidth="1"/>
    <col min="14" max="14" width="19.25" style="323" customWidth="1"/>
    <col min="15" max="16384" width="9" style="323"/>
  </cols>
  <sheetData>
    <row r="1" spans="2:14" ht="29.25" customHeight="1" thickBot="1">
      <c r="B1" s="2374" t="s">
        <v>349</v>
      </c>
      <c r="C1" s="2374"/>
      <c r="D1" s="2374"/>
      <c r="E1" s="2374"/>
      <c r="F1" s="2374"/>
      <c r="G1" s="2374"/>
    </row>
    <row r="2" spans="2:14" ht="8.25" customHeight="1" thickTop="1">
      <c r="B2" s="327"/>
      <c r="C2" s="327"/>
      <c r="D2" s="327"/>
      <c r="E2" s="327"/>
      <c r="F2" s="327"/>
      <c r="G2" s="327"/>
    </row>
    <row r="3" spans="2:14" ht="15.75" customHeight="1">
      <c r="I3" s="2379" t="s">
        <v>734</v>
      </c>
      <c r="J3" s="2379"/>
      <c r="K3" s="2379"/>
      <c r="L3" s="2379"/>
      <c r="M3" s="2379"/>
    </row>
    <row r="4" spans="2:14" ht="20.25" customHeight="1">
      <c r="B4" s="2373" t="s">
        <v>236</v>
      </c>
      <c r="C4" s="2373"/>
      <c r="D4" s="324"/>
      <c r="E4" s="2377" t="s">
        <v>237</v>
      </c>
      <c r="F4" s="2378"/>
      <c r="G4" s="2377" t="s">
        <v>238</v>
      </c>
      <c r="H4" s="2378"/>
      <c r="I4" s="2377" t="s">
        <v>239</v>
      </c>
      <c r="J4" s="2378"/>
      <c r="K4" s="1561" t="s">
        <v>656</v>
      </c>
      <c r="L4" s="1611" t="s">
        <v>733</v>
      </c>
      <c r="M4" s="1611" t="s">
        <v>735</v>
      </c>
      <c r="N4" s="2372" t="s">
        <v>270</v>
      </c>
    </row>
    <row r="5" spans="2:14">
      <c r="B5" s="2373"/>
      <c r="C5" s="2373"/>
      <c r="D5" s="325" t="s">
        <v>264</v>
      </c>
      <c r="E5" s="500">
        <v>42969</v>
      </c>
      <c r="F5" s="500">
        <v>43130</v>
      </c>
      <c r="G5" s="500">
        <v>42969</v>
      </c>
      <c r="H5" s="500">
        <v>43130</v>
      </c>
      <c r="I5" s="500">
        <v>42969</v>
      </c>
      <c r="J5" s="500">
        <v>43130</v>
      </c>
      <c r="K5" s="500">
        <v>43130</v>
      </c>
      <c r="L5" s="326">
        <v>42894</v>
      </c>
      <c r="M5" s="326">
        <v>42894</v>
      </c>
      <c r="N5" s="2373"/>
    </row>
    <row r="6" spans="2:14" ht="14.25" customHeight="1">
      <c r="B6" s="2382" t="s">
        <v>263</v>
      </c>
      <c r="C6" s="486">
        <v>1</v>
      </c>
      <c r="D6" s="487" t="s">
        <v>245</v>
      </c>
      <c r="E6" s="496" t="s">
        <v>732</v>
      </c>
      <c r="F6" s="496" t="s">
        <v>732</v>
      </c>
      <c r="G6" s="496" t="s">
        <v>726</v>
      </c>
      <c r="H6" s="496" t="s">
        <v>726</v>
      </c>
      <c r="I6" s="496" t="s">
        <v>726</v>
      </c>
      <c r="J6" s="496" t="s">
        <v>726</v>
      </c>
      <c r="K6" s="496" t="s">
        <v>726</v>
      </c>
      <c r="L6" s="496" t="s">
        <v>726</v>
      </c>
      <c r="M6" s="496" t="s">
        <v>726</v>
      </c>
      <c r="N6" s="2387" t="s">
        <v>362</v>
      </c>
    </row>
    <row r="7" spans="2:14" ht="14.25" customHeight="1">
      <c r="B7" s="2383"/>
      <c r="C7" s="486">
        <v>2</v>
      </c>
      <c r="D7" s="487" t="s">
        <v>244</v>
      </c>
      <c r="E7" s="496" t="s">
        <v>726</v>
      </c>
      <c r="F7" s="496" t="s">
        <v>726</v>
      </c>
      <c r="G7" s="496" t="s">
        <v>726</v>
      </c>
      <c r="H7" s="496" t="s">
        <v>726</v>
      </c>
      <c r="I7" s="496" t="s">
        <v>726</v>
      </c>
      <c r="J7" s="496" t="s">
        <v>726</v>
      </c>
      <c r="K7" s="496" t="s">
        <v>726</v>
      </c>
      <c r="L7" s="496" t="s">
        <v>726</v>
      </c>
      <c r="M7" s="496" t="s">
        <v>726</v>
      </c>
      <c r="N7" s="2388"/>
    </row>
    <row r="8" spans="2:14" ht="14.25" customHeight="1">
      <c r="B8" s="2383"/>
      <c r="C8" s="486">
        <v>3</v>
      </c>
      <c r="D8" s="487" t="s">
        <v>190</v>
      </c>
      <c r="E8" s="496" t="s">
        <v>727</v>
      </c>
      <c r="F8" s="496" t="s">
        <v>727</v>
      </c>
      <c r="G8" s="496" t="s">
        <v>727</v>
      </c>
      <c r="H8" s="496" t="s">
        <v>727</v>
      </c>
      <c r="I8" s="496" t="s">
        <v>727</v>
      </c>
      <c r="J8" s="496" t="s">
        <v>727</v>
      </c>
      <c r="K8" s="496" t="s">
        <v>727</v>
      </c>
      <c r="L8" s="496" t="s">
        <v>736</v>
      </c>
      <c r="M8" s="496" t="s">
        <v>736</v>
      </c>
      <c r="N8" s="2388"/>
    </row>
    <row r="9" spans="2:14" ht="14.25" customHeight="1">
      <c r="B9" s="2383"/>
      <c r="C9" s="486">
        <v>4</v>
      </c>
      <c r="D9" s="487" t="s">
        <v>192</v>
      </c>
      <c r="E9" s="496" t="s">
        <v>728</v>
      </c>
      <c r="F9" s="496" t="s">
        <v>728</v>
      </c>
      <c r="G9" s="496" t="s">
        <v>728</v>
      </c>
      <c r="H9" s="496" t="s">
        <v>728</v>
      </c>
      <c r="I9" s="496" t="s">
        <v>728</v>
      </c>
      <c r="J9" s="496" t="s">
        <v>728</v>
      </c>
      <c r="K9" s="496" t="s">
        <v>728</v>
      </c>
      <c r="L9" s="496" t="s">
        <v>737</v>
      </c>
      <c r="M9" s="496" t="s">
        <v>737</v>
      </c>
      <c r="N9" s="2388"/>
    </row>
    <row r="10" spans="2:14" ht="14.25" customHeight="1">
      <c r="B10" s="2383"/>
      <c r="C10" s="486">
        <v>5</v>
      </c>
      <c r="D10" s="487" t="s">
        <v>241</v>
      </c>
      <c r="E10" s="496" t="s">
        <v>320</v>
      </c>
      <c r="F10" s="496" t="s">
        <v>320</v>
      </c>
      <c r="G10" s="496" t="s">
        <v>320</v>
      </c>
      <c r="H10" s="496" t="s">
        <v>320</v>
      </c>
      <c r="I10" s="496" t="s">
        <v>320</v>
      </c>
      <c r="J10" s="496" t="s">
        <v>320</v>
      </c>
      <c r="K10" s="496" t="s">
        <v>320</v>
      </c>
      <c r="L10" s="496" t="s">
        <v>320</v>
      </c>
      <c r="M10" s="496" t="s">
        <v>320</v>
      </c>
      <c r="N10" s="2388"/>
    </row>
    <row r="11" spans="2:14" ht="14.25" customHeight="1">
      <c r="B11" s="2383"/>
      <c r="C11" s="486">
        <v>6</v>
      </c>
      <c r="D11" s="487" t="s">
        <v>242</v>
      </c>
      <c r="E11" s="496" t="s">
        <v>321</v>
      </c>
      <c r="F11" s="496" t="s">
        <v>321</v>
      </c>
      <c r="G11" s="496" t="s">
        <v>321</v>
      </c>
      <c r="H11" s="496" t="s">
        <v>321</v>
      </c>
      <c r="I11" s="496" t="s">
        <v>321</v>
      </c>
      <c r="J11" s="496" t="s">
        <v>321</v>
      </c>
      <c r="K11" s="496" t="s">
        <v>321</v>
      </c>
      <c r="L11" s="496" t="s">
        <v>738</v>
      </c>
      <c r="M11" s="496" t="s">
        <v>738</v>
      </c>
      <c r="N11" s="2388"/>
    </row>
    <row r="12" spans="2:14" ht="14.25" customHeight="1">
      <c r="B12" s="2383"/>
      <c r="C12" s="486">
        <v>7</v>
      </c>
      <c r="D12" s="487" t="s">
        <v>243</v>
      </c>
      <c r="E12" s="497" t="s">
        <v>729</v>
      </c>
      <c r="F12" s="497" t="s">
        <v>729</v>
      </c>
      <c r="G12" s="497" t="s">
        <v>729</v>
      </c>
      <c r="H12" s="497" t="s">
        <v>729</v>
      </c>
      <c r="I12" s="497">
        <v>1.2E-2</v>
      </c>
      <c r="J12" s="497">
        <v>1.2E-2</v>
      </c>
      <c r="K12" s="497">
        <v>1.2E-2</v>
      </c>
      <c r="L12" s="497">
        <v>3.0000000000000001E-3</v>
      </c>
      <c r="M12" s="497">
        <v>5.0000000000000001E-3</v>
      </c>
      <c r="N12" s="2388"/>
    </row>
    <row r="13" spans="2:14" ht="14.25" customHeight="1">
      <c r="B13" s="2383"/>
      <c r="C13" s="486">
        <v>8</v>
      </c>
      <c r="D13" s="487" t="s">
        <v>240</v>
      </c>
      <c r="E13" s="496" t="s">
        <v>320</v>
      </c>
      <c r="F13" s="496" t="s">
        <v>320</v>
      </c>
      <c r="G13" s="496" t="s">
        <v>320</v>
      </c>
      <c r="H13" s="496" t="s">
        <v>320</v>
      </c>
      <c r="I13" s="496" t="s">
        <v>320</v>
      </c>
      <c r="J13" s="496" t="s">
        <v>320</v>
      </c>
      <c r="K13" s="496" t="s">
        <v>320</v>
      </c>
      <c r="L13" s="496" t="s">
        <v>320</v>
      </c>
      <c r="M13" s="496" t="s">
        <v>320</v>
      </c>
      <c r="N13" s="2388"/>
    </row>
    <row r="14" spans="2:14" ht="14.25" customHeight="1">
      <c r="B14" s="2383"/>
      <c r="C14" s="486">
        <v>9</v>
      </c>
      <c r="D14" s="487" t="s">
        <v>246</v>
      </c>
      <c r="E14" s="496" t="s">
        <v>726</v>
      </c>
      <c r="F14" s="496" t="s">
        <v>726</v>
      </c>
      <c r="G14" s="496" t="s">
        <v>726</v>
      </c>
      <c r="H14" s="496" t="s">
        <v>726</v>
      </c>
      <c r="I14" s="496" t="s">
        <v>726</v>
      </c>
      <c r="J14" s="496" t="s">
        <v>726</v>
      </c>
      <c r="K14" s="496" t="s">
        <v>726</v>
      </c>
      <c r="L14" s="496" t="s">
        <v>726</v>
      </c>
      <c r="M14" s="496" t="s">
        <v>726</v>
      </c>
      <c r="N14" s="2388"/>
    </row>
    <row r="15" spans="2:14" ht="14.25" customHeight="1">
      <c r="B15" s="2383"/>
      <c r="C15" s="486">
        <v>10</v>
      </c>
      <c r="D15" s="487" t="s">
        <v>254</v>
      </c>
      <c r="E15" s="496" t="s">
        <v>730</v>
      </c>
      <c r="F15" s="496" t="s">
        <v>730</v>
      </c>
      <c r="G15" s="496" t="s">
        <v>730</v>
      </c>
      <c r="H15" s="496" t="s">
        <v>730</v>
      </c>
      <c r="I15" s="496" t="s">
        <v>730</v>
      </c>
      <c r="J15" s="496" t="s">
        <v>730</v>
      </c>
      <c r="K15" s="496" t="s">
        <v>730</v>
      </c>
      <c r="L15" s="496" t="s">
        <v>739</v>
      </c>
      <c r="M15" s="496" t="s">
        <v>739</v>
      </c>
      <c r="N15" s="2388"/>
    </row>
    <row r="16" spans="2:14" ht="14.25" customHeight="1">
      <c r="B16" s="2383"/>
      <c r="C16" s="486">
        <v>11</v>
      </c>
      <c r="D16" s="487" t="s">
        <v>255</v>
      </c>
      <c r="E16" s="496" t="s">
        <v>730</v>
      </c>
      <c r="F16" s="496" t="s">
        <v>730</v>
      </c>
      <c r="G16" s="496" t="s">
        <v>730</v>
      </c>
      <c r="H16" s="496" t="s">
        <v>730</v>
      </c>
      <c r="I16" s="496" t="s">
        <v>730</v>
      </c>
      <c r="J16" s="496" t="s">
        <v>730</v>
      </c>
      <c r="K16" s="496" t="s">
        <v>730</v>
      </c>
      <c r="L16" s="496" t="s">
        <v>730</v>
      </c>
      <c r="M16" s="496" t="s">
        <v>730</v>
      </c>
      <c r="N16" s="2388"/>
    </row>
    <row r="17" spans="2:14" ht="14.25" customHeight="1">
      <c r="B17" s="2383"/>
      <c r="C17" s="486">
        <v>12</v>
      </c>
      <c r="D17" s="487" t="s">
        <v>247</v>
      </c>
      <c r="E17" s="496" t="s">
        <v>730</v>
      </c>
      <c r="F17" s="496" t="s">
        <v>730</v>
      </c>
      <c r="G17" s="496" t="s">
        <v>730</v>
      </c>
      <c r="H17" s="496" t="s">
        <v>730</v>
      </c>
      <c r="I17" s="496" t="s">
        <v>730</v>
      </c>
      <c r="J17" s="496" t="s">
        <v>730</v>
      </c>
      <c r="K17" s="496" t="s">
        <v>730</v>
      </c>
      <c r="L17" s="496" t="s">
        <v>730</v>
      </c>
      <c r="M17" s="496" t="s">
        <v>730</v>
      </c>
      <c r="N17" s="2388"/>
    </row>
    <row r="18" spans="2:14" ht="14.25" customHeight="1">
      <c r="B18" s="2383"/>
      <c r="C18" s="486">
        <v>13</v>
      </c>
      <c r="D18" s="487" t="s">
        <v>248</v>
      </c>
      <c r="E18" s="496" t="s">
        <v>730</v>
      </c>
      <c r="F18" s="496" t="s">
        <v>730</v>
      </c>
      <c r="G18" s="496" t="s">
        <v>730</v>
      </c>
      <c r="H18" s="496" t="s">
        <v>730</v>
      </c>
      <c r="I18" s="496" t="s">
        <v>730</v>
      </c>
      <c r="J18" s="496" t="s">
        <v>730</v>
      </c>
      <c r="K18" s="496" t="s">
        <v>730</v>
      </c>
      <c r="L18" s="496" t="s">
        <v>730</v>
      </c>
      <c r="M18" s="496" t="s">
        <v>730</v>
      </c>
      <c r="N18" s="2388"/>
    </row>
    <row r="19" spans="2:14" ht="14.25" customHeight="1">
      <c r="B19" s="2383"/>
      <c r="C19" s="486">
        <v>14</v>
      </c>
      <c r="D19" s="487" t="s">
        <v>249</v>
      </c>
      <c r="E19" s="496" t="s">
        <v>730</v>
      </c>
      <c r="F19" s="496" t="s">
        <v>730</v>
      </c>
      <c r="G19" s="496" t="s">
        <v>730</v>
      </c>
      <c r="H19" s="496" t="s">
        <v>730</v>
      </c>
      <c r="I19" s="496" t="s">
        <v>730</v>
      </c>
      <c r="J19" s="496" t="s">
        <v>730</v>
      </c>
      <c r="K19" s="496" t="s">
        <v>730</v>
      </c>
      <c r="L19" s="496" t="s">
        <v>740</v>
      </c>
      <c r="M19" s="496" t="s">
        <v>740</v>
      </c>
      <c r="N19" s="2388"/>
    </row>
    <row r="20" spans="2:14" ht="14.25" customHeight="1">
      <c r="B20" s="2383"/>
      <c r="C20" s="486">
        <v>15</v>
      </c>
      <c r="D20" s="487" t="s">
        <v>250</v>
      </c>
      <c r="E20" s="496" t="s">
        <v>730</v>
      </c>
      <c r="F20" s="496" t="s">
        <v>730</v>
      </c>
      <c r="G20" s="496" t="s">
        <v>730</v>
      </c>
      <c r="H20" s="496" t="s">
        <v>730</v>
      </c>
      <c r="I20" s="496" t="s">
        <v>730</v>
      </c>
      <c r="J20" s="496" t="s">
        <v>730</v>
      </c>
      <c r="K20" s="496" t="s">
        <v>730</v>
      </c>
      <c r="L20" s="496" t="s">
        <v>730</v>
      </c>
      <c r="M20" s="496" t="s">
        <v>730</v>
      </c>
      <c r="N20" s="2388"/>
    </row>
    <row r="21" spans="2:14" ht="14.25" customHeight="1">
      <c r="B21" s="2383"/>
      <c r="C21" s="486">
        <v>16</v>
      </c>
      <c r="D21" s="487" t="s">
        <v>251</v>
      </c>
      <c r="E21" s="496" t="s">
        <v>730</v>
      </c>
      <c r="F21" s="496" t="s">
        <v>730</v>
      </c>
      <c r="G21" s="496" t="s">
        <v>730</v>
      </c>
      <c r="H21" s="496" t="s">
        <v>730</v>
      </c>
      <c r="I21" s="496" t="s">
        <v>730</v>
      </c>
      <c r="J21" s="496" t="s">
        <v>730</v>
      </c>
      <c r="K21" s="496" t="s">
        <v>730</v>
      </c>
      <c r="L21" s="496" t="s">
        <v>740</v>
      </c>
      <c r="M21" s="496" t="s">
        <v>740</v>
      </c>
      <c r="N21" s="2388"/>
    </row>
    <row r="22" spans="2:14" ht="14.25" customHeight="1">
      <c r="B22" s="2383"/>
      <c r="C22" s="486">
        <v>17</v>
      </c>
      <c r="D22" s="487" t="s">
        <v>252</v>
      </c>
      <c r="E22" s="496" t="s">
        <v>730</v>
      </c>
      <c r="F22" s="496" t="s">
        <v>730</v>
      </c>
      <c r="G22" s="496" t="s">
        <v>730</v>
      </c>
      <c r="H22" s="496" t="s">
        <v>730</v>
      </c>
      <c r="I22" s="496" t="s">
        <v>730</v>
      </c>
      <c r="J22" s="496" t="s">
        <v>730</v>
      </c>
      <c r="K22" s="496" t="s">
        <v>730</v>
      </c>
      <c r="L22" s="496" t="s">
        <v>730</v>
      </c>
      <c r="M22" s="496" t="s">
        <v>730</v>
      </c>
      <c r="N22" s="2388"/>
    </row>
    <row r="23" spans="2:14" ht="14.25" customHeight="1">
      <c r="B23" s="2383"/>
      <c r="C23" s="486">
        <v>18</v>
      </c>
      <c r="D23" s="487" t="s">
        <v>253</v>
      </c>
      <c r="E23" s="496" t="s">
        <v>730</v>
      </c>
      <c r="F23" s="496" t="s">
        <v>730</v>
      </c>
      <c r="G23" s="496" t="s">
        <v>730</v>
      </c>
      <c r="H23" s="496" t="s">
        <v>730</v>
      </c>
      <c r="I23" s="496" t="s">
        <v>730</v>
      </c>
      <c r="J23" s="496" t="s">
        <v>730</v>
      </c>
      <c r="K23" s="496" t="s">
        <v>730</v>
      </c>
      <c r="L23" s="496" t="s">
        <v>739</v>
      </c>
      <c r="M23" s="496" t="s">
        <v>739</v>
      </c>
      <c r="N23" s="2388"/>
    </row>
    <row r="24" spans="2:14" ht="14.25" customHeight="1">
      <c r="B24" s="2383"/>
      <c r="C24" s="486">
        <v>19</v>
      </c>
      <c r="D24" s="487" t="s">
        <v>256</v>
      </c>
      <c r="E24" s="496" t="s">
        <v>730</v>
      </c>
      <c r="F24" s="496" t="s">
        <v>730</v>
      </c>
      <c r="G24" s="496" t="s">
        <v>730</v>
      </c>
      <c r="H24" s="496" t="s">
        <v>730</v>
      </c>
      <c r="I24" s="496" t="s">
        <v>730</v>
      </c>
      <c r="J24" s="496" t="s">
        <v>730</v>
      </c>
      <c r="K24" s="496" t="s">
        <v>730</v>
      </c>
      <c r="L24" s="496" t="s">
        <v>730</v>
      </c>
      <c r="M24" s="496" t="s">
        <v>730</v>
      </c>
      <c r="N24" s="2388"/>
    </row>
    <row r="25" spans="2:14" ht="14.25" customHeight="1">
      <c r="B25" s="2383"/>
      <c r="C25" s="486">
        <v>20</v>
      </c>
      <c r="D25" s="487" t="s">
        <v>257</v>
      </c>
      <c r="E25" s="496" t="s">
        <v>730</v>
      </c>
      <c r="F25" s="496" t="s">
        <v>730</v>
      </c>
      <c r="G25" s="496" t="s">
        <v>730</v>
      </c>
      <c r="H25" s="496" t="s">
        <v>730</v>
      </c>
      <c r="I25" s="496" t="s">
        <v>730</v>
      </c>
      <c r="J25" s="496" t="s">
        <v>730</v>
      </c>
      <c r="K25" s="496" t="s">
        <v>730</v>
      </c>
      <c r="L25" s="496" t="s">
        <v>741</v>
      </c>
      <c r="M25" s="496" t="s">
        <v>741</v>
      </c>
      <c r="N25" s="2388"/>
    </row>
    <row r="26" spans="2:14" ht="14.25" customHeight="1">
      <c r="B26" s="2383"/>
      <c r="C26" s="486">
        <v>21</v>
      </c>
      <c r="D26" s="487" t="s">
        <v>258</v>
      </c>
      <c r="E26" s="496" t="s">
        <v>730</v>
      </c>
      <c r="F26" s="496" t="s">
        <v>730</v>
      </c>
      <c r="G26" s="496" t="s">
        <v>730</v>
      </c>
      <c r="H26" s="496" t="s">
        <v>730</v>
      </c>
      <c r="I26" s="496" t="s">
        <v>730</v>
      </c>
      <c r="J26" s="496" t="s">
        <v>730</v>
      </c>
      <c r="K26" s="496" t="s">
        <v>730</v>
      </c>
      <c r="L26" s="496" t="s">
        <v>742</v>
      </c>
      <c r="M26" s="496" t="s">
        <v>742</v>
      </c>
      <c r="N26" s="2388"/>
    </row>
    <row r="27" spans="2:14" ht="14.25" customHeight="1">
      <c r="B27" s="2383"/>
      <c r="C27" s="486">
        <v>22</v>
      </c>
      <c r="D27" s="487" t="s">
        <v>259</v>
      </c>
      <c r="E27" s="496" t="s">
        <v>730</v>
      </c>
      <c r="F27" s="496" t="s">
        <v>730</v>
      </c>
      <c r="G27" s="496" t="s">
        <v>730</v>
      </c>
      <c r="H27" s="496" t="s">
        <v>730</v>
      </c>
      <c r="I27" s="496" t="s">
        <v>730</v>
      </c>
      <c r="J27" s="496" t="s">
        <v>730</v>
      </c>
      <c r="K27" s="496" t="s">
        <v>730</v>
      </c>
      <c r="L27" s="496" t="s">
        <v>743</v>
      </c>
      <c r="M27" s="496" t="s">
        <v>743</v>
      </c>
      <c r="N27" s="2388"/>
    </row>
    <row r="28" spans="2:14" ht="14.25" customHeight="1">
      <c r="B28" s="2383"/>
      <c r="C28" s="486">
        <v>23</v>
      </c>
      <c r="D28" s="487" t="s">
        <v>260</v>
      </c>
      <c r="E28" s="496" t="s">
        <v>730</v>
      </c>
      <c r="F28" s="496" t="s">
        <v>730</v>
      </c>
      <c r="G28" s="496" t="s">
        <v>730</v>
      </c>
      <c r="H28" s="496" t="s">
        <v>730</v>
      </c>
      <c r="I28" s="496" t="s">
        <v>730</v>
      </c>
      <c r="J28" s="496" t="s">
        <v>730</v>
      </c>
      <c r="K28" s="496" t="s">
        <v>730</v>
      </c>
      <c r="L28" s="496" t="s">
        <v>744</v>
      </c>
      <c r="M28" s="496" t="s">
        <v>744</v>
      </c>
      <c r="N28" s="2388"/>
    </row>
    <row r="29" spans="2:14" ht="14.25" customHeight="1">
      <c r="B29" s="2383"/>
      <c r="C29" s="486">
        <v>24</v>
      </c>
      <c r="D29" s="487" t="s">
        <v>261</v>
      </c>
      <c r="E29" s="496" t="s">
        <v>730</v>
      </c>
      <c r="F29" s="496" t="s">
        <v>730</v>
      </c>
      <c r="G29" s="496" t="s">
        <v>730</v>
      </c>
      <c r="H29" s="496" t="s">
        <v>730</v>
      </c>
      <c r="I29" s="496" t="s">
        <v>730</v>
      </c>
      <c r="J29" s="496" t="s">
        <v>730</v>
      </c>
      <c r="K29" s="496" t="s">
        <v>730</v>
      </c>
      <c r="L29" s="496" t="s">
        <v>730</v>
      </c>
      <c r="M29" s="496" t="s">
        <v>730</v>
      </c>
      <c r="N29" s="2388"/>
    </row>
    <row r="30" spans="2:14" ht="14.25" customHeight="1">
      <c r="B30" s="2383"/>
      <c r="C30" s="486">
        <v>25</v>
      </c>
      <c r="D30" s="487" t="s">
        <v>363</v>
      </c>
      <c r="E30" s="498" t="s">
        <v>321</v>
      </c>
      <c r="F30" s="498" t="s">
        <v>321</v>
      </c>
      <c r="G30" s="498" t="s">
        <v>321</v>
      </c>
      <c r="H30" s="498" t="s">
        <v>321</v>
      </c>
      <c r="I30" s="498" t="s">
        <v>321</v>
      </c>
      <c r="J30" s="498" t="s">
        <v>321</v>
      </c>
      <c r="K30" s="498" t="s">
        <v>321</v>
      </c>
      <c r="L30" s="499" t="s">
        <v>731</v>
      </c>
      <c r="M30" s="499" t="s">
        <v>731</v>
      </c>
      <c r="N30" s="2388"/>
    </row>
    <row r="31" spans="2:14" ht="14.25" customHeight="1">
      <c r="B31" s="2383"/>
      <c r="C31" s="486">
        <v>26</v>
      </c>
      <c r="D31" s="488" t="s">
        <v>816</v>
      </c>
      <c r="E31" s="499" t="s">
        <v>731</v>
      </c>
      <c r="F31" s="499">
        <v>0.2</v>
      </c>
      <c r="G31" s="499" t="s">
        <v>731</v>
      </c>
      <c r="H31" s="499">
        <v>0.1</v>
      </c>
      <c r="I31" s="499" t="s">
        <v>731</v>
      </c>
      <c r="J31" s="499">
        <v>0.1</v>
      </c>
      <c r="K31" s="499" t="s">
        <v>731</v>
      </c>
      <c r="L31" s="499" t="s">
        <v>731</v>
      </c>
      <c r="M31" s="499" t="s">
        <v>731</v>
      </c>
      <c r="N31" s="2388"/>
    </row>
    <row r="32" spans="2:14" ht="14.25" customHeight="1">
      <c r="B32" s="2383"/>
      <c r="C32" s="486">
        <v>27</v>
      </c>
      <c r="D32" s="488" t="s">
        <v>817</v>
      </c>
      <c r="E32" s="499" t="s">
        <v>731</v>
      </c>
      <c r="F32" s="499">
        <v>0.02</v>
      </c>
      <c r="G32" s="499" t="s">
        <v>731</v>
      </c>
      <c r="H32" s="499">
        <v>0.01</v>
      </c>
      <c r="I32" s="499" t="s">
        <v>731</v>
      </c>
      <c r="J32" s="499">
        <v>0.02</v>
      </c>
      <c r="K32" s="499" t="s">
        <v>731</v>
      </c>
      <c r="L32" s="499" t="s">
        <v>731</v>
      </c>
      <c r="M32" s="499" t="s">
        <v>731</v>
      </c>
      <c r="N32" s="2388"/>
    </row>
    <row r="33" spans="2:14" ht="14.25" customHeight="1">
      <c r="B33" s="2121"/>
      <c r="C33" s="486">
        <v>28</v>
      </c>
      <c r="D33" s="493" t="s">
        <v>811</v>
      </c>
      <c r="E33" s="1136" t="s">
        <v>812</v>
      </c>
      <c r="F33" s="1136" t="s">
        <v>815</v>
      </c>
      <c r="G33" s="1136" t="s">
        <v>819</v>
      </c>
      <c r="H33" s="1136" t="s">
        <v>814</v>
      </c>
      <c r="I33" s="1136" t="s">
        <v>819</v>
      </c>
      <c r="J33" s="1136" t="s">
        <v>814</v>
      </c>
      <c r="K33" s="1136" t="s">
        <v>814</v>
      </c>
      <c r="L33" s="496" t="s">
        <v>812</v>
      </c>
      <c r="M33" s="496" t="s">
        <v>812</v>
      </c>
      <c r="N33" s="2381"/>
    </row>
    <row r="34" spans="2:14" ht="14.25" customHeight="1">
      <c r="B34" s="2384" t="s">
        <v>818</v>
      </c>
      <c r="C34" s="2123">
        <v>29</v>
      </c>
      <c r="D34" s="489" t="s">
        <v>262</v>
      </c>
      <c r="E34" s="490">
        <v>7.3</v>
      </c>
      <c r="F34" s="490">
        <v>7.4</v>
      </c>
      <c r="G34" s="490">
        <v>7.4</v>
      </c>
      <c r="H34" s="490">
        <v>7.9</v>
      </c>
      <c r="I34" s="1562">
        <v>7.5</v>
      </c>
      <c r="J34" s="1644">
        <v>7</v>
      </c>
      <c r="K34" s="490">
        <v>7.6</v>
      </c>
      <c r="L34" s="490">
        <v>11.8</v>
      </c>
      <c r="M34" s="491">
        <v>12.4</v>
      </c>
      <c r="N34" s="2124"/>
    </row>
    <row r="35" spans="2:14" ht="14.25" customHeight="1">
      <c r="B35" s="2385"/>
      <c r="C35" s="486">
        <v>30</v>
      </c>
      <c r="D35" s="2115" t="s">
        <v>809</v>
      </c>
      <c r="E35" s="2116">
        <v>15.2</v>
      </c>
      <c r="F35" s="2118">
        <v>13</v>
      </c>
      <c r="G35" s="2116">
        <v>25.5</v>
      </c>
      <c r="H35" s="2118">
        <v>22</v>
      </c>
      <c r="I35" s="2117">
        <v>18.2</v>
      </c>
      <c r="J35" s="2118">
        <v>17.399999999999999</v>
      </c>
      <c r="K35" s="2116">
        <v>22.5</v>
      </c>
      <c r="L35" s="2116">
        <v>29</v>
      </c>
      <c r="M35" s="2119">
        <v>28</v>
      </c>
      <c r="N35" s="2380" t="s">
        <v>813</v>
      </c>
    </row>
    <row r="36" spans="2:14" ht="14.25" customHeight="1">
      <c r="B36" s="2386"/>
      <c r="C36" s="492">
        <v>31</v>
      </c>
      <c r="D36" s="493" t="s">
        <v>810</v>
      </c>
      <c r="E36" s="494">
        <v>47.6</v>
      </c>
      <c r="F36" s="495">
        <v>43.3</v>
      </c>
      <c r="G36" s="494">
        <v>54.9</v>
      </c>
      <c r="H36" s="495">
        <v>57.1</v>
      </c>
      <c r="I36" s="494">
        <v>26</v>
      </c>
      <c r="J36" s="495">
        <v>33.4</v>
      </c>
      <c r="K36" s="495">
        <v>63.3</v>
      </c>
      <c r="L36" s="2120">
        <v>59</v>
      </c>
      <c r="M36" s="2122">
        <v>61</v>
      </c>
      <c r="N36" s="2381"/>
    </row>
    <row r="37" spans="2:14" ht="12" customHeight="1"/>
    <row r="38" spans="2:14" ht="14.25">
      <c r="D38" s="2360" t="s">
        <v>301</v>
      </c>
      <c r="E38" s="2360"/>
      <c r="F38" s="2360"/>
      <c r="G38" s="2360"/>
      <c r="H38" s="2360"/>
    </row>
    <row r="39" spans="2:14" ht="14.25" customHeight="1">
      <c r="D39" s="2375" t="s">
        <v>655</v>
      </c>
      <c r="E39" s="2376"/>
      <c r="F39" s="2376"/>
      <c r="G39" s="2376"/>
      <c r="H39" s="2376"/>
      <c r="I39" s="2376"/>
    </row>
  </sheetData>
  <mergeCells count="13">
    <mergeCell ref="N4:N5"/>
    <mergeCell ref="B1:G1"/>
    <mergeCell ref="D39:I39"/>
    <mergeCell ref="D38:H38"/>
    <mergeCell ref="I4:J4"/>
    <mergeCell ref="E4:F4"/>
    <mergeCell ref="G4:H4"/>
    <mergeCell ref="I3:M3"/>
    <mergeCell ref="B4:C5"/>
    <mergeCell ref="N35:N36"/>
    <mergeCell ref="B6:B32"/>
    <mergeCell ref="B34:B36"/>
    <mergeCell ref="N6:N33"/>
  </mergeCells>
  <phoneticPr fontId="4"/>
  <hyperlinks>
    <hyperlink ref="D39" r:id="rId1"/>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B1:T47"/>
  <sheetViews>
    <sheetView view="pageBreakPreview" topLeftCell="A16" zoomScale="70" zoomScaleNormal="85" zoomScaleSheetLayoutView="70" workbookViewId="0">
      <selection activeCell="N32" sqref="N32"/>
    </sheetView>
  </sheetViews>
  <sheetFormatPr defaultRowHeight="13.5"/>
  <cols>
    <col min="1" max="1" width="1.75" style="79" customWidth="1"/>
    <col min="2" max="2" width="18.125" style="79" customWidth="1"/>
    <col min="3" max="5" width="23" style="79" customWidth="1"/>
    <col min="6" max="7" width="4" style="79" customWidth="1"/>
    <col min="8" max="8" width="7" style="79" customWidth="1"/>
    <col min="9" max="20" width="6.375" style="79" customWidth="1"/>
    <col min="21" max="21" width="9" style="79"/>
    <col min="22" max="22" width="10.75" style="79" customWidth="1"/>
    <col min="23" max="16384" width="9" style="79"/>
  </cols>
  <sheetData>
    <row r="1" spans="2:20" ht="21.75" thickBot="1">
      <c r="B1" s="322" t="s">
        <v>217</v>
      </c>
      <c r="C1" s="134"/>
      <c r="D1" s="134"/>
      <c r="E1" s="134"/>
    </row>
    <row r="2" spans="2:20" ht="6.75" customHeight="1" thickTop="1">
      <c r="B2" s="80"/>
      <c r="C2" s="80"/>
      <c r="D2" s="80"/>
      <c r="E2" s="80"/>
    </row>
    <row r="3" spans="2:20" s="81" customFormat="1" ht="13.5" customHeight="1">
      <c r="B3" s="2408" t="s">
        <v>161</v>
      </c>
      <c r="C3" s="2408"/>
      <c r="D3" s="2408"/>
      <c r="E3" s="2408"/>
    </row>
    <row r="4" spans="2:20" s="81" customFormat="1">
      <c r="B4" s="1553"/>
      <c r="C4" s="1553"/>
      <c r="D4" s="1553"/>
      <c r="E4" s="1553"/>
    </row>
    <row r="5" spans="2:20" s="81" customFormat="1" ht="16.5" customHeight="1">
      <c r="B5" s="82" t="s">
        <v>162</v>
      </c>
      <c r="C5" s="82"/>
      <c r="D5" s="82"/>
      <c r="E5" s="82"/>
      <c r="H5" s="79" t="s">
        <v>235</v>
      </c>
      <c r="T5" s="133" t="s">
        <v>306</v>
      </c>
    </row>
    <row r="6" spans="2:20" s="81" customFormat="1" ht="13.5" customHeight="1">
      <c r="B6" s="2396" t="s">
        <v>94</v>
      </c>
      <c r="C6" s="91" t="s">
        <v>163</v>
      </c>
      <c r="D6" s="91" t="s">
        <v>164</v>
      </c>
      <c r="E6" s="91" t="s">
        <v>165</v>
      </c>
      <c r="G6" s="302"/>
      <c r="H6" s="2400"/>
      <c r="I6" s="2397" t="s">
        <v>147</v>
      </c>
      <c r="J6" s="2389" t="s">
        <v>219</v>
      </c>
      <c r="K6" s="2389"/>
      <c r="L6" s="2389"/>
      <c r="M6" s="2389" t="s">
        <v>220</v>
      </c>
      <c r="N6" s="2389"/>
      <c r="O6" s="2397" t="s">
        <v>148</v>
      </c>
      <c r="P6" s="2389" t="s">
        <v>313</v>
      </c>
      <c r="Q6" s="2389"/>
      <c r="R6" s="2389"/>
      <c r="S6" s="2389"/>
      <c r="T6" s="2389" t="s">
        <v>149</v>
      </c>
    </row>
    <row r="7" spans="2:20" s="81" customFormat="1">
      <c r="B7" s="2396"/>
      <c r="C7" s="92" t="s">
        <v>166</v>
      </c>
      <c r="D7" s="92" t="s">
        <v>167</v>
      </c>
      <c r="E7" s="92" t="s">
        <v>168</v>
      </c>
      <c r="G7" s="302"/>
      <c r="H7" s="2401"/>
      <c r="I7" s="2398"/>
      <c r="J7" s="2389"/>
      <c r="K7" s="2389"/>
      <c r="L7" s="2389"/>
      <c r="M7" s="2389"/>
      <c r="N7" s="2389"/>
      <c r="O7" s="2398"/>
      <c r="P7" s="2402" t="s">
        <v>313</v>
      </c>
      <c r="Q7" s="2403"/>
      <c r="R7" s="2399" t="s">
        <v>221</v>
      </c>
      <c r="S7" s="2389"/>
      <c r="T7" s="2389"/>
    </row>
    <row r="8" spans="2:20" s="81" customFormat="1" ht="25.5" customHeight="1">
      <c r="B8" s="1554" t="s">
        <v>169</v>
      </c>
      <c r="C8" s="1551" t="s">
        <v>312</v>
      </c>
      <c r="D8" s="1551" t="s">
        <v>170</v>
      </c>
      <c r="E8" s="1551" t="s">
        <v>171</v>
      </c>
      <c r="G8" s="302"/>
      <c r="H8" s="303" t="s">
        <v>91</v>
      </c>
      <c r="I8" s="304" t="s">
        <v>223</v>
      </c>
      <c r="J8" s="305" t="s">
        <v>648</v>
      </c>
      <c r="K8" s="306" t="s">
        <v>215</v>
      </c>
      <c r="L8" s="307" t="s">
        <v>222</v>
      </c>
      <c r="M8" s="305" t="s">
        <v>222</v>
      </c>
      <c r="N8" s="307" t="s">
        <v>223</v>
      </c>
      <c r="O8" s="307" t="s">
        <v>226</v>
      </c>
      <c r="P8" s="77" t="s">
        <v>227</v>
      </c>
      <c r="Q8" s="307" t="s">
        <v>223</v>
      </c>
      <c r="R8" s="77" t="s">
        <v>228</v>
      </c>
      <c r="S8" s="307" t="s">
        <v>223</v>
      </c>
      <c r="T8" s="304" t="s">
        <v>223</v>
      </c>
    </row>
    <row r="9" spans="2:20" s="81" customFormat="1" ht="25.5" customHeight="1">
      <c r="B9" s="1554" t="s">
        <v>172</v>
      </c>
      <c r="C9" s="83" t="s">
        <v>173</v>
      </c>
      <c r="D9" s="1552" t="s">
        <v>174</v>
      </c>
      <c r="E9" s="1552" t="s">
        <v>175</v>
      </c>
      <c r="G9" s="114"/>
      <c r="H9" s="308" t="s">
        <v>151</v>
      </c>
      <c r="I9" s="309">
        <v>168.6</v>
      </c>
      <c r="J9" s="310">
        <v>607</v>
      </c>
      <c r="K9" s="311">
        <v>973.5</v>
      </c>
      <c r="L9" s="309">
        <v>3502</v>
      </c>
      <c r="M9" s="310">
        <v>225</v>
      </c>
      <c r="N9" s="309">
        <v>22.3</v>
      </c>
      <c r="O9" s="309">
        <v>1117.4000000000001</v>
      </c>
      <c r="P9" s="310">
        <v>26.3</v>
      </c>
      <c r="Q9" s="309">
        <v>21.7</v>
      </c>
      <c r="R9" s="310">
        <v>10.88</v>
      </c>
      <c r="S9" s="309">
        <v>3.24</v>
      </c>
      <c r="T9" s="312">
        <v>500.9</v>
      </c>
    </row>
    <row r="10" spans="2:20" s="81" customFormat="1" ht="25.5" customHeight="1">
      <c r="B10" s="1554" t="s">
        <v>176</v>
      </c>
      <c r="C10" s="1552" t="s">
        <v>177</v>
      </c>
      <c r="D10" s="1552" t="s">
        <v>178</v>
      </c>
      <c r="E10" s="1552" t="s">
        <v>179</v>
      </c>
      <c r="G10" s="114"/>
      <c r="H10" s="313" t="s">
        <v>152</v>
      </c>
      <c r="I10" s="309">
        <v>155.4</v>
      </c>
      <c r="J10" s="310">
        <v>355.3</v>
      </c>
      <c r="K10" s="311">
        <v>1243.2</v>
      </c>
      <c r="L10" s="309">
        <v>2792.8</v>
      </c>
      <c r="M10" s="310">
        <v>345.8</v>
      </c>
      <c r="N10" s="309"/>
      <c r="O10" s="309">
        <v>1064.4000000000001</v>
      </c>
      <c r="P10" s="310">
        <v>56.03</v>
      </c>
      <c r="Q10" s="309">
        <v>2.0499999999999998</v>
      </c>
      <c r="R10" s="310">
        <v>34.17</v>
      </c>
      <c r="S10" s="309">
        <v>6.06</v>
      </c>
      <c r="T10" s="312">
        <v>689.7</v>
      </c>
    </row>
    <row r="11" spans="2:20" s="81" customFormat="1" ht="25.5" customHeight="1">
      <c r="B11" s="1554" t="s">
        <v>180</v>
      </c>
      <c r="C11" s="1552" t="s">
        <v>181</v>
      </c>
      <c r="D11" s="1552" t="s">
        <v>182</v>
      </c>
      <c r="E11" s="1552" t="s">
        <v>46</v>
      </c>
      <c r="G11" s="114"/>
      <c r="H11" s="313" t="s">
        <v>153</v>
      </c>
      <c r="I11" s="309">
        <v>170.5</v>
      </c>
      <c r="J11" s="310">
        <v>388</v>
      </c>
      <c r="K11" s="311">
        <v>1048.5999999999999</v>
      </c>
      <c r="L11" s="309">
        <v>3325.9</v>
      </c>
      <c r="M11" s="310">
        <v>402.4</v>
      </c>
      <c r="N11" s="309"/>
      <c r="O11" s="309">
        <v>1250.4000000000001</v>
      </c>
      <c r="P11" s="310">
        <v>16.43</v>
      </c>
      <c r="Q11" s="309">
        <v>0.99</v>
      </c>
      <c r="R11" s="310">
        <v>4.0599999999999996</v>
      </c>
      <c r="S11" s="309">
        <v>0.41</v>
      </c>
      <c r="T11" s="312">
        <v>781.1</v>
      </c>
    </row>
    <row r="12" spans="2:20" s="81" customFormat="1" ht="25.5" customHeight="1">
      <c r="B12" s="1554" t="s">
        <v>183</v>
      </c>
      <c r="C12" s="1552" t="s">
        <v>184</v>
      </c>
      <c r="D12" s="1552" t="s">
        <v>184</v>
      </c>
      <c r="E12" s="1552" t="s">
        <v>184</v>
      </c>
      <c r="G12" s="114"/>
      <c r="H12" s="313" t="s">
        <v>154</v>
      </c>
      <c r="I12" s="309">
        <v>274.27</v>
      </c>
      <c r="J12" s="310">
        <v>348.86</v>
      </c>
      <c r="K12" s="311">
        <v>903</v>
      </c>
      <c r="L12" s="309">
        <v>3672.8270000000002</v>
      </c>
      <c r="M12" s="310">
        <v>158.07</v>
      </c>
      <c r="N12" s="309"/>
      <c r="O12" s="309">
        <v>1255.123</v>
      </c>
      <c r="P12" s="310">
        <v>27.17</v>
      </c>
      <c r="Q12" s="309">
        <v>14.247000000000002</v>
      </c>
      <c r="R12" s="310">
        <v>8.6549999999999994</v>
      </c>
      <c r="S12" s="309">
        <v>0.19600000000000001</v>
      </c>
      <c r="T12" s="312">
        <v>584.91499999999996</v>
      </c>
    </row>
    <row r="13" spans="2:20" s="81" customFormat="1" ht="25.5" customHeight="1">
      <c r="B13" s="1554" t="s">
        <v>185</v>
      </c>
      <c r="C13" s="1552" t="s">
        <v>186</v>
      </c>
      <c r="D13" s="1552" t="s">
        <v>187</v>
      </c>
      <c r="E13" s="1552" t="s">
        <v>187</v>
      </c>
      <c r="G13" s="114"/>
      <c r="H13" s="313" t="s">
        <v>155</v>
      </c>
      <c r="I13" s="309">
        <v>191</v>
      </c>
      <c r="J13" s="310">
        <v>366</v>
      </c>
      <c r="K13" s="311">
        <v>862.8</v>
      </c>
      <c r="L13" s="309">
        <v>2671.8</v>
      </c>
      <c r="M13" s="310">
        <v>138.5</v>
      </c>
      <c r="N13" s="309"/>
      <c r="O13" s="309">
        <v>1515.8</v>
      </c>
      <c r="P13" s="310">
        <v>72.739999999999995</v>
      </c>
      <c r="Q13" s="309">
        <v>60.25</v>
      </c>
      <c r="R13" s="310">
        <v>12.11</v>
      </c>
      <c r="S13" s="309">
        <v>4.3499999999999996</v>
      </c>
      <c r="T13" s="312">
        <v>877.8</v>
      </c>
    </row>
    <row r="14" spans="2:20" s="81" customFormat="1" ht="25.5" customHeight="1">
      <c r="B14" s="1554" t="s">
        <v>188</v>
      </c>
      <c r="C14" s="1552" t="s">
        <v>186</v>
      </c>
      <c r="D14" s="1552" t="s">
        <v>184</v>
      </c>
      <c r="E14" s="1552" t="s">
        <v>184</v>
      </c>
      <c r="G14" s="114"/>
      <c r="H14" s="313" t="s">
        <v>156</v>
      </c>
      <c r="I14" s="309">
        <v>180.76</v>
      </c>
      <c r="J14" s="310">
        <v>405.41799999999995</v>
      </c>
      <c r="K14" s="311">
        <v>991.94500000000005</v>
      </c>
      <c r="L14" s="309">
        <v>2263.7470000000003</v>
      </c>
      <c r="M14" s="310">
        <v>387.28</v>
      </c>
      <c r="N14" s="309"/>
      <c r="O14" s="309">
        <v>1147.5219999999999</v>
      </c>
      <c r="P14" s="310">
        <v>7.2860000000000005</v>
      </c>
      <c r="Q14" s="309">
        <v>4.1610000000000005</v>
      </c>
      <c r="R14" s="310">
        <v>3.105</v>
      </c>
      <c r="S14" s="309">
        <v>0.55900000000000005</v>
      </c>
      <c r="T14" s="312">
        <v>638.77199999999993</v>
      </c>
    </row>
    <row r="15" spans="2:20" s="81" customFormat="1" ht="25.5" customHeight="1">
      <c r="B15" s="1554" t="s">
        <v>88</v>
      </c>
      <c r="C15" s="1552" t="s">
        <v>189</v>
      </c>
      <c r="D15" s="1552" t="s">
        <v>189</v>
      </c>
      <c r="E15" s="1552" t="s">
        <v>189</v>
      </c>
      <c r="G15" s="114"/>
      <c r="H15" s="313" t="s">
        <v>157</v>
      </c>
      <c r="I15" s="309">
        <v>149.03</v>
      </c>
      <c r="J15" s="310">
        <v>273.39999999999992</v>
      </c>
      <c r="K15" s="314">
        <v>743</v>
      </c>
      <c r="L15" s="309">
        <v>3390.605</v>
      </c>
      <c r="M15" s="310">
        <v>330.95</v>
      </c>
      <c r="N15" s="309"/>
      <c r="O15" s="309">
        <v>1383.7</v>
      </c>
      <c r="P15" s="310">
        <v>40.527000000000001</v>
      </c>
      <c r="Q15" s="309">
        <v>13.498000000000001</v>
      </c>
      <c r="R15" s="310">
        <v>7.8339999999999996</v>
      </c>
      <c r="S15" s="309">
        <v>2.0449999999999995</v>
      </c>
      <c r="T15" s="312">
        <v>602.6</v>
      </c>
    </row>
    <row r="16" spans="2:20" s="81" customFormat="1" ht="25.5" customHeight="1">
      <c r="B16" s="1554" t="s">
        <v>190</v>
      </c>
      <c r="C16" s="1552" t="s">
        <v>191</v>
      </c>
      <c r="D16" s="1552" t="s">
        <v>191</v>
      </c>
      <c r="E16" s="1552" t="s">
        <v>191</v>
      </c>
      <c r="G16" s="114"/>
      <c r="H16" s="313" t="s">
        <v>158</v>
      </c>
      <c r="I16" s="315">
        <v>199</v>
      </c>
      <c r="J16" s="316">
        <v>207</v>
      </c>
      <c r="K16" s="317">
        <v>692</v>
      </c>
      <c r="L16" s="315">
        <v>3789</v>
      </c>
      <c r="M16" s="316">
        <v>176</v>
      </c>
      <c r="N16" s="78"/>
      <c r="O16" s="315">
        <v>1516</v>
      </c>
      <c r="P16" s="316">
        <v>2</v>
      </c>
      <c r="Q16" s="315">
        <v>2</v>
      </c>
      <c r="R16" s="316">
        <v>0</v>
      </c>
      <c r="S16" s="315">
        <v>0.1</v>
      </c>
      <c r="T16" s="318">
        <v>493</v>
      </c>
    </row>
    <row r="17" spans="2:20" s="81" customFormat="1" ht="25.5" customHeight="1">
      <c r="B17" s="1554" t="s">
        <v>192</v>
      </c>
      <c r="C17" s="1552" t="s">
        <v>193</v>
      </c>
      <c r="D17" s="1552" t="s">
        <v>193</v>
      </c>
      <c r="E17" s="1552" t="s">
        <v>193</v>
      </c>
      <c r="G17" s="114"/>
      <c r="H17" s="313" t="s">
        <v>159</v>
      </c>
      <c r="I17" s="309">
        <v>264</v>
      </c>
      <c r="J17" s="310">
        <v>238</v>
      </c>
      <c r="K17" s="314">
        <v>719</v>
      </c>
      <c r="L17" s="309">
        <v>4313</v>
      </c>
      <c r="M17" s="310">
        <v>248</v>
      </c>
      <c r="N17" s="309"/>
      <c r="O17" s="309">
        <v>1320</v>
      </c>
      <c r="P17" s="310">
        <v>26</v>
      </c>
      <c r="Q17" s="309">
        <v>6</v>
      </c>
      <c r="R17" s="310">
        <v>6</v>
      </c>
      <c r="S17" s="309">
        <v>0.1</v>
      </c>
      <c r="T17" s="312">
        <v>485</v>
      </c>
    </row>
    <row r="18" spans="2:20" s="81" customFormat="1" ht="25.5" customHeight="1">
      <c r="B18" s="1554" t="s">
        <v>194</v>
      </c>
      <c r="C18" s="1552" t="s">
        <v>195</v>
      </c>
      <c r="D18" s="1552" t="s">
        <v>195</v>
      </c>
      <c r="E18" s="1552" t="s">
        <v>195</v>
      </c>
      <c r="G18" s="79"/>
      <c r="H18" s="111" t="s">
        <v>649</v>
      </c>
      <c r="I18" s="315">
        <v>226</v>
      </c>
      <c r="J18" s="316">
        <v>338</v>
      </c>
      <c r="K18" s="317">
        <v>635</v>
      </c>
      <c r="L18" s="315">
        <v>4523</v>
      </c>
      <c r="M18" s="316">
        <v>256</v>
      </c>
      <c r="N18" s="78"/>
      <c r="O18" s="315">
        <v>1302</v>
      </c>
      <c r="P18" s="316">
        <v>32</v>
      </c>
      <c r="Q18" s="315">
        <v>8</v>
      </c>
      <c r="R18" s="316">
        <v>12</v>
      </c>
      <c r="S18" s="315">
        <v>0</v>
      </c>
      <c r="T18" s="318">
        <v>991</v>
      </c>
    </row>
    <row r="19" spans="2:20" s="81" customFormat="1" ht="25.5" customHeight="1">
      <c r="B19" s="1554" t="s">
        <v>196</v>
      </c>
      <c r="C19" s="1552" t="s">
        <v>193</v>
      </c>
      <c r="D19" s="1552" t="s">
        <v>193</v>
      </c>
      <c r="E19" s="1552" t="s">
        <v>193</v>
      </c>
      <c r="H19" s="111" t="s">
        <v>646</v>
      </c>
      <c r="I19" s="633">
        <v>236</v>
      </c>
      <c r="J19" s="634">
        <v>354</v>
      </c>
      <c r="K19" s="635">
        <v>710</v>
      </c>
      <c r="L19" s="633">
        <v>3509</v>
      </c>
      <c r="M19" s="634">
        <v>448</v>
      </c>
      <c r="N19" s="636"/>
      <c r="O19" s="633">
        <v>1067</v>
      </c>
      <c r="P19" s="634">
        <v>47</v>
      </c>
      <c r="Q19" s="633">
        <v>16</v>
      </c>
      <c r="R19" s="310">
        <v>8.4</v>
      </c>
      <c r="S19" s="309">
        <v>0.3</v>
      </c>
      <c r="T19" s="637">
        <v>684</v>
      </c>
    </row>
    <row r="20" spans="2:20" s="81" customFormat="1" ht="25.5" customHeight="1">
      <c r="B20" s="2411" t="s">
        <v>197</v>
      </c>
      <c r="C20" s="84" t="s">
        <v>198</v>
      </c>
      <c r="D20" s="2396" t="s">
        <v>199</v>
      </c>
      <c r="E20" s="2396" t="s">
        <v>200</v>
      </c>
      <c r="H20" s="111" t="s">
        <v>416</v>
      </c>
      <c r="I20" s="633">
        <v>228.96299999999999</v>
      </c>
      <c r="J20" s="1555">
        <v>366</v>
      </c>
      <c r="K20" s="1556">
        <v>633</v>
      </c>
      <c r="L20" s="1557">
        <v>3434</v>
      </c>
      <c r="M20" s="634">
        <v>187.28</v>
      </c>
      <c r="N20" s="636"/>
      <c r="O20" s="633">
        <v>1329.769</v>
      </c>
      <c r="P20" s="634">
        <v>22.513000000000002</v>
      </c>
      <c r="Q20" s="633">
        <v>5.8070000000000004</v>
      </c>
      <c r="R20" s="1558">
        <v>7.9349999999999996</v>
      </c>
      <c r="S20" s="1559">
        <v>1.611</v>
      </c>
      <c r="T20" s="637">
        <v>937.13800000000003</v>
      </c>
    </row>
    <row r="21" spans="2:20" s="81" customFormat="1" ht="25.5" customHeight="1">
      <c r="B21" s="2411"/>
      <c r="C21" s="85" t="s">
        <v>201</v>
      </c>
      <c r="D21" s="2396"/>
      <c r="E21" s="2396"/>
      <c r="G21" s="113"/>
      <c r="H21" s="111" t="s">
        <v>647</v>
      </c>
      <c r="I21" s="633">
        <v>337.14699999999999</v>
      </c>
      <c r="J21" s="2129">
        <v>495.7</v>
      </c>
      <c r="K21" s="2130">
        <v>630.86199999999997</v>
      </c>
      <c r="L21" s="1557">
        <v>4077.0120000000002</v>
      </c>
      <c r="M21" s="634">
        <v>66.39</v>
      </c>
      <c r="N21" s="636"/>
      <c r="O21" s="633">
        <v>1130.396</v>
      </c>
      <c r="P21" s="634">
        <v>10.294</v>
      </c>
      <c r="Q21" s="633">
        <v>8.4420000000000002</v>
      </c>
      <c r="R21" s="1558">
        <v>1.4910000000000001</v>
      </c>
      <c r="S21" s="1559">
        <v>0.93799999999999994</v>
      </c>
      <c r="T21" s="637">
        <v>828.61500000000001</v>
      </c>
    </row>
    <row r="22" spans="2:20" s="81" customFormat="1" ht="25.5" customHeight="1">
      <c r="B22" s="1554" t="s">
        <v>99</v>
      </c>
      <c r="C22" s="1552" t="s">
        <v>46</v>
      </c>
      <c r="D22" s="1552" t="s">
        <v>202</v>
      </c>
      <c r="E22" s="1552" t="s">
        <v>202</v>
      </c>
      <c r="G22" s="343"/>
      <c r="H22" s="115" t="s">
        <v>820</v>
      </c>
      <c r="I22" s="319">
        <v>248.43700000000001</v>
      </c>
      <c r="J22" s="320">
        <v>435.35</v>
      </c>
      <c r="K22" s="2131">
        <v>769.88800000000003</v>
      </c>
      <c r="L22" s="319">
        <v>3418.8760000000002</v>
      </c>
      <c r="M22" s="320">
        <v>6.59</v>
      </c>
      <c r="N22" s="110"/>
      <c r="O22" s="319">
        <v>1375</v>
      </c>
      <c r="P22" s="320">
        <v>14</v>
      </c>
      <c r="Q22" s="319">
        <v>6.3</v>
      </c>
      <c r="R22" s="320">
        <v>2.9</v>
      </c>
      <c r="S22" s="319">
        <v>0.6</v>
      </c>
      <c r="T22" s="321">
        <v>783.8</v>
      </c>
    </row>
    <row r="23" spans="2:20" s="81" customFormat="1" ht="25.5" customHeight="1">
      <c r="B23" s="1554" t="s">
        <v>203</v>
      </c>
      <c r="C23" s="1552" t="s">
        <v>46</v>
      </c>
      <c r="D23" s="1552" t="s">
        <v>204</v>
      </c>
      <c r="E23" s="1552" t="s">
        <v>46</v>
      </c>
      <c r="G23" s="343"/>
      <c r="H23" s="2125"/>
      <c r="I23" s="2126"/>
      <c r="J23" s="2126"/>
      <c r="K23" s="2127"/>
      <c r="L23" s="2126"/>
      <c r="M23" s="2126"/>
      <c r="N23" s="2128"/>
      <c r="O23" s="2126"/>
      <c r="P23" s="2126"/>
      <c r="Q23" s="2126"/>
      <c r="R23" s="2126"/>
      <c r="S23" s="2126"/>
      <c r="T23" s="2126"/>
    </row>
    <row r="24" spans="2:20" s="81" customFormat="1" ht="25.5" customHeight="1">
      <c r="B24" s="2405" t="s">
        <v>205</v>
      </c>
      <c r="C24" s="2391" t="s">
        <v>206</v>
      </c>
      <c r="D24" s="2391" t="s">
        <v>265</v>
      </c>
      <c r="E24" s="2391" t="s">
        <v>207</v>
      </c>
      <c r="G24" s="114" t="s">
        <v>821</v>
      </c>
      <c r="H24" s="113"/>
      <c r="I24" s="114"/>
      <c r="J24" s="114"/>
      <c r="K24" s="114"/>
      <c r="L24" s="114"/>
      <c r="M24" s="114"/>
      <c r="N24" s="113"/>
      <c r="O24" s="114"/>
      <c r="P24" s="114"/>
      <c r="Q24" s="114"/>
    </row>
    <row r="25" spans="2:20" s="81" customFormat="1" ht="25.5" customHeight="1">
      <c r="B25" s="2406"/>
      <c r="C25" s="2392"/>
      <c r="D25" s="2392"/>
      <c r="E25" s="2392"/>
      <c r="H25" s="113" t="s">
        <v>222</v>
      </c>
      <c r="I25" s="114" t="s">
        <v>229</v>
      </c>
      <c r="J25" s="114"/>
      <c r="K25" s="114"/>
      <c r="L25" s="114"/>
      <c r="M25" s="114"/>
      <c r="N25" s="113" t="s">
        <v>215</v>
      </c>
      <c r="O25" s="114" t="s">
        <v>230</v>
      </c>
      <c r="P25" s="114"/>
      <c r="Q25" s="114"/>
    </row>
    <row r="26" spans="2:20" s="81" customFormat="1" ht="25.5" customHeight="1">
      <c r="B26" s="2406"/>
      <c r="C26" s="2393"/>
      <c r="D26" s="2393"/>
      <c r="E26" s="2393"/>
      <c r="G26" s="2394" t="s">
        <v>651</v>
      </c>
      <c r="H26" s="113" t="s">
        <v>223</v>
      </c>
      <c r="I26" s="114" t="s">
        <v>231</v>
      </c>
      <c r="J26" s="114"/>
      <c r="K26" s="114"/>
      <c r="L26" s="114"/>
      <c r="M26" s="114"/>
      <c r="N26" s="113" t="s">
        <v>225</v>
      </c>
      <c r="O26" s="114" t="s">
        <v>232</v>
      </c>
      <c r="P26" s="114"/>
      <c r="Q26" s="114"/>
      <c r="T26" s="81" t="s">
        <v>650</v>
      </c>
    </row>
    <row r="27" spans="2:20" s="81" customFormat="1" ht="25.5" customHeight="1">
      <c r="B27" s="2406"/>
      <c r="C27" s="2412" t="s">
        <v>208</v>
      </c>
      <c r="D27" s="2413"/>
      <c r="E27" s="2414"/>
      <c r="G27" s="2394"/>
      <c r="H27" s="113" t="s">
        <v>224</v>
      </c>
      <c r="I27" s="114" t="s">
        <v>233</v>
      </c>
      <c r="J27" s="114"/>
      <c r="K27" s="114"/>
      <c r="L27" s="114"/>
      <c r="M27" s="114"/>
      <c r="N27" s="113" t="s">
        <v>226</v>
      </c>
      <c r="O27" s="114" t="s">
        <v>234</v>
      </c>
      <c r="P27" s="114"/>
      <c r="Q27" s="114"/>
    </row>
    <row r="28" spans="2:20" s="81" customFormat="1" ht="25.5" customHeight="1">
      <c r="B28" s="2406"/>
      <c r="C28" s="2415"/>
      <c r="D28" s="2416"/>
      <c r="E28" s="2417"/>
      <c r="G28" s="630"/>
      <c r="H28" s="2404" t="s">
        <v>302</v>
      </c>
      <c r="I28" s="2404"/>
      <c r="J28" s="2404"/>
      <c r="K28" s="2404"/>
      <c r="L28" s="2404"/>
      <c r="M28" s="2404"/>
      <c r="N28" s="2404"/>
      <c r="O28" s="2404"/>
      <c r="P28" s="2404"/>
      <c r="Q28" s="2404"/>
      <c r="R28" s="2404"/>
      <c r="S28" s="2404"/>
      <c r="T28" s="2404"/>
    </row>
    <row r="29" spans="2:20" s="81" customFormat="1" ht="25.5" customHeight="1">
      <c r="B29" s="2406"/>
      <c r="C29" s="2418"/>
      <c r="D29" s="2419"/>
      <c r="E29" s="2420"/>
      <c r="G29" s="630"/>
      <c r="H29" s="2404"/>
      <c r="I29" s="2404"/>
      <c r="J29" s="2404"/>
      <c r="K29" s="2404"/>
      <c r="L29" s="2404"/>
      <c r="M29" s="2404"/>
      <c r="N29" s="2404"/>
      <c r="O29" s="2404"/>
      <c r="P29" s="2404"/>
      <c r="Q29" s="2404"/>
      <c r="R29" s="2404"/>
      <c r="S29" s="2404"/>
      <c r="T29" s="2404"/>
    </row>
    <row r="30" spans="2:20" s="81" customFormat="1" ht="25.5" customHeight="1">
      <c r="B30" s="2406"/>
      <c r="C30" s="2412" t="s">
        <v>209</v>
      </c>
      <c r="D30" s="2413"/>
      <c r="E30" s="2414"/>
      <c r="G30" s="112"/>
      <c r="H30" s="631"/>
      <c r="I30" s="632"/>
      <c r="J30" s="632"/>
      <c r="K30" s="632"/>
      <c r="L30" s="632"/>
      <c r="M30" s="632"/>
    </row>
    <row r="31" spans="2:20" s="81" customFormat="1" ht="25.5" customHeight="1">
      <c r="B31" s="2406"/>
      <c r="C31" s="2415"/>
      <c r="D31" s="2416"/>
      <c r="E31" s="2417"/>
      <c r="G31" s="112"/>
      <c r="H31" s="2395"/>
      <c r="I31" s="2395"/>
      <c r="J31" s="2395"/>
      <c r="K31" s="2395"/>
      <c r="L31" s="2395"/>
      <c r="M31" s="2395"/>
      <c r="N31" s="2395"/>
      <c r="O31" s="2395"/>
      <c r="P31" s="2395"/>
      <c r="Q31" s="2395"/>
      <c r="R31" s="2395"/>
      <c r="S31" s="2395"/>
      <c r="T31" s="2395"/>
    </row>
    <row r="32" spans="2:20" s="81" customFormat="1" ht="25.5" customHeight="1">
      <c r="B32" s="2407"/>
      <c r="C32" s="2418"/>
      <c r="D32" s="2419"/>
      <c r="E32" s="2420"/>
      <c r="G32" s="112"/>
      <c r="H32" s="617"/>
      <c r="I32" s="617"/>
      <c r="J32" s="617"/>
      <c r="K32" s="617"/>
      <c r="L32" s="617"/>
      <c r="M32" s="617"/>
      <c r="N32" s="617"/>
      <c r="O32" s="617"/>
      <c r="P32" s="617"/>
      <c r="Q32" s="617"/>
      <c r="R32" s="617"/>
      <c r="S32" s="617"/>
      <c r="T32" s="617"/>
    </row>
    <row r="33" spans="2:20" s="81" customFormat="1" ht="25.5" customHeight="1">
      <c r="B33" s="2405" t="s">
        <v>210</v>
      </c>
      <c r="C33" s="84" t="s">
        <v>89</v>
      </c>
      <c r="D33" s="84" t="s">
        <v>211</v>
      </c>
      <c r="E33" s="84" t="s">
        <v>212</v>
      </c>
      <c r="H33" s="617"/>
      <c r="I33" s="617"/>
      <c r="J33" s="617"/>
      <c r="K33" s="617"/>
      <c r="L33" s="617"/>
      <c r="M33" s="617"/>
      <c r="N33" s="617"/>
      <c r="O33" s="617"/>
      <c r="P33" s="617"/>
      <c r="Q33" s="617"/>
      <c r="R33" s="617"/>
      <c r="S33" s="617"/>
      <c r="T33" s="617"/>
    </row>
    <row r="34" spans="2:20" s="81" customFormat="1" ht="19.5" customHeight="1">
      <c r="B34" s="2406"/>
      <c r="C34" s="86" t="s">
        <v>43</v>
      </c>
      <c r="D34" s="86" t="s">
        <v>314</v>
      </c>
      <c r="E34" s="86"/>
    </row>
    <row r="35" spans="2:20" s="81" customFormat="1" ht="19.5" customHeight="1">
      <c r="B35" s="2406"/>
      <c r="C35" s="86"/>
      <c r="D35" s="86" t="s">
        <v>315</v>
      </c>
      <c r="E35" s="86"/>
    </row>
    <row r="36" spans="2:20" s="81" customFormat="1" ht="19.5" customHeight="1">
      <c r="B36" s="2407"/>
      <c r="C36" s="85"/>
      <c r="D36" s="85" t="s">
        <v>213</v>
      </c>
      <c r="E36" s="85"/>
    </row>
    <row r="37" spans="2:20" s="81" customFormat="1" ht="19.5" customHeight="1">
      <c r="B37" s="87"/>
      <c r="C37" s="87"/>
      <c r="D37" s="87"/>
      <c r="E37" s="87"/>
    </row>
    <row r="38" spans="2:20" s="81" customFormat="1" ht="19.5" customHeight="1">
      <c r="B38" s="82" t="s">
        <v>214</v>
      </c>
      <c r="C38" s="82"/>
      <c r="D38" s="82"/>
      <c r="E38" s="82"/>
    </row>
    <row r="39" spans="2:20" s="81" customFormat="1" ht="19.5" customHeight="1">
      <c r="B39" s="1554" t="s">
        <v>94</v>
      </c>
      <c r="C39" s="2409" t="s">
        <v>317</v>
      </c>
      <c r="D39" s="2410"/>
    </row>
    <row r="40" spans="2:20" s="81" customFormat="1" ht="19.5" customHeight="1">
      <c r="B40" s="1554" t="s">
        <v>169</v>
      </c>
      <c r="C40" s="2390" t="s">
        <v>218</v>
      </c>
      <c r="D40" s="2390"/>
    </row>
    <row r="41" spans="2:20" s="81" customFormat="1" ht="27.75" customHeight="1">
      <c r="B41" s="1554" t="s">
        <v>216</v>
      </c>
      <c r="C41" s="89">
        <v>0.75</v>
      </c>
      <c r="D41" s="88">
        <v>0.75</v>
      </c>
    </row>
    <row r="42" spans="2:20" s="81" customFormat="1" ht="19.5" customHeight="1">
      <c r="B42" s="1554" t="s">
        <v>210</v>
      </c>
      <c r="C42" s="90" t="s">
        <v>314</v>
      </c>
      <c r="D42" s="1552" t="s">
        <v>315</v>
      </c>
    </row>
    <row r="43" spans="2:20" s="81" customFormat="1" ht="19.5" customHeight="1">
      <c r="B43" s="82" t="s">
        <v>316</v>
      </c>
      <c r="C43" s="82"/>
      <c r="D43" s="82"/>
      <c r="E43" s="82"/>
    </row>
    <row r="44" spans="2:20" s="81" customFormat="1" ht="12"/>
    <row r="45" spans="2:20" s="81" customFormat="1" ht="12"/>
    <row r="46" spans="2:20" s="81" customFormat="1">
      <c r="B46" s="79"/>
      <c r="C46" s="79"/>
      <c r="D46" s="79"/>
      <c r="E46" s="79"/>
    </row>
    <row r="47" spans="2:20">
      <c r="H47" s="81"/>
      <c r="I47" s="81"/>
      <c r="J47" s="81"/>
      <c r="K47" s="81"/>
      <c r="L47" s="81"/>
      <c r="M47" s="81"/>
      <c r="N47" s="81"/>
      <c r="O47" s="81"/>
      <c r="P47" s="81"/>
      <c r="Q47" s="81"/>
      <c r="R47" s="81"/>
      <c r="S47" s="81"/>
      <c r="T47" s="81"/>
    </row>
  </sheetData>
  <mergeCells count="26">
    <mergeCell ref="B24:B32"/>
    <mergeCell ref="B3:E3"/>
    <mergeCell ref="B33:B36"/>
    <mergeCell ref="C39:D39"/>
    <mergeCell ref="B20:B21"/>
    <mergeCell ref="C30:E32"/>
    <mergeCell ref="C27:E29"/>
    <mergeCell ref="C24:C26"/>
    <mergeCell ref="D20:D21"/>
    <mergeCell ref="B6:B7"/>
    <mergeCell ref="T6:T7"/>
    <mergeCell ref="C40:D40"/>
    <mergeCell ref="D24:D26"/>
    <mergeCell ref="E24:E26"/>
    <mergeCell ref="G26:G27"/>
    <mergeCell ref="H31:T31"/>
    <mergeCell ref="E20:E21"/>
    <mergeCell ref="I6:I7"/>
    <mergeCell ref="O6:O7"/>
    <mergeCell ref="R7:S7"/>
    <mergeCell ref="M6:N7"/>
    <mergeCell ref="P6:S6"/>
    <mergeCell ref="H6:H7"/>
    <mergeCell ref="J6:L7"/>
    <mergeCell ref="P7:Q7"/>
    <mergeCell ref="H28:T29"/>
  </mergeCells>
  <phoneticPr fontId="4"/>
  <pageMargins left="0.86614173228346458" right="0.23622047244094491" top="0.59055118110236227" bottom="0.74803149606299213" header="0.31496062992125984" footer="0.31496062992125984"/>
  <pageSetup paperSize="9" scale="83" orientation="portrait" r:id="rId1"/>
  <rowBreaks count="3" manualBreakCount="3">
    <brk id="12" max="16383" man="1"/>
    <brk id="26" max="16383" man="1"/>
    <brk id="42" max="16383" man="1"/>
  </rowBreaks>
  <colBreaks count="4" manualBreakCount="4">
    <brk id="5" max="1048575" man="1"/>
    <brk id="6" max="1048575" man="1"/>
    <brk id="13" max="1048575" man="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19"/>
  <sheetViews>
    <sheetView zoomScale="80" zoomScaleNormal="80" workbookViewId="0">
      <pane xSplit="1" ySplit="5" topLeftCell="B165" activePane="bottomRight" state="frozen"/>
      <selection pane="topRight" activeCell="B1" sqref="B1"/>
      <selection pane="bottomLeft" activeCell="A6" sqref="A6"/>
      <selection pane="bottomRight" activeCell="M184" sqref="M184"/>
    </sheetView>
  </sheetViews>
  <sheetFormatPr defaultRowHeight="13.5"/>
  <cols>
    <col min="1" max="13" width="5.875" customWidth="1"/>
    <col min="14" max="14" width="5.875" style="1740" customWidth="1"/>
    <col min="15" max="37" width="5.875" customWidth="1"/>
  </cols>
  <sheetData>
    <row r="1" spans="1:37" ht="17.25" customHeight="1">
      <c r="A1" s="185"/>
      <c r="B1" s="2156">
        <v>42826</v>
      </c>
      <c r="C1" s="2156"/>
      <c r="D1" s="2156"/>
      <c r="E1" s="2177" t="s">
        <v>325</v>
      </c>
      <c r="F1" s="2177"/>
      <c r="G1" s="2177"/>
      <c r="H1" s="2177"/>
      <c r="I1" s="2177"/>
      <c r="J1" s="2177"/>
      <c r="K1" s="175"/>
      <c r="L1" s="175"/>
      <c r="M1" s="175"/>
      <c r="N1" s="1731"/>
      <c r="O1" s="175"/>
      <c r="P1" s="175"/>
      <c r="Q1" s="176"/>
      <c r="R1" s="176"/>
      <c r="S1" s="176"/>
      <c r="T1" s="176"/>
      <c r="U1" s="176"/>
      <c r="V1" s="300"/>
      <c r="W1" s="300"/>
      <c r="AD1" s="176"/>
      <c r="AE1" s="176"/>
      <c r="AF1" s="176"/>
      <c r="AG1" s="176"/>
      <c r="AH1" s="176"/>
      <c r="AI1" s="176"/>
      <c r="AJ1" s="176"/>
      <c r="AK1" s="176"/>
    </row>
    <row r="2" spans="1:37" ht="17.25" customHeight="1">
      <c r="A2" s="185"/>
      <c r="B2" s="247" t="s">
        <v>19</v>
      </c>
      <c r="C2" s="247"/>
      <c r="D2" s="180"/>
      <c r="E2" s="2178"/>
      <c r="F2" s="2178"/>
      <c r="G2" s="2178"/>
      <c r="H2" s="2178"/>
      <c r="I2" s="2178"/>
      <c r="J2" s="2178"/>
      <c r="K2" s="177"/>
      <c r="L2" s="177"/>
      <c r="M2" s="177"/>
      <c r="N2" s="1732"/>
      <c r="O2" s="177"/>
      <c r="P2" s="177"/>
      <c r="Q2" s="177"/>
      <c r="R2" s="177"/>
      <c r="S2" s="177"/>
      <c r="T2" s="177"/>
      <c r="U2" s="177"/>
      <c r="V2" s="178"/>
      <c r="W2" s="178"/>
      <c r="AD2" s="2147" t="s">
        <v>293</v>
      </c>
      <c r="AE2" s="2147" t="s">
        <v>294</v>
      </c>
      <c r="AF2" s="2147" t="s">
        <v>27</v>
      </c>
      <c r="AG2" s="2153" t="s">
        <v>295</v>
      </c>
      <c r="AH2" s="2153" t="s">
        <v>296</v>
      </c>
      <c r="AI2" s="2147" t="s">
        <v>297</v>
      </c>
      <c r="AJ2" s="2147" t="s">
        <v>98</v>
      </c>
      <c r="AK2" s="2149" t="s">
        <v>298</v>
      </c>
    </row>
    <row r="3" spans="1:37">
      <c r="A3" s="185"/>
      <c r="B3" s="248" t="s">
        <v>48</v>
      </c>
      <c r="C3" s="249" t="s">
        <v>49</v>
      </c>
      <c r="D3" s="161" t="s">
        <v>50</v>
      </c>
      <c r="E3" s="162" t="s">
        <v>51</v>
      </c>
      <c r="F3" s="162" t="s">
        <v>52</v>
      </c>
      <c r="G3" s="162" t="s">
        <v>53</v>
      </c>
      <c r="H3" s="162" t="s">
        <v>54</v>
      </c>
      <c r="I3" s="162" t="s">
        <v>55</v>
      </c>
      <c r="J3" s="162" t="s">
        <v>56</v>
      </c>
      <c r="K3" s="162" t="s">
        <v>57</v>
      </c>
      <c r="L3" s="162" t="s">
        <v>58</v>
      </c>
      <c r="M3" s="162" t="s">
        <v>44</v>
      </c>
      <c r="N3" s="1733" t="s">
        <v>59</v>
      </c>
      <c r="O3" s="163" t="s">
        <v>60</v>
      </c>
      <c r="P3" s="162" t="s">
        <v>61</v>
      </c>
      <c r="Q3" s="162" t="s">
        <v>62</v>
      </c>
      <c r="R3" s="164" t="s">
        <v>63</v>
      </c>
      <c r="S3" s="164" t="s">
        <v>64</v>
      </c>
      <c r="T3" s="164" t="s">
        <v>65</v>
      </c>
      <c r="U3" s="164" t="s">
        <v>66</v>
      </c>
      <c r="V3" s="165" t="s">
        <v>67</v>
      </c>
      <c r="W3" s="166" t="s">
        <v>68</v>
      </c>
      <c r="X3" s="166" t="s">
        <v>69</v>
      </c>
      <c r="Y3" s="166" t="s">
        <v>70</v>
      </c>
      <c r="Z3" s="166" t="s">
        <v>71</v>
      </c>
      <c r="AA3" s="166" t="s">
        <v>72</v>
      </c>
      <c r="AB3" s="166" t="s">
        <v>73</v>
      </c>
      <c r="AC3" s="167" t="s">
        <v>24</v>
      </c>
      <c r="AD3" s="2148"/>
      <c r="AE3" s="2148"/>
      <c r="AF3" s="2148"/>
      <c r="AG3" s="2154"/>
      <c r="AH3" s="2154"/>
      <c r="AI3" s="2148"/>
      <c r="AJ3" s="2148"/>
      <c r="AK3" s="2150"/>
    </row>
    <row r="4" spans="1:37">
      <c r="A4" s="2151"/>
      <c r="B4" s="183" t="s">
        <v>48</v>
      </c>
      <c r="C4" s="250"/>
      <c r="D4" s="168" t="s">
        <v>48</v>
      </c>
      <c r="E4" s="169" t="s">
        <v>48</v>
      </c>
      <c r="F4" s="170"/>
      <c r="G4" s="170"/>
      <c r="H4" s="170"/>
      <c r="I4" s="170"/>
      <c r="J4" s="171" t="s">
        <v>74</v>
      </c>
      <c r="K4" s="169" t="s">
        <v>48</v>
      </c>
      <c r="L4" s="170" t="s">
        <v>48</v>
      </c>
      <c r="M4" s="170" t="s">
        <v>48</v>
      </c>
      <c r="N4" s="172" t="s">
        <v>75</v>
      </c>
      <c r="O4" s="169" t="s">
        <v>76</v>
      </c>
      <c r="P4" s="172" t="s">
        <v>77</v>
      </c>
      <c r="Q4" s="169" t="s">
        <v>78</v>
      </c>
      <c r="R4" s="170" t="s">
        <v>79</v>
      </c>
      <c r="S4" s="170"/>
      <c r="T4" s="170"/>
      <c r="U4" s="170"/>
      <c r="V4" s="173"/>
      <c r="W4" s="173"/>
      <c r="X4" s="173" t="s">
        <v>80</v>
      </c>
      <c r="Y4" s="173" t="s">
        <v>81</v>
      </c>
      <c r="Z4" s="173" t="s">
        <v>81</v>
      </c>
      <c r="AA4" s="173" t="s">
        <v>82</v>
      </c>
      <c r="AB4" s="173" t="s">
        <v>48</v>
      </c>
      <c r="AC4" s="174" t="s">
        <v>48</v>
      </c>
      <c r="AD4" s="2148"/>
      <c r="AE4" s="2148"/>
      <c r="AF4" s="2148"/>
      <c r="AG4" s="2154"/>
      <c r="AH4" s="2154"/>
      <c r="AI4" s="2148"/>
      <c r="AJ4" s="2148"/>
      <c r="AK4" s="2150"/>
    </row>
    <row r="5" spans="1:37">
      <c r="A5" s="2172"/>
      <c r="B5" s="251" t="s">
        <v>83</v>
      </c>
      <c r="C5" s="240" t="s">
        <v>84</v>
      </c>
      <c r="D5" s="234"/>
      <c r="E5" s="234"/>
      <c r="F5" s="235" t="s">
        <v>85</v>
      </c>
      <c r="G5" s="235" t="s">
        <v>86</v>
      </c>
      <c r="H5" s="235" t="s">
        <v>20</v>
      </c>
      <c r="I5" s="235" t="s">
        <v>20</v>
      </c>
      <c r="J5" s="234"/>
      <c r="K5" s="234" t="s">
        <v>19</v>
      </c>
      <c r="L5" s="234"/>
      <c r="M5" s="234"/>
      <c r="N5" s="1734" t="s">
        <v>87</v>
      </c>
      <c r="O5" s="1151" t="s">
        <v>479</v>
      </c>
      <c r="P5" s="205" t="s">
        <v>87</v>
      </c>
      <c r="Q5" s="235" t="s">
        <v>87</v>
      </c>
      <c r="R5" s="235" t="s">
        <v>87</v>
      </c>
      <c r="S5" s="235" t="s">
        <v>87</v>
      </c>
      <c r="T5" s="235" t="s">
        <v>87</v>
      </c>
      <c r="U5" s="235" t="s">
        <v>87</v>
      </c>
      <c r="V5" s="236" t="s">
        <v>87</v>
      </c>
      <c r="W5" s="236" t="s">
        <v>87</v>
      </c>
      <c r="X5" s="236" t="s">
        <v>87</v>
      </c>
      <c r="Y5" s="236" t="s">
        <v>87</v>
      </c>
      <c r="Z5" s="236" t="s">
        <v>87</v>
      </c>
      <c r="AA5" s="236"/>
      <c r="AB5" s="236"/>
      <c r="AC5" s="237" t="s">
        <v>87</v>
      </c>
      <c r="AD5" s="238" t="s">
        <v>299</v>
      </c>
      <c r="AE5" s="238" t="s">
        <v>299</v>
      </c>
      <c r="AF5" s="238" t="s">
        <v>299</v>
      </c>
      <c r="AG5" s="238" t="s">
        <v>299</v>
      </c>
      <c r="AH5" s="238" t="s">
        <v>299</v>
      </c>
      <c r="AI5" s="238" t="s">
        <v>299</v>
      </c>
      <c r="AJ5" s="238" t="s">
        <v>299</v>
      </c>
      <c r="AK5" s="239" t="s">
        <v>299</v>
      </c>
    </row>
    <row r="6" spans="1:37" ht="13.5" customHeight="1">
      <c r="A6" s="2155" t="s">
        <v>28</v>
      </c>
      <c r="B6" s="254">
        <v>42826</v>
      </c>
      <c r="C6" s="252" t="s">
        <v>41</v>
      </c>
      <c r="D6" s="230" t="s">
        <v>625</v>
      </c>
      <c r="E6" s="230" t="s">
        <v>626</v>
      </c>
      <c r="F6" s="231">
        <v>5</v>
      </c>
      <c r="G6" s="231">
        <v>7.3</v>
      </c>
      <c r="H6" s="231">
        <v>5</v>
      </c>
      <c r="I6" s="231">
        <v>10.5</v>
      </c>
      <c r="J6" s="232">
        <v>0.28472222222222221</v>
      </c>
      <c r="K6" s="231">
        <v>2.9</v>
      </c>
      <c r="L6" s="231">
        <v>8.5</v>
      </c>
      <c r="M6" s="233">
        <v>7.24</v>
      </c>
      <c r="N6" s="787">
        <v>0.1</v>
      </c>
      <c r="O6" s="231">
        <v>28.7</v>
      </c>
      <c r="P6" s="230">
        <v>52</v>
      </c>
      <c r="Q6" s="231">
        <v>32.700000000000003</v>
      </c>
      <c r="R6" s="231">
        <v>7.6</v>
      </c>
      <c r="S6" s="230">
        <v>102</v>
      </c>
      <c r="T6" s="230">
        <v>64</v>
      </c>
      <c r="U6" s="230">
        <v>38</v>
      </c>
      <c r="V6" s="297" t="s">
        <v>642</v>
      </c>
      <c r="W6" s="297" t="s">
        <v>36</v>
      </c>
      <c r="X6" s="407">
        <v>150</v>
      </c>
      <c r="Y6" s="230" t="s">
        <v>36</v>
      </c>
      <c r="Z6" s="230" t="s">
        <v>36</v>
      </c>
      <c r="AA6" s="230" t="s">
        <v>36</v>
      </c>
      <c r="AB6" s="233" t="s">
        <v>36</v>
      </c>
      <c r="AC6" s="230" t="s">
        <v>36</v>
      </c>
      <c r="AD6" s="2059" t="s">
        <v>36</v>
      </c>
      <c r="AE6" s="230" t="s">
        <v>36</v>
      </c>
      <c r="AF6" s="1507" t="s">
        <v>36</v>
      </c>
      <c r="AG6" s="1507" t="s">
        <v>36</v>
      </c>
      <c r="AH6" s="2080" t="s">
        <v>36</v>
      </c>
      <c r="AI6" s="1507" t="s">
        <v>36</v>
      </c>
      <c r="AJ6" s="2080" t="s">
        <v>36</v>
      </c>
      <c r="AK6" s="230" t="s">
        <v>36</v>
      </c>
    </row>
    <row r="7" spans="1:37">
      <c r="A7" s="2155"/>
      <c r="B7" s="255">
        <v>42827</v>
      </c>
      <c r="C7" s="253" t="s">
        <v>42</v>
      </c>
      <c r="D7" s="221" t="s">
        <v>627</v>
      </c>
      <c r="E7" s="221" t="s">
        <v>626</v>
      </c>
      <c r="F7" s="222">
        <v>3</v>
      </c>
      <c r="G7" s="222">
        <v>0</v>
      </c>
      <c r="H7" s="222">
        <v>5</v>
      </c>
      <c r="I7" s="222">
        <v>11.5</v>
      </c>
      <c r="J7" s="223">
        <v>0.29166666666666669</v>
      </c>
      <c r="K7" s="222">
        <v>5.3</v>
      </c>
      <c r="L7" s="222">
        <v>6.4</v>
      </c>
      <c r="M7" s="224">
        <v>7.42</v>
      </c>
      <c r="N7" s="788">
        <v>0.1</v>
      </c>
      <c r="O7" s="222">
        <v>31.3</v>
      </c>
      <c r="P7" s="221">
        <v>64</v>
      </c>
      <c r="Q7" s="222">
        <v>35.5</v>
      </c>
      <c r="R7" s="222">
        <v>6</v>
      </c>
      <c r="S7" s="221">
        <v>102</v>
      </c>
      <c r="T7" s="221">
        <v>68</v>
      </c>
      <c r="U7" s="221">
        <v>34</v>
      </c>
      <c r="V7" s="219" t="s">
        <v>642</v>
      </c>
      <c r="W7" s="219" t="s">
        <v>36</v>
      </c>
      <c r="X7" s="406">
        <v>190</v>
      </c>
      <c r="Y7" s="221" t="s">
        <v>36</v>
      </c>
      <c r="Z7" s="221" t="s">
        <v>36</v>
      </c>
      <c r="AA7" s="221" t="s">
        <v>36</v>
      </c>
      <c r="AB7" s="221" t="s">
        <v>36</v>
      </c>
      <c r="AC7" s="221" t="s">
        <v>36</v>
      </c>
      <c r="AD7" s="2060" t="s">
        <v>36</v>
      </c>
      <c r="AE7" s="221" t="s">
        <v>36</v>
      </c>
      <c r="AF7" s="404" t="s">
        <v>36</v>
      </c>
      <c r="AG7" s="404" t="s">
        <v>36</v>
      </c>
      <c r="AH7" s="403" t="s">
        <v>36</v>
      </c>
      <c r="AI7" s="404" t="s">
        <v>36</v>
      </c>
      <c r="AJ7" s="403" t="s">
        <v>36</v>
      </c>
      <c r="AK7" s="221" t="s">
        <v>36</v>
      </c>
    </row>
    <row r="8" spans="1:37">
      <c r="A8" s="2155"/>
      <c r="B8" s="255">
        <v>42828</v>
      </c>
      <c r="C8" s="253" t="s">
        <v>37</v>
      </c>
      <c r="D8" s="221" t="s">
        <v>628</v>
      </c>
      <c r="E8" s="221" t="s">
        <v>629</v>
      </c>
      <c r="F8" s="222">
        <v>1</v>
      </c>
      <c r="G8" s="222">
        <v>2.6</v>
      </c>
      <c r="H8" s="222">
        <v>7</v>
      </c>
      <c r="I8" s="222">
        <v>11.5</v>
      </c>
      <c r="J8" s="223">
        <v>0.2986111111111111</v>
      </c>
      <c r="K8" s="222">
        <v>3.7</v>
      </c>
      <c r="L8" s="222">
        <v>5.7</v>
      </c>
      <c r="M8" s="224">
        <v>7.29</v>
      </c>
      <c r="N8" s="788">
        <v>0.05</v>
      </c>
      <c r="O8" s="222">
        <v>28.3</v>
      </c>
      <c r="P8" s="221">
        <v>50</v>
      </c>
      <c r="Q8" s="222">
        <v>30.5</v>
      </c>
      <c r="R8" s="222">
        <v>6.6</v>
      </c>
      <c r="S8" s="221">
        <v>98</v>
      </c>
      <c r="T8" s="221">
        <v>64</v>
      </c>
      <c r="U8" s="221">
        <v>34</v>
      </c>
      <c r="V8" s="219" t="s">
        <v>642</v>
      </c>
      <c r="W8" s="219" t="s">
        <v>36</v>
      </c>
      <c r="X8" s="406">
        <v>230</v>
      </c>
      <c r="Y8" s="222" t="s">
        <v>36</v>
      </c>
      <c r="Z8" s="222" t="s">
        <v>36</v>
      </c>
      <c r="AA8" s="222" t="s">
        <v>36</v>
      </c>
      <c r="AB8" s="224" t="s">
        <v>36</v>
      </c>
      <c r="AC8" s="222" t="s">
        <v>36</v>
      </c>
      <c r="AD8" s="2060" t="s">
        <v>36</v>
      </c>
      <c r="AE8" s="222" t="s">
        <v>36</v>
      </c>
      <c r="AF8" s="404" t="s">
        <v>36</v>
      </c>
      <c r="AG8" s="404" t="s">
        <v>36</v>
      </c>
      <c r="AH8" s="403" t="s">
        <v>36</v>
      </c>
      <c r="AI8" s="404" t="s">
        <v>36</v>
      </c>
      <c r="AJ8" s="403" t="s">
        <v>36</v>
      </c>
      <c r="AK8" s="222" t="s">
        <v>36</v>
      </c>
    </row>
    <row r="9" spans="1:37">
      <c r="A9" s="2155"/>
      <c r="B9" s="255">
        <v>42829</v>
      </c>
      <c r="C9" s="253" t="s">
        <v>38</v>
      </c>
      <c r="D9" s="221" t="s">
        <v>627</v>
      </c>
      <c r="E9" s="221" t="s">
        <v>626</v>
      </c>
      <c r="F9" s="222">
        <v>2</v>
      </c>
      <c r="G9" s="222">
        <v>0</v>
      </c>
      <c r="H9" s="222">
        <v>8</v>
      </c>
      <c r="I9" s="222">
        <v>11</v>
      </c>
      <c r="J9" s="223">
        <v>0.2986111111111111</v>
      </c>
      <c r="K9" s="222">
        <v>8.6</v>
      </c>
      <c r="L9" s="222">
        <v>9.1</v>
      </c>
      <c r="M9" s="224">
        <v>7.28</v>
      </c>
      <c r="N9" s="788" t="s">
        <v>321</v>
      </c>
      <c r="O9" s="222">
        <v>31</v>
      </c>
      <c r="P9" s="221">
        <v>54</v>
      </c>
      <c r="Q9" s="222">
        <v>30.9</v>
      </c>
      <c r="R9" s="222">
        <v>7.9</v>
      </c>
      <c r="S9" s="221">
        <v>100</v>
      </c>
      <c r="T9" s="221">
        <v>64</v>
      </c>
      <c r="U9" s="221">
        <v>36</v>
      </c>
      <c r="V9" s="219" t="s">
        <v>642</v>
      </c>
      <c r="W9" s="219" t="s">
        <v>36</v>
      </c>
      <c r="X9" s="406">
        <v>180</v>
      </c>
      <c r="Y9" s="222" t="s">
        <v>36</v>
      </c>
      <c r="Z9" s="222" t="s">
        <v>36</v>
      </c>
      <c r="AA9" s="222" t="s">
        <v>36</v>
      </c>
      <c r="AB9" s="224" t="s">
        <v>36</v>
      </c>
      <c r="AC9" s="222" t="s">
        <v>36</v>
      </c>
      <c r="AD9" s="2060" t="s">
        <v>36</v>
      </c>
      <c r="AE9" s="222" t="s">
        <v>36</v>
      </c>
      <c r="AF9" s="404" t="s">
        <v>36</v>
      </c>
      <c r="AG9" s="404" t="s">
        <v>36</v>
      </c>
      <c r="AH9" s="403" t="s">
        <v>36</v>
      </c>
      <c r="AI9" s="404" t="s">
        <v>36</v>
      </c>
      <c r="AJ9" s="403" t="s">
        <v>36</v>
      </c>
      <c r="AK9" s="222" t="s">
        <v>36</v>
      </c>
    </row>
    <row r="10" spans="1:37">
      <c r="A10" s="2155"/>
      <c r="B10" s="255">
        <v>42830</v>
      </c>
      <c r="C10" s="253" t="s">
        <v>35</v>
      </c>
      <c r="D10" s="221" t="s">
        <v>627</v>
      </c>
      <c r="E10" s="221" t="s">
        <v>629</v>
      </c>
      <c r="F10" s="222">
        <v>1</v>
      </c>
      <c r="G10" s="222">
        <v>0</v>
      </c>
      <c r="H10" s="222">
        <v>13</v>
      </c>
      <c r="I10" s="222">
        <v>14.5</v>
      </c>
      <c r="J10" s="223">
        <v>0.2986111111111111</v>
      </c>
      <c r="K10" s="222">
        <v>3.8</v>
      </c>
      <c r="L10" s="222">
        <v>6.6</v>
      </c>
      <c r="M10" s="224">
        <v>7.4</v>
      </c>
      <c r="N10" s="788" t="s">
        <v>321</v>
      </c>
      <c r="O10" s="222">
        <v>29.9</v>
      </c>
      <c r="P10" s="221">
        <v>54</v>
      </c>
      <c r="Q10" s="222">
        <v>34.799999999999997</v>
      </c>
      <c r="R10" s="222">
        <v>7.3</v>
      </c>
      <c r="S10" s="221">
        <v>104</v>
      </c>
      <c r="T10" s="221">
        <v>68</v>
      </c>
      <c r="U10" s="221">
        <v>36</v>
      </c>
      <c r="V10" s="219" t="s">
        <v>642</v>
      </c>
      <c r="W10" s="219" t="s">
        <v>36</v>
      </c>
      <c r="X10" s="406">
        <v>220</v>
      </c>
      <c r="Y10" s="222" t="s">
        <v>36</v>
      </c>
      <c r="Z10" s="222" t="s">
        <v>36</v>
      </c>
      <c r="AA10" s="222" t="s">
        <v>36</v>
      </c>
      <c r="AB10" s="224" t="s">
        <v>36</v>
      </c>
      <c r="AC10" s="222" t="s">
        <v>36</v>
      </c>
      <c r="AD10" s="2060" t="s">
        <v>36</v>
      </c>
      <c r="AE10" s="222" t="s">
        <v>36</v>
      </c>
      <c r="AF10" s="404" t="s">
        <v>36</v>
      </c>
      <c r="AG10" s="404" t="s">
        <v>36</v>
      </c>
      <c r="AH10" s="403" t="s">
        <v>36</v>
      </c>
      <c r="AI10" s="404" t="s">
        <v>36</v>
      </c>
      <c r="AJ10" s="403" t="s">
        <v>36</v>
      </c>
      <c r="AK10" s="222" t="s">
        <v>36</v>
      </c>
    </row>
    <row r="11" spans="1:37">
      <c r="A11" s="2155"/>
      <c r="B11" s="255">
        <v>42831</v>
      </c>
      <c r="C11" s="253" t="s">
        <v>39</v>
      </c>
      <c r="D11" s="221" t="s">
        <v>628</v>
      </c>
      <c r="E11" s="221" t="s">
        <v>630</v>
      </c>
      <c r="F11" s="222">
        <v>3</v>
      </c>
      <c r="G11" s="222">
        <v>0.1</v>
      </c>
      <c r="H11" s="222">
        <v>16</v>
      </c>
      <c r="I11" s="222">
        <v>15</v>
      </c>
      <c r="J11" s="223">
        <v>0.2986111111111111</v>
      </c>
      <c r="K11" s="222">
        <v>6.3</v>
      </c>
      <c r="L11" s="222">
        <v>9.3000000000000007</v>
      </c>
      <c r="M11" s="224">
        <v>7.26</v>
      </c>
      <c r="N11" s="788">
        <v>0.05</v>
      </c>
      <c r="O11" s="222">
        <v>29</v>
      </c>
      <c r="P11" s="221">
        <v>56</v>
      </c>
      <c r="Q11" s="222">
        <v>35.5</v>
      </c>
      <c r="R11" s="222">
        <v>7.9</v>
      </c>
      <c r="S11" s="221">
        <v>102</v>
      </c>
      <c r="T11" s="221">
        <v>68</v>
      </c>
      <c r="U11" s="221">
        <v>34</v>
      </c>
      <c r="V11" s="219" t="s">
        <v>642</v>
      </c>
      <c r="W11" s="219" t="s">
        <v>36</v>
      </c>
      <c r="X11" s="406">
        <v>230</v>
      </c>
      <c r="Y11" s="222" t="s">
        <v>36</v>
      </c>
      <c r="Z11" s="222" t="s">
        <v>36</v>
      </c>
      <c r="AA11" s="222" t="s">
        <v>36</v>
      </c>
      <c r="AB11" s="224" t="s">
        <v>36</v>
      </c>
      <c r="AC11" s="222" t="s">
        <v>36</v>
      </c>
      <c r="AD11" s="2060" t="s">
        <v>36</v>
      </c>
      <c r="AE11" s="222" t="s">
        <v>36</v>
      </c>
      <c r="AF11" s="404" t="s">
        <v>36</v>
      </c>
      <c r="AG11" s="404" t="s">
        <v>36</v>
      </c>
      <c r="AH11" s="403" t="s">
        <v>36</v>
      </c>
      <c r="AI11" s="404" t="s">
        <v>36</v>
      </c>
      <c r="AJ11" s="403" t="s">
        <v>36</v>
      </c>
      <c r="AK11" s="222" t="s">
        <v>36</v>
      </c>
    </row>
    <row r="12" spans="1:37">
      <c r="A12" s="2155"/>
      <c r="B12" s="255">
        <v>42832</v>
      </c>
      <c r="C12" s="253" t="s">
        <v>40</v>
      </c>
      <c r="D12" s="221" t="s">
        <v>625</v>
      </c>
      <c r="E12" s="221" t="s">
        <v>631</v>
      </c>
      <c r="F12" s="222">
        <v>5</v>
      </c>
      <c r="G12" s="222">
        <v>4.4000000000000004</v>
      </c>
      <c r="H12" s="222">
        <v>17</v>
      </c>
      <c r="I12" s="222">
        <v>17</v>
      </c>
      <c r="J12" s="223">
        <v>0.2986111111111111</v>
      </c>
      <c r="K12" s="222">
        <v>5.3</v>
      </c>
      <c r="L12" s="222">
        <v>9.1</v>
      </c>
      <c r="M12" s="224">
        <v>7.23</v>
      </c>
      <c r="N12" s="788">
        <v>0.05</v>
      </c>
      <c r="O12" s="222">
        <v>31.3</v>
      </c>
      <c r="P12" s="221">
        <v>51</v>
      </c>
      <c r="Q12" s="222">
        <v>32.700000000000003</v>
      </c>
      <c r="R12" s="222">
        <v>8.5</v>
      </c>
      <c r="S12" s="221">
        <v>108</v>
      </c>
      <c r="T12" s="221">
        <v>68</v>
      </c>
      <c r="U12" s="221">
        <v>40</v>
      </c>
      <c r="V12" s="218" t="s">
        <v>642</v>
      </c>
      <c r="W12" s="219" t="s">
        <v>36</v>
      </c>
      <c r="X12" s="406">
        <v>240</v>
      </c>
      <c r="Y12" s="222" t="s">
        <v>36</v>
      </c>
      <c r="Z12" s="222" t="s">
        <v>36</v>
      </c>
      <c r="AA12" s="222" t="s">
        <v>36</v>
      </c>
      <c r="AB12" s="224" t="s">
        <v>36</v>
      </c>
      <c r="AC12" s="222" t="s">
        <v>36</v>
      </c>
      <c r="AD12" s="2060" t="s">
        <v>36</v>
      </c>
      <c r="AE12" s="222" t="s">
        <v>36</v>
      </c>
      <c r="AF12" s="404" t="s">
        <v>36</v>
      </c>
      <c r="AG12" s="404" t="s">
        <v>36</v>
      </c>
      <c r="AH12" s="403" t="s">
        <v>36</v>
      </c>
      <c r="AI12" s="404" t="s">
        <v>36</v>
      </c>
      <c r="AJ12" s="403" t="s">
        <v>36</v>
      </c>
      <c r="AK12" s="222" t="s">
        <v>36</v>
      </c>
    </row>
    <row r="13" spans="1:37">
      <c r="A13" s="2155"/>
      <c r="B13" s="255">
        <v>42833</v>
      </c>
      <c r="C13" s="253" t="s">
        <v>41</v>
      </c>
      <c r="D13" s="221" t="s">
        <v>632</v>
      </c>
      <c r="E13" s="221" t="s">
        <v>626</v>
      </c>
      <c r="F13" s="222">
        <v>2</v>
      </c>
      <c r="G13" s="222">
        <v>18.600000000000001</v>
      </c>
      <c r="H13" s="222">
        <v>12</v>
      </c>
      <c r="I13" s="222">
        <v>16.5</v>
      </c>
      <c r="J13" s="223">
        <v>0.29166666666666669</v>
      </c>
      <c r="K13" s="222">
        <v>6.8</v>
      </c>
      <c r="L13" s="222">
        <v>10.7</v>
      </c>
      <c r="M13" s="224">
        <v>7.23</v>
      </c>
      <c r="N13" s="788" t="s">
        <v>321</v>
      </c>
      <c r="O13" s="222">
        <v>31.5</v>
      </c>
      <c r="P13" s="221">
        <v>56</v>
      </c>
      <c r="Q13" s="222">
        <v>30.5</v>
      </c>
      <c r="R13" s="222">
        <v>8.1</v>
      </c>
      <c r="S13" s="221">
        <v>104</v>
      </c>
      <c r="T13" s="221">
        <v>69</v>
      </c>
      <c r="U13" s="221">
        <v>35</v>
      </c>
      <c r="V13" s="219" t="s">
        <v>642</v>
      </c>
      <c r="W13" s="219" t="s">
        <v>36</v>
      </c>
      <c r="X13" s="406">
        <v>180</v>
      </c>
      <c r="Y13" s="221" t="s">
        <v>36</v>
      </c>
      <c r="Z13" s="221" t="s">
        <v>36</v>
      </c>
      <c r="AA13" s="222" t="s">
        <v>36</v>
      </c>
      <c r="AB13" s="221" t="s">
        <v>36</v>
      </c>
      <c r="AC13" s="221" t="s">
        <v>36</v>
      </c>
      <c r="AD13" s="2060" t="s">
        <v>36</v>
      </c>
      <c r="AE13" s="221" t="s">
        <v>36</v>
      </c>
      <c r="AF13" s="404" t="s">
        <v>36</v>
      </c>
      <c r="AG13" s="404" t="s">
        <v>36</v>
      </c>
      <c r="AH13" s="403" t="s">
        <v>36</v>
      </c>
      <c r="AI13" s="404" t="s">
        <v>36</v>
      </c>
      <c r="AJ13" s="403" t="s">
        <v>36</v>
      </c>
      <c r="AK13" s="222" t="s">
        <v>36</v>
      </c>
    </row>
    <row r="14" spans="1:37">
      <c r="A14" s="2155"/>
      <c r="B14" s="255">
        <v>42834</v>
      </c>
      <c r="C14" s="253" t="s">
        <v>42</v>
      </c>
      <c r="D14" s="221" t="s">
        <v>632</v>
      </c>
      <c r="E14" s="221" t="s">
        <v>631</v>
      </c>
      <c r="F14" s="222">
        <v>5</v>
      </c>
      <c r="G14" s="222">
        <v>24</v>
      </c>
      <c r="H14" s="222">
        <v>13</v>
      </c>
      <c r="I14" s="222">
        <v>17.5</v>
      </c>
      <c r="J14" s="223">
        <v>0.2986111111111111</v>
      </c>
      <c r="K14" s="222">
        <v>4.3</v>
      </c>
      <c r="L14" s="222">
        <v>10.3</v>
      </c>
      <c r="M14" s="224">
        <v>7.21</v>
      </c>
      <c r="N14" s="788" t="s">
        <v>321</v>
      </c>
      <c r="O14" s="222">
        <v>32.5</v>
      </c>
      <c r="P14" s="221">
        <v>60</v>
      </c>
      <c r="Q14" s="222">
        <v>33.4</v>
      </c>
      <c r="R14" s="222">
        <v>7.9</v>
      </c>
      <c r="S14" s="221">
        <v>107</v>
      </c>
      <c r="T14" s="221">
        <v>74</v>
      </c>
      <c r="U14" s="221">
        <v>33</v>
      </c>
      <c r="V14" s="219" t="s">
        <v>642</v>
      </c>
      <c r="W14" s="219" t="s">
        <v>36</v>
      </c>
      <c r="X14" s="406">
        <v>210</v>
      </c>
      <c r="Y14" s="221" t="s">
        <v>36</v>
      </c>
      <c r="Z14" s="221" t="s">
        <v>36</v>
      </c>
      <c r="AA14" s="221" t="s">
        <v>36</v>
      </c>
      <c r="AB14" s="221" t="s">
        <v>36</v>
      </c>
      <c r="AC14" s="221" t="s">
        <v>36</v>
      </c>
      <c r="AD14" s="2060" t="s">
        <v>36</v>
      </c>
      <c r="AE14" s="221" t="s">
        <v>36</v>
      </c>
      <c r="AF14" s="404" t="s">
        <v>36</v>
      </c>
      <c r="AG14" s="404" t="s">
        <v>36</v>
      </c>
      <c r="AH14" s="403" t="s">
        <v>36</v>
      </c>
      <c r="AI14" s="404" t="s">
        <v>36</v>
      </c>
      <c r="AJ14" s="403" t="s">
        <v>36</v>
      </c>
      <c r="AK14" s="221" t="s">
        <v>36</v>
      </c>
    </row>
    <row r="15" spans="1:37">
      <c r="A15" s="2155"/>
      <c r="B15" s="255">
        <v>42835</v>
      </c>
      <c r="C15" s="253" t="s">
        <v>37</v>
      </c>
      <c r="D15" s="221" t="s">
        <v>628</v>
      </c>
      <c r="E15" s="221" t="s">
        <v>633</v>
      </c>
      <c r="F15" s="222">
        <v>3</v>
      </c>
      <c r="G15" s="222">
        <v>11.7</v>
      </c>
      <c r="H15" s="222">
        <v>10</v>
      </c>
      <c r="I15" s="222">
        <v>14.5</v>
      </c>
      <c r="J15" s="223">
        <v>0.2986111111111111</v>
      </c>
      <c r="K15" s="222">
        <v>5.2</v>
      </c>
      <c r="L15" s="222">
        <v>11.6</v>
      </c>
      <c r="M15" s="224">
        <v>7.2</v>
      </c>
      <c r="N15" s="788">
        <v>0.05</v>
      </c>
      <c r="O15" s="222">
        <v>31</v>
      </c>
      <c r="P15" s="221">
        <v>60</v>
      </c>
      <c r="Q15" s="222">
        <v>28.4</v>
      </c>
      <c r="R15" s="222">
        <v>7.3</v>
      </c>
      <c r="S15" s="221">
        <v>108</v>
      </c>
      <c r="T15" s="221">
        <v>72</v>
      </c>
      <c r="U15" s="221">
        <v>36</v>
      </c>
      <c r="V15" s="219" t="s">
        <v>642</v>
      </c>
      <c r="W15" s="219" t="s">
        <v>36</v>
      </c>
      <c r="X15" s="406">
        <v>210</v>
      </c>
      <c r="Y15" s="221" t="s">
        <v>36</v>
      </c>
      <c r="Z15" s="221" t="s">
        <v>36</v>
      </c>
      <c r="AA15" s="221" t="s">
        <v>36</v>
      </c>
      <c r="AB15" s="221" t="s">
        <v>36</v>
      </c>
      <c r="AC15" s="221" t="s">
        <v>36</v>
      </c>
      <c r="AD15" s="2060" t="s">
        <v>36</v>
      </c>
      <c r="AE15" s="221" t="s">
        <v>36</v>
      </c>
      <c r="AF15" s="404" t="s">
        <v>36</v>
      </c>
      <c r="AG15" s="404" t="s">
        <v>36</v>
      </c>
      <c r="AH15" s="403" t="s">
        <v>36</v>
      </c>
      <c r="AI15" s="404" t="s">
        <v>36</v>
      </c>
      <c r="AJ15" s="403" t="s">
        <v>36</v>
      </c>
      <c r="AK15" s="221" t="s">
        <v>36</v>
      </c>
    </row>
    <row r="16" spans="1:37">
      <c r="A16" s="2155"/>
      <c r="B16" s="255">
        <v>42836</v>
      </c>
      <c r="C16" s="253" t="s">
        <v>38</v>
      </c>
      <c r="D16" s="221" t="s">
        <v>632</v>
      </c>
      <c r="E16" s="221" t="s">
        <v>634</v>
      </c>
      <c r="F16" s="222">
        <v>2</v>
      </c>
      <c r="G16" s="222">
        <v>4.7</v>
      </c>
      <c r="H16" s="222">
        <v>8</v>
      </c>
      <c r="I16" s="222">
        <v>15.5</v>
      </c>
      <c r="J16" s="223">
        <v>0.28472222222222221</v>
      </c>
      <c r="K16" s="222">
        <v>5.0999999999999996</v>
      </c>
      <c r="L16" s="222">
        <v>10.3</v>
      </c>
      <c r="M16" s="224">
        <v>7.24</v>
      </c>
      <c r="N16" s="788">
        <v>0.1</v>
      </c>
      <c r="O16" s="222">
        <v>31.3</v>
      </c>
      <c r="P16" s="221">
        <v>62</v>
      </c>
      <c r="Q16" s="222">
        <v>29.8</v>
      </c>
      <c r="R16" s="222">
        <v>8.8000000000000007</v>
      </c>
      <c r="S16" s="221">
        <v>106</v>
      </c>
      <c r="T16" s="221">
        <v>67</v>
      </c>
      <c r="U16" s="221">
        <v>39</v>
      </c>
      <c r="V16" s="219" t="s">
        <v>642</v>
      </c>
      <c r="W16" s="219" t="s">
        <v>36</v>
      </c>
      <c r="X16" s="406">
        <v>250</v>
      </c>
      <c r="Y16" s="222" t="s">
        <v>36</v>
      </c>
      <c r="Z16" s="222" t="s">
        <v>36</v>
      </c>
      <c r="AA16" s="222" t="s">
        <v>36</v>
      </c>
      <c r="AB16" s="224" t="s">
        <v>36</v>
      </c>
      <c r="AC16" s="222" t="s">
        <v>36</v>
      </c>
      <c r="AD16" s="2060">
        <v>0.28000000000000003</v>
      </c>
      <c r="AE16" s="222">
        <v>48</v>
      </c>
      <c r="AF16" s="404">
        <v>6.7</v>
      </c>
      <c r="AG16" s="404">
        <v>4.8</v>
      </c>
      <c r="AH16" s="403">
        <v>0.97</v>
      </c>
      <c r="AI16" s="404">
        <v>12</v>
      </c>
      <c r="AJ16" s="403">
        <v>2.2000000000000002</v>
      </c>
      <c r="AK16" s="1569" t="s">
        <v>674</v>
      </c>
    </row>
    <row r="17" spans="1:37">
      <c r="A17" s="2155"/>
      <c r="B17" s="255">
        <v>42837</v>
      </c>
      <c r="C17" s="253" t="s">
        <v>35</v>
      </c>
      <c r="D17" s="221" t="s">
        <v>628</v>
      </c>
      <c r="E17" s="221" t="s">
        <v>631</v>
      </c>
      <c r="F17" s="222">
        <v>2</v>
      </c>
      <c r="G17" s="222">
        <v>0.1</v>
      </c>
      <c r="H17" s="222">
        <v>11</v>
      </c>
      <c r="I17" s="222">
        <v>13</v>
      </c>
      <c r="J17" s="223">
        <v>0.28472222222222221</v>
      </c>
      <c r="K17" s="222">
        <v>6.8</v>
      </c>
      <c r="L17" s="222">
        <v>9.8000000000000007</v>
      </c>
      <c r="M17" s="224">
        <v>7.2</v>
      </c>
      <c r="N17" s="788">
        <v>0.05</v>
      </c>
      <c r="O17" s="222">
        <v>27.4</v>
      </c>
      <c r="P17" s="221">
        <v>58</v>
      </c>
      <c r="Q17" s="222">
        <v>21.3</v>
      </c>
      <c r="R17" s="222">
        <v>7.9</v>
      </c>
      <c r="S17" s="221">
        <v>108</v>
      </c>
      <c r="T17" s="221">
        <v>60</v>
      </c>
      <c r="U17" s="221">
        <v>48</v>
      </c>
      <c r="V17" s="219" t="s">
        <v>642</v>
      </c>
      <c r="W17" s="219" t="s">
        <v>36</v>
      </c>
      <c r="X17" s="406">
        <v>220</v>
      </c>
      <c r="Y17" s="222" t="s">
        <v>36</v>
      </c>
      <c r="Z17" s="222" t="s">
        <v>36</v>
      </c>
      <c r="AA17" s="222" t="s">
        <v>36</v>
      </c>
      <c r="AB17" s="224" t="s">
        <v>36</v>
      </c>
      <c r="AC17" s="222" t="s">
        <v>36</v>
      </c>
      <c r="AD17" s="2060" t="s">
        <v>36</v>
      </c>
      <c r="AE17" s="222" t="s">
        <v>36</v>
      </c>
      <c r="AF17" s="404" t="s">
        <v>36</v>
      </c>
      <c r="AG17" s="404" t="s">
        <v>36</v>
      </c>
      <c r="AH17" s="403" t="s">
        <v>36</v>
      </c>
      <c r="AI17" s="404" t="s">
        <v>36</v>
      </c>
      <c r="AJ17" s="403" t="s">
        <v>36</v>
      </c>
      <c r="AK17" s="222" t="s">
        <v>36</v>
      </c>
    </row>
    <row r="18" spans="1:37">
      <c r="A18" s="2155"/>
      <c r="B18" s="255">
        <v>42838</v>
      </c>
      <c r="C18" s="253" t="s">
        <v>39</v>
      </c>
      <c r="D18" s="221" t="s">
        <v>627</v>
      </c>
      <c r="E18" s="221" t="s">
        <v>635</v>
      </c>
      <c r="F18" s="222">
        <v>0</v>
      </c>
      <c r="G18" s="222">
        <v>0</v>
      </c>
      <c r="H18" s="222">
        <v>10</v>
      </c>
      <c r="I18" s="222">
        <v>14</v>
      </c>
      <c r="J18" s="223">
        <v>0.28472222222222221</v>
      </c>
      <c r="K18" s="222">
        <v>3.2</v>
      </c>
      <c r="L18" s="222">
        <v>8.4</v>
      </c>
      <c r="M18" s="224">
        <v>7.12</v>
      </c>
      <c r="N18" s="788">
        <v>0.05</v>
      </c>
      <c r="O18" s="222">
        <v>26.9</v>
      </c>
      <c r="P18" s="221">
        <v>50</v>
      </c>
      <c r="Q18" s="222">
        <v>22.7</v>
      </c>
      <c r="R18" s="222">
        <v>7.3</v>
      </c>
      <c r="S18" s="221">
        <v>96</v>
      </c>
      <c r="T18" s="221">
        <v>64</v>
      </c>
      <c r="U18" s="221">
        <v>32</v>
      </c>
      <c r="V18" s="219" t="s">
        <v>642</v>
      </c>
      <c r="W18" s="219" t="s">
        <v>636</v>
      </c>
      <c r="X18" s="406">
        <v>220</v>
      </c>
      <c r="Y18" s="222">
        <v>200.2</v>
      </c>
      <c r="Z18" s="222">
        <v>3.8</v>
      </c>
      <c r="AA18" s="222">
        <v>1.19</v>
      </c>
      <c r="AB18" s="224">
        <v>-1.43</v>
      </c>
      <c r="AC18" s="222">
        <v>2.7</v>
      </c>
      <c r="AD18" s="2060" t="s">
        <v>36</v>
      </c>
      <c r="AE18" s="222" t="s">
        <v>36</v>
      </c>
      <c r="AF18" s="404" t="s">
        <v>36</v>
      </c>
      <c r="AG18" s="404" t="s">
        <v>36</v>
      </c>
      <c r="AH18" s="403" t="s">
        <v>36</v>
      </c>
      <c r="AI18" s="404" t="s">
        <v>36</v>
      </c>
      <c r="AJ18" s="403" t="s">
        <v>36</v>
      </c>
      <c r="AK18" s="222" t="s">
        <v>36</v>
      </c>
    </row>
    <row r="19" spans="1:37">
      <c r="A19" s="2155"/>
      <c r="B19" s="255">
        <v>42839</v>
      </c>
      <c r="C19" s="253" t="s">
        <v>40</v>
      </c>
      <c r="D19" s="221" t="s">
        <v>627</v>
      </c>
      <c r="E19" s="221" t="s">
        <v>634</v>
      </c>
      <c r="F19" s="222">
        <v>1</v>
      </c>
      <c r="G19" s="222">
        <v>0</v>
      </c>
      <c r="H19" s="222">
        <v>13</v>
      </c>
      <c r="I19" s="222">
        <v>16</v>
      </c>
      <c r="J19" s="223">
        <v>0.2986111111111111</v>
      </c>
      <c r="K19" s="222">
        <v>4.9000000000000004</v>
      </c>
      <c r="L19" s="222">
        <v>9.8000000000000007</v>
      </c>
      <c r="M19" s="224">
        <v>7.35</v>
      </c>
      <c r="N19" s="788" t="s">
        <v>321</v>
      </c>
      <c r="O19" s="222">
        <v>24.6</v>
      </c>
      <c r="P19" s="221">
        <v>53</v>
      </c>
      <c r="Q19" s="222">
        <v>22.7</v>
      </c>
      <c r="R19" s="222">
        <v>7.9</v>
      </c>
      <c r="S19" s="221">
        <v>88</v>
      </c>
      <c r="T19" s="221">
        <v>60</v>
      </c>
      <c r="U19" s="221">
        <v>28</v>
      </c>
      <c r="V19" s="219" t="s">
        <v>642</v>
      </c>
      <c r="W19" s="219" t="s">
        <v>36</v>
      </c>
      <c r="X19" s="406">
        <v>210</v>
      </c>
      <c r="Y19" s="222" t="s">
        <v>36</v>
      </c>
      <c r="Z19" s="222" t="s">
        <v>36</v>
      </c>
      <c r="AA19" s="222" t="s">
        <v>36</v>
      </c>
      <c r="AB19" s="224" t="s">
        <v>36</v>
      </c>
      <c r="AC19" s="222" t="s">
        <v>36</v>
      </c>
      <c r="AD19" s="2060" t="s">
        <v>36</v>
      </c>
      <c r="AE19" s="222" t="s">
        <v>36</v>
      </c>
      <c r="AF19" s="404" t="s">
        <v>36</v>
      </c>
      <c r="AG19" s="404" t="s">
        <v>36</v>
      </c>
      <c r="AH19" s="403" t="s">
        <v>36</v>
      </c>
      <c r="AI19" s="404" t="s">
        <v>36</v>
      </c>
      <c r="AJ19" s="403" t="s">
        <v>36</v>
      </c>
      <c r="AK19" s="222" t="s">
        <v>36</v>
      </c>
    </row>
    <row r="20" spans="1:37">
      <c r="A20" s="2155"/>
      <c r="B20" s="255">
        <v>42840</v>
      </c>
      <c r="C20" s="253" t="s">
        <v>41</v>
      </c>
      <c r="D20" s="221" t="s">
        <v>627</v>
      </c>
      <c r="E20" s="221" t="s">
        <v>637</v>
      </c>
      <c r="F20" s="222">
        <v>5</v>
      </c>
      <c r="G20" s="222">
        <v>0</v>
      </c>
      <c r="H20" s="222">
        <v>19</v>
      </c>
      <c r="I20" s="222">
        <v>16.5</v>
      </c>
      <c r="J20" s="223">
        <v>0.33333333333333331</v>
      </c>
      <c r="K20" s="222">
        <v>4.8</v>
      </c>
      <c r="L20" s="222">
        <v>8.5</v>
      </c>
      <c r="M20" s="224">
        <v>7.33</v>
      </c>
      <c r="N20" s="788">
        <v>0.05</v>
      </c>
      <c r="O20" s="222">
        <v>24.2</v>
      </c>
      <c r="P20" s="221">
        <v>54</v>
      </c>
      <c r="Q20" s="222">
        <v>21.7</v>
      </c>
      <c r="R20" s="222">
        <v>7.9</v>
      </c>
      <c r="S20" s="221">
        <v>86</v>
      </c>
      <c r="T20" s="221">
        <v>59</v>
      </c>
      <c r="U20" s="221">
        <v>27</v>
      </c>
      <c r="V20" s="219" t="s">
        <v>642</v>
      </c>
      <c r="W20" s="219" t="s">
        <v>36</v>
      </c>
      <c r="X20" s="406">
        <v>210</v>
      </c>
      <c r="Y20" s="222" t="s">
        <v>36</v>
      </c>
      <c r="Z20" s="222" t="s">
        <v>36</v>
      </c>
      <c r="AA20" s="222" t="s">
        <v>36</v>
      </c>
      <c r="AB20" s="224" t="s">
        <v>36</v>
      </c>
      <c r="AC20" s="222" t="s">
        <v>36</v>
      </c>
      <c r="AD20" s="2060" t="s">
        <v>36</v>
      </c>
      <c r="AE20" s="222" t="s">
        <v>36</v>
      </c>
      <c r="AF20" s="404" t="s">
        <v>36</v>
      </c>
      <c r="AG20" s="404" t="s">
        <v>36</v>
      </c>
      <c r="AH20" s="403" t="s">
        <v>36</v>
      </c>
      <c r="AI20" s="404" t="s">
        <v>36</v>
      </c>
      <c r="AJ20" s="403" t="s">
        <v>36</v>
      </c>
      <c r="AK20" s="222" t="s">
        <v>36</v>
      </c>
    </row>
    <row r="21" spans="1:37">
      <c r="A21" s="2155"/>
      <c r="B21" s="255">
        <v>42841</v>
      </c>
      <c r="C21" s="253" t="s">
        <v>42</v>
      </c>
      <c r="D21" s="221" t="s">
        <v>627</v>
      </c>
      <c r="E21" s="221" t="s">
        <v>631</v>
      </c>
      <c r="F21" s="222">
        <v>2</v>
      </c>
      <c r="G21" s="222">
        <v>0</v>
      </c>
      <c r="H21" s="222">
        <v>18</v>
      </c>
      <c r="I21" s="222">
        <v>17</v>
      </c>
      <c r="J21" s="223">
        <v>0.31944444444444448</v>
      </c>
      <c r="K21" s="222">
        <v>5</v>
      </c>
      <c r="L21" s="222">
        <v>7.9</v>
      </c>
      <c r="M21" s="224">
        <v>7.2</v>
      </c>
      <c r="N21" s="788">
        <v>0.05</v>
      </c>
      <c r="O21" s="222">
        <v>25.3</v>
      </c>
      <c r="P21" s="221">
        <v>56</v>
      </c>
      <c r="Q21" s="222">
        <v>21.7</v>
      </c>
      <c r="R21" s="222">
        <v>7.4</v>
      </c>
      <c r="S21" s="221">
        <v>89</v>
      </c>
      <c r="T21" s="221">
        <v>63</v>
      </c>
      <c r="U21" s="221">
        <v>26</v>
      </c>
      <c r="V21" s="219" t="s">
        <v>642</v>
      </c>
      <c r="W21" s="219" t="s">
        <v>36</v>
      </c>
      <c r="X21" s="406">
        <v>200</v>
      </c>
      <c r="Y21" s="221" t="s">
        <v>36</v>
      </c>
      <c r="Z21" s="221" t="s">
        <v>36</v>
      </c>
      <c r="AA21" s="221" t="s">
        <v>36</v>
      </c>
      <c r="AB21" s="221" t="s">
        <v>36</v>
      </c>
      <c r="AC21" s="221" t="s">
        <v>36</v>
      </c>
      <c r="AD21" s="2060" t="s">
        <v>36</v>
      </c>
      <c r="AE21" s="221" t="s">
        <v>36</v>
      </c>
      <c r="AF21" s="404" t="s">
        <v>36</v>
      </c>
      <c r="AG21" s="404" t="s">
        <v>36</v>
      </c>
      <c r="AH21" s="403" t="s">
        <v>36</v>
      </c>
      <c r="AI21" s="404" t="s">
        <v>36</v>
      </c>
      <c r="AJ21" s="403" t="s">
        <v>36</v>
      </c>
      <c r="AK21" s="221" t="s">
        <v>36</v>
      </c>
    </row>
    <row r="22" spans="1:37">
      <c r="A22" s="2155"/>
      <c r="B22" s="255">
        <v>42842</v>
      </c>
      <c r="C22" s="253" t="s">
        <v>37</v>
      </c>
      <c r="D22" s="221" t="s">
        <v>638</v>
      </c>
      <c r="E22" s="221" t="s">
        <v>629</v>
      </c>
      <c r="F22" s="222">
        <v>0</v>
      </c>
      <c r="G22" s="222">
        <v>9.9</v>
      </c>
      <c r="H22" s="222">
        <v>19</v>
      </c>
      <c r="I22" s="222">
        <v>19</v>
      </c>
      <c r="J22" s="223">
        <v>0.29166666666666669</v>
      </c>
      <c r="K22" s="222">
        <v>5.3</v>
      </c>
      <c r="L22" s="222">
        <v>10.3</v>
      </c>
      <c r="M22" s="224">
        <v>7.26</v>
      </c>
      <c r="N22" s="788">
        <v>0.05</v>
      </c>
      <c r="O22" s="222">
        <v>25.4</v>
      </c>
      <c r="P22" s="221">
        <v>58</v>
      </c>
      <c r="Q22" s="222">
        <v>22</v>
      </c>
      <c r="R22" s="222">
        <v>8.8000000000000007</v>
      </c>
      <c r="S22" s="221">
        <v>94</v>
      </c>
      <c r="T22" s="221">
        <v>64</v>
      </c>
      <c r="U22" s="221">
        <v>30</v>
      </c>
      <c r="V22" s="219" t="s">
        <v>642</v>
      </c>
      <c r="W22" s="219" t="s">
        <v>36</v>
      </c>
      <c r="X22" s="406">
        <v>190</v>
      </c>
      <c r="Y22" s="222" t="s">
        <v>36</v>
      </c>
      <c r="Z22" s="222" t="s">
        <v>36</v>
      </c>
      <c r="AA22" s="222" t="s">
        <v>36</v>
      </c>
      <c r="AB22" s="224" t="s">
        <v>36</v>
      </c>
      <c r="AC22" s="222" t="s">
        <v>36</v>
      </c>
      <c r="AD22" s="2060" t="s">
        <v>36</v>
      </c>
      <c r="AE22" s="222" t="s">
        <v>36</v>
      </c>
      <c r="AF22" s="404" t="s">
        <v>36</v>
      </c>
      <c r="AG22" s="404" t="s">
        <v>36</v>
      </c>
      <c r="AH22" s="403" t="s">
        <v>36</v>
      </c>
      <c r="AI22" s="404" t="s">
        <v>36</v>
      </c>
      <c r="AJ22" s="403" t="s">
        <v>36</v>
      </c>
      <c r="AK22" s="222" t="s">
        <v>36</v>
      </c>
    </row>
    <row r="23" spans="1:37">
      <c r="A23" s="2155"/>
      <c r="B23" s="255">
        <v>42843</v>
      </c>
      <c r="C23" s="253" t="s">
        <v>38</v>
      </c>
      <c r="D23" s="221" t="s">
        <v>639</v>
      </c>
      <c r="E23" s="221" t="s">
        <v>637</v>
      </c>
      <c r="F23" s="222">
        <v>6</v>
      </c>
      <c r="G23" s="222">
        <v>25</v>
      </c>
      <c r="H23" s="222">
        <v>19</v>
      </c>
      <c r="I23" s="222">
        <v>18</v>
      </c>
      <c r="J23" s="223">
        <v>0.28819444444444448</v>
      </c>
      <c r="K23" s="222">
        <v>6.9</v>
      </c>
      <c r="L23" s="222">
        <v>10.5</v>
      </c>
      <c r="M23" s="224">
        <v>7.3</v>
      </c>
      <c r="N23" s="788" t="s">
        <v>321</v>
      </c>
      <c r="O23" s="222">
        <v>25.3</v>
      </c>
      <c r="P23" s="221">
        <v>48</v>
      </c>
      <c r="Q23" s="222">
        <v>18.5</v>
      </c>
      <c r="R23" s="222">
        <v>7.9</v>
      </c>
      <c r="S23" s="221">
        <v>94</v>
      </c>
      <c r="T23" s="221">
        <v>64</v>
      </c>
      <c r="U23" s="221">
        <v>30</v>
      </c>
      <c r="V23" s="219" t="s">
        <v>642</v>
      </c>
      <c r="W23" s="219" t="s">
        <v>36</v>
      </c>
      <c r="X23" s="406">
        <v>220</v>
      </c>
      <c r="Y23" s="222" t="s">
        <v>36</v>
      </c>
      <c r="Z23" s="222" t="s">
        <v>36</v>
      </c>
      <c r="AA23" s="222" t="s">
        <v>36</v>
      </c>
      <c r="AB23" s="224" t="s">
        <v>36</v>
      </c>
      <c r="AC23" s="222" t="s">
        <v>36</v>
      </c>
      <c r="AD23" s="2060" t="s">
        <v>36</v>
      </c>
      <c r="AE23" s="222" t="s">
        <v>36</v>
      </c>
      <c r="AF23" s="404" t="s">
        <v>36</v>
      </c>
      <c r="AG23" s="404" t="s">
        <v>36</v>
      </c>
      <c r="AH23" s="403" t="s">
        <v>36</v>
      </c>
      <c r="AI23" s="404" t="s">
        <v>36</v>
      </c>
      <c r="AJ23" s="403" t="s">
        <v>36</v>
      </c>
      <c r="AK23" s="222" t="s">
        <v>36</v>
      </c>
    </row>
    <row r="24" spans="1:37">
      <c r="A24" s="2155"/>
      <c r="B24" s="255">
        <v>42844</v>
      </c>
      <c r="C24" s="253" t="s">
        <v>35</v>
      </c>
      <c r="D24" s="221" t="s">
        <v>627</v>
      </c>
      <c r="E24" s="221" t="s">
        <v>630</v>
      </c>
      <c r="F24" s="222">
        <v>5</v>
      </c>
      <c r="G24" s="222">
        <v>0</v>
      </c>
      <c r="H24" s="222">
        <v>17</v>
      </c>
      <c r="I24" s="222">
        <v>19</v>
      </c>
      <c r="J24" s="223">
        <v>0.29166666666666669</v>
      </c>
      <c r="K24" s="222">
        <v>5.8</v>
      </c>
      <c r="L24" s="222">
        <v>12.3</v>
      </c>
      <c r="M24" s="224">
        <v>7.34</v>
      </c>
      <c r="N24" s="788" t="s">
        <v>321</v>
      </c>
      <c r="O24" s="222">
        <v>26.6</v>
      </c>
      <c r="P24" s="221">
        <v>56</v>
      </c>
      <c r="Q24" s="222">
        <v>24.9</v>
      </c>
      <c r="R24" s="222">
        <v>8.5</v>
      </c>
      <c r="S24" s="221">
        <v>92</v>
      </c>
      <c r="T24" s="221">
        <v>66</v>
      </c>
      <c r="U24" s="221">
        <v>26</v>
      </c>
      <c r="V24" s="219" t="s">
        <v>642</v>
      </c>
      <c r="W24" s="219" t="s">
        <v>36</v>
      </c>
      <c r="X24" s="406">
        <v>190</v>
      </c>
      <c r="Y24" s="222" t="s">
        <v>36</v>
      </c>
      <c r="Z24" s="222" t="s">
        <v>36</v>
      </c>
      <c r="AA24" s="222" t="s">
        <v>36</v>
      </c>
      <c r="AB24" s="224" t="s">
        <v>36</v>
      </c>
      <c r="AC24" s="222" t="s">
        <v>36</v>
      </c>
      <c r="AD24" s="2060" t="s">
        <v>36</v>
      </c>
      <c r="AE24" s="222" t="s">
        <v>36</v>
      </c>
      <c r="AF24" s="404" t="s">
        <v>36</v>
      </c>
      <c r="AG24" s="404" t="s">
        <v>36</v>
      </c>
      <c r="AH24" s="403" t="s">
        <v>36</v>
      </c>
      <c r="AI24" s="404" t="s">
        <v>36</v>
      </c>
      <c r="AJ24" s="403" t="s">
        <v>36</v>
      </c>
      <c r="AK24" s="222" t="s">
        <v>36</v>
      </c>
    </row>
    <row r="25" spans="1:37">
      <c r="A25" s="2155"/>
      <c r="B25" s="255">
        <v>42845</v>
      </c>
      <c r="C25" s="253" t="s">
        <v>39</v>
      </c>
      <c r="D25" s="221" t="s">
        <v>627</v>
      </c>
      <c r="E25" s="221" t="s">
        <v>640</v>
      </c>
      <c r="F25" s="222">
        <v>3</v>
      </c>
      <c r="G25" s="222">
        <v>0</v>
      </c>
      <c r="H25" s="222">
        <v>15</v>
      </c>
      <c r="I25" s="222">
        <v>17</v>
      </c>
      <c r="J25" s="223">
        <v>0.29166666666666669</v>
      </c>
      <c r="K25" s="222">
        <v>7.1</v>
      </c>
      <c r="L25" s="222">
        <v>13.9</v>
      </c>
      <c r="M25" s="224">
        <v>7.23</v>
      </c>
      <c r="N25" s="788">
        <v>0.1</v>
      </c>
      <c r="O25" s="222">
        <v>24.4</v>
      </c>
      <c r="P25" s="221">
        <v>56</v>
      </c>
      <c r="Q25" s="222">
        <v>25.6</v>
      </c>
      <c r="R25" s="222">
        <v>8.1999999999999993</v>
      </c>
      <c r="S25" s="221">
        <v>98</v>
      </c>
      <c r="T25" s="221">
        <v>66</v>
      </c>
      <c r="U25" s="221">
        <v>32</v>
      </c>
      <c r="V25" s="219" t="s">
        <v>642</v>
      </c>
      <c r="W25" s="219" t="s">
        <v>36</v>
      </c>
      <c r="X25" s="406">
        <v>190</v>
      </c>
      <c r="Y25" s="222" t="s">
        <v>36</v>
      </c>
      <c r="Z25" s="222" t="s">
        <v>36</v>
      </c>
      <c r="AA25" s="222" t="s">
        <v>36</v>
      </c>
      <c r="AB25" s="224" t="s">
        <v>36</v>
      </c>
      <c r="AC25" s="222" t="s">
        <v>36</v>
      </c>
      <c r="AD25" s="2060" t="s">
        <v>36</v>
      </c>
      <c r="AE25" s="222" t="s">
        <v>36</v>
      </c>
      <c r="AF25" s="404" t="s">
        <v>36</v>
      </c>
      <c r="AG25" s="404" t="s">
        <v>36</v>
      </c>
      <c r="AH25" s="403" t="s">
        <v>36</v>
      </c>
      <c r="AI25" s="404" t="s">
        <v>36</v>
      </c>
      <c r="AJ25" s="403" t="s">
        <v>36</v>
      </c>
      <c r="AK25" s="222" t="s">
        <v>36</v>
      </c>
    </row>
    <row r="26" spans="1:37">
      <c r="A26" s="2155"/>
      <c r="B26" s="255">
        <v>42846</v>
      </c>
      <c r="C26" s="253" t="s">
        <v>40</v>
      </c>
      <c r="D26" s="221" t="s">
        <v>641</v>
      </c>
      <c r="E26" s="221" t="s">
        <v>629</v>
      </c>
      <c r="F26" s="222">
        <v>1</v>
      </c>
      <c r="G26" s="222">
        <v>0</v>
      </c>
      <c r="H26" s="222">
        <v>14</v>
      </c>
      <c r="I26" s="222">
        <v>17.5</v>
      </c>
      <c r="J26" s="223">
        <v>0.28819444444444448</v>
      </c>
      <c r="K26" s="222">
        <v>7.5</v>
      </c>
      <c r="L26" s="222">
        <v>15</v>
      </c>
      <c r="M26" s="224">
        <v>7.42</v>
      </c>
      <c r="N26" s="788">
        <v>0.05</v>
      </c>
      <c r="O26" s="222">
        <v>27.5</v>
      </c>
      <c r="P26" s="221">
        <v>60</v>
      </c>
      <c r="Q26" s="222">
        <v>24.9</v>
      </c>
      <c r="R26" s="222">
        <v>9.8000000000000007</v>
      </c>
      <c r="S26" s="221">
        <v>98</v>
      </c>
      <c r="T26" s="221">
        <v>70</v>
      </c>
      <c r="U26" s="221">
        <v>28</v>
      </c>
      <c r="V26" s="218" t="s">
        <v>642</v>
      </c>
      <c r="W26" s="219" t="s">
        <v>36</v>
      </c>
      <c r="X26" s="406">
        <v>200</v>
      </c>
      <c r="Y26" s="222" t="s">
        <v>36</v>
      </c>
      <c r="Z26" s="222" t="s">
        <v>36</v>
      </c>
      <c r="AA26" s="222" t="s">
        <v>36</v>
      </c>
      <c r="AB26" s="224" t="s">
        <v>36</v>
      </c>
      <c r="AC26" s="222" t="s">
        <v>36</v>
      </c>
      <c r="AD26" s="2060" t="s">
        <v>36</v>
      </c>
      <c r="AE26" s="222" t="s">
        <v>36</v>
      </c>
      <c r="AF26" s="404" t="s">
        <v>36</v>
      </c>
      <c r="AG26" s="404" t="s">
        <v>36</v>
      </c>
      <c r="AH26" s="403" t="s">
        <v>36</v>
      </c>
      <c r="AI26" s="404" t="s">
        <v>36</v>
      </c>
      <c r="AJ26" s="403" t="s">
        <v>36</v>
      </c>
      <c r="AK26" s="222" t="s">
        <v>36</v>
      </c>
    </row>
    <row r="27" spans="1:37">
      <c r="A27" s="2155"/>
      <c r="B27" s="255">
        <v>42847</v>
      </c>
      <c r="C27" s="253" t="s">
        <v>41</v>
      </c>
      <c r="D27" s="221" t="s">
        <v>638</v>
      </c>
      <c r="E27" s="221" t="s">
        <v>640</v>
      </c>
      <c r="F27" s="222">
        <v>1</v>
      </c>
      <c r="G27" s="222">
        <v>0.5</v>
      </c>
      <c r="H27" s="222">
        <v>13</v>
      </c>
      <c r="I27" s="222">
        <v>17</v>
      </c>
      <c r="J27" s="223">
        <v>0.29166666666666669</v>
      </c>
      <c r="K27" s="222">
        <v>7</v>
      </c>
      <c r="L27" s="222">
        <v>12.9</v>
      </c>
      <c r="M27" s="224">
        <v>7.23</v>
      </c>
      <c r="N27" s="788">
        <v>0.05</v>
      </c>
      <c r="O27" s="222">
        <v>27.9</v>
      </c>
      <c r="P27" s="221">
        <v>57</v>
      </c>
      <c r="Q27" s="222">
        <v>24.5</v>
      </c>
      <c r="R27" s="222">
        <v>8.4</v>
      </c>
      <c r="S27" s="221">
        <v>99</v>
      </c>
      <c r="T27" s="221">
        <v>66</v>
      </c>
      <c r="U27" s="221">
        <v>33</v>
      </c>
      <c r="V27" s="219" t="s">
        <v>642</v>
      </c>
      <c r="W27" s="219" t="s">
        <v>36</v>
      </c>
      <c r="X27" s="406">
        <v>180</v>
      </c>
      <c r="Y27" s="221" t="s">
        <v>36</v>
      </c>
      <c r="Z27" s="221" t="s">
        <v>36</v>
      </c>
      <c r="AA27" s="221" t="s">
        <v>36</v>
      </c>
      <c r="AB27" s="221" t="s">
        <v>36</v>
      </c>
      <c r="AC27" s="221" t="s">
        <v>36</v>
      </c>
      <c r="AD27" s="2060" t="s">
        <v>36</v>
      </c>
      <c r="AE27" s="221" t="s">
        <v>36</v>
      </c>
      <c r="AF27" s="404" t="s">
        <v>36</v>
      </c>
      <c r="AG27" s="404" t="s">
        <v>36</v>
      </c>
      <c r="AH27" s="403" t="s">
        <v>36</v>
      </c>
      <c r="AI27" s="404" t="s">
        <v>36</v>
      </c>
      <c r="AJ27" s="403" t="s">
        <v>36</v>
      </c>
      <c r="AK27" s="221" t="s">
        <v>36</v>
      </c>
    </row>
    <row r="28" spans="1:37">
      <c r="A28" s="2155"/>
      <c r="B28" s="255">
        <v>42848</v>
      </c>
      <c r="C28" s="253" t="s">
        <v>42</v>
      </c>
      <c r="D28" s="221" t="s">
        <v>627</v>
      </c>
      <c r="E28" s="221" t="s">
        <v>629</v>
      </c>
      <c r="F28" s="222">
        <v>2</v>
      </c>
      <c r="G28" s="222">
        <v>0</v>
      </c>
      <c r="H28" s="222">
        <v>14</v>
      </c>
      <c r="I28" s="222">
        <v>16.5</v>
      </c>
      <c r="J28" s="223">
        <v>0.29166666666666669</v>
      </c>
      <c r="K28" s="222">
        <v>7.2</v>
      </c>
      <c r="L28" s="222">
        <v>15</v>
      </c>
      <c r="M28" s="224">
        <v>7.26</v>
      </c>
      <c r="N28" s="788">
        <v>0.1</v>
      </c>
      <c r="O28" s="222">
        <v>28.5</v>
      </c>
      <c r="P28" s="221">
        <v>58</v>
      </c>
      <c r="Q28" s="222">
        <v>27.7</v>
      </c>
      <c r="R28" s="222">
        <v>9.5</v>
      </c>
      <c r="S28" s="221">
        <v>98</v>
      </c>
      <c r="T28" s="221">
        <v>68</v>
      </c>
      <c r="U28" s="221">
        <v>30</v>
      </c>
      <c r="V28" s="219" t="s">
        <v>642</v>
      </c>
      <c r="W28" s="219" t="s">
        <v>36</v>
      </c>
      <c r="X28" s="406">
        <v>180</v>
      </c>
      <c r="Y28" s="221" t="s">
        <v>36</v>
      </c>
      <c r="Z28" s="221" t="s">
        <v>36</v>
      </c>
      <c r="AA28" s="221" t="s">
        <v>36</v>
      </c>
      <c r="AB28" s="221" t="s">
        <v>36</v>
      </c>
      <c r="AC28" s="221" t="s">
        <v>36</v>
      </c>
      <c r="AD28" s="2060" t="s">
        <v>36</v>
      </c>
      <c r="AE28" s="221" t="s">
        <v>36</v>
      </c>
      <c r="AF28" s="404" t="s">
        <v>36</v>
      </c>
      <c r="AG28" s="404" t="s">
        <v>36</v>
      </c>
      <c r="AH28" s="403" t="s">
        <v>36</v>
      </c>
      <c r="AI28" s="404" t="s">
        <v>36</v>
      </c>
      <c r="AJ28" s="403" t="s">
        <v>36</v>
      </c>
      <c r="AK28" s="221" t="s">
        <v>36</v>
      </c>
    </row>
    <row r="29" spans="1:37">
      <c r="A29" s="2155"/>
      <c r="B29" s="255">
        <v>42849</v>
      </c>
      <c r="C29" s="253" t="s">
        <v>37</v>
      </c>
      <c r="D29" s="221" t="s">
        <v>627</v>
      </c>
      <c r="E29" s="221" t="s">
        <v>629</v>
      </c>
      <c r="F29" s="222">
        <v>2</v>
      </c>
      <c r="G29" s="222">
        <v>0</v>
      </c>
      <c r="H29" s="222">
        <v>15</v>
      </c>
      <c r="I29" s="222">
        <v>18.5</v>
      </c>
      <c r="J29" s="223">
        <v>0.2986111111111111</v>
      </c>
      <c r="K29" s="222">
        <v>6.3</v>
      </c>
      <c r="L29" s="222">
        <v>12.8</v>
      </c>
      <c r="M29" s="224">
        <v>7.32</v>
      </c>
      <c r="N29" s="788" t="s">
        <v>321</v>
      </c>
      <c r="O29" s="222">
        <v>27.1</v>
      </c>
      <c r="P29" s="221">
        <v>58</v>
      </c>
      <c r="Q29" s="222">
        <v>29.1</v>
      </c>
      <c r="R29" s="222">
        <v>9.5</v>
      </c>
      <c r="S29" s="221">
        <v>98</v>
      </c>
      <c r="T29" s="221">
        <v>66</v>
      </c>
      <c r="U29" s="221">
        <v>32</v>
      </c>
      <c r="V29" s="219" t="s">
        <v>642</v>
      </c>
      <c r="W29" s="219" t="s">
        <v>36</v>
      </c>
      <c r="X29" s="406">
        <v>210</v>
      </c>
      <c r="Y29" s="222" t="s">
        <v>36</v>
      </c>
      <c r="Z29" s="222" t="s">
        <v>36</v>
      </c>
      <c r="AA29" s="222" t="s">
        <v>36</v>
      </c>
      <c r="AB29" s="224" t="s">
        <v>36</v>
      </c>
      <c r="AC29" s="222" t="s">
        <v>36</v>
      </c>
      <c r="AD29" s="2060" t="s">
        <v>36</v>
      </c>
      <c r="AE29" s="222" t="s">
        <v>36</v>
      </c>
      <c r="AF29" s="404" t="s">
        <v>36</v>
      </c>
      <c r="AG29" s="404" t="s">
        <v>36</v>
      </c>
      <c r="AH29" s="403" t="s">
        <v>36</v>
      </c>
      <c r="AI29" s="404" t="s">
        <v>36</v>
      </c>
      <c r="AJ29" s="403" t="s">
        <v>36</v>
      </c>
      <c r="AK29" s="222" t="s">
        <v>36</v>
      </c>
    </row>
    <row r="30" spans="1:37">
      <c r="A30" s="2155"/>
      <c r="B30" s="255">
        <v>42850</v>
      </c>
      <c r="C30" s="253" t="s">
        <v>38</v>
      </c>
      <c r="D30" s="221" t="s">
        <v>627</v>
      </c>
      <c r="E30" s="221" t="s">
        <v>630</v>
      </c>
      <c r="F30" s="222">
        <v>3</v>
      </c>
      <c r="G30" s="222">
        <v>0</v>
      </c>
      <c r="H30" s="222">
        <v>17</v>
      </c>
      <c r="I30" s="222">
        <v>17.5</v>
      </c>
      <c r="J30" s="223">
        <v>0.29166666666666669</v>
      </c>
      <c r="K30" s="222">
        <v>8.6</v>
      </c>
      <c r="L30" s="222">
        <v>15</v>
      </c>
      <c r="M30" s="224">
        <v>7.31</v>
      </c>
      <c r="N30" s="788" t="s">
        <v>321</v>
      </c>
      <c r="O30" s="222">
        <v>28.9</v>
      </c>
      <c r="P30" s="221">
        <v>58</v>
      </c>
      <c r="Q30" s="222">
        <v>27</v>
      </c>
      <c r="R30" s="222">
        <v>9.5</v>
      </c>
      <c r="S30" s="221">
        <v>100</v>
      </c>
      <c r="T30" s="221">
        <v>69</v>
      </c>
      <c r="U30" s="221">
        <v>31</v>
      </c>
      <c r="V30" s="219" t="s">
        <v>642</v>
      </c>
      <c r="W30" s="219" t="s">
        <v>36</v>
      </c>
      <c r="X30" s="406">
        <v>210</v>
      </c>
      <c r="Y30" s="222" t="s">
        <v>36</v>
      </c>
      <c r="Z30" s="222" t="s">
        <v>36</v>
      </c>
      <c r="AA30" s="222" t="s">
        <v>36</v>
      </c>
      <c r="AB30" s="224" t="s">
        <v>36</v>
      </c>
      <c r="AC30" s="222" t="s">
        <v>36</v>
      </c>
      <c r="AD30" s="2060" t="s">
        <v>36</v>
      </c>
      <c r="AE30" s="222" t="s">
        <v>36</v>
      </c>
      <c r="AF30" s="404" t="s">
        <v>36</v>
      </c>
      <c r="AG30" s="404" t="s">
        <v>36</v>
      </c>
      <c r="AH30" s="403" t="s">
        <v>36</v>
      </c>
      <c r="AI30" s="404" t="s">
        <v>36</v>
      </c>
      <c r="AJ30" s="403" t="s">
        <v>36</v>
      </c>
      <c r="AK30" s="222" t="s">
        <v>36</v>
      </c>
    </row>
    <row r="31" spans="1:37">
      <c r="A31" s="2155"/>
      <c r="B31" s="255">
        <v>42851</v>
      </c>
      <c r="C31" s="253" t="s">
        <v>35</v>
      </c>
      <c r="D31" s="221" t="s">
        <v>641</v>
      </c>
      <c r="E31" s="221" t="s">
        <v>637</v>
      </c>
      <c r="F31" s="222">
        <v>2</v>
      </c>
      <c r="G31" s="222">
        <v>0</v>
      </c>
      <c r="H31" s="222">
        <v>16</v>
      </c>
      <c r="I31" s="222">
        <v>17.5</v>
      </c>
      <c r="J31" s="223">
        <v>0.29166666666666669</v>
      </c>
      <c r="K31" s="222">
        <v>9.5</v>
      </c>
      <c r="L31" s="222">
        <v>15</v>
      </c>
      <c r="M31" s="224">
        <v>7.21</v>
      </c>
      <c r="N31" s="788" t="s">
        <v>321</v>
      </c>
      <c r="O31" s="222">
        <v>30.4</v>
      </c>
      <c r="P31" s="221">
        <v>54</v>
      </c>
      <c r="Q31" s="222">
        <v>30.5</v>
      </c>
      <c r="R31" s="222">
        <v>10</v>
      </c>
      <c r="S31" s="221">
        <v>102</v>
      </c>
      <c r="T31" s="221">
        <v>68</v>
      </c>
      <c r="U31" s="221">
        <v>34</v>
      </c>
      <c r="V31" s="219" t="s">
        <v>642</v>
      </c>
      <c r="W31" s="1566" t="s">
        <v>672</v>
      </c>
      <c r="X31" s="406">
        <v>200</v>
      </c>
      <c r="Y31" s="222">
        <v>244.5</v>
      </c>
      <c r="Z31" s="222">
        <v>9.5</v>
      </c>
      <c r="AA31" s="222">
        <v>1</v>
      </c>
      <c r="AB31" s="224">
        <v>-1.21</v>
      </c>
      <c r="AC31" s="222">
        <v>4.2</v>
      </c>
      <c r="AD31" s="2060" t="s">
        <v>36</v>
      </c>
      <c r="AE31" s="222" t="s">
        <v>36</v>
      </c>
      <c r="AF31" s="404" t="s">
        <v>36</v>
      </c>
      <c r="AG31" s="404" t="s">
        <v>36</v>
      </c>
      <c r="AH31" s="403" t="s">
        <v>36</v>
      </c>
      <c r="AI31" s="404" t="s">
        <v>36</v>
      </c>
      <c r="AJ31" s="403" t="s">
        <v>36</v>
      </c>
      <c r="AK31" s="222" t="s">
        <v>36</v>
      </c>
    </row>
    <row r="32" spans="1:37">
      <c r="A32" s="2155"/>
      <c r="B32" s="255">
        <v>42852</v>
      </c>
      <c r="C32" s="253" t="s">
        <v>39</v>
      </c>
      <c r="D32" s="221" t="s">
        <v>639</v>
      </c>
      <c r="E32" s="221" t="s">
        <v>640</v>
      </c>
      <c r="F32" s="222">
        <v>5</v>
      </c>
      <c r="G32" s="222">
        <v>4.5</v>
      </c>
      <c r="H32" s="222">
        <v>11</v>
      </c>
      <c r="I32" s="222">
        <v>11</v>
      </c>
      <c r="J32" s="223">
        <v>0.2986111111111111</v>
      </c>
      <c r="K32" s="222">
        <v>5.4</v>
      </c>
      <c r="L32" s="222">
        <v>10.6</v>
      </c>
      <c r="M32" s="224">
        <v>7.25</v>
      </c>
      <c r="N32" s="788" t="s">
        <v>321</v>
      </c>
      <c r="O32" s="222">
        <v>28</v>
      </c>
      <c r="P32" s="221">
        <v>60</v>
      </c>
      <c r="Q32" s="222">
        <v>28.4</v>
      </c>
      <c r="R32" s="222">
        <v>10</v>
      </c>
      <c r="S32" s="221">
        <v>108</v>
      </c>
      <c r="T32" s="221">
        <v>70</v>
      </c>
      <c r="U32" s="221">
        <v>38</v>
      </c>
      <c r="V32" s="1566" t="s">
        <v>670</v>
      </c>
      <c r="W32" s="219" t="s">
        <v>36</v>
      </c>
      <c r="X32" s="406">
        <v>190</v>
      </c>
      <c r="Y32" s="222" t="s">
        <v>36</v>
      </c>
      <c r="Z32" s="222" t="s">
        <v>36</v>
      </c>
      <c r="AA32" s="222" t="s">
        <v>36</v>
      </c>
      <c r="AB32" s="224" t="s">
        <v>36</v>
      </c>
      <c r="AC32" s="222" t="s">
        <v>36</v>
      </c>
      <c r="AD32" s="2060" t="s">
        <v>36</v>
      </c>
      <c r="AE32" s="222" t="s">
        <v>36</v>
      </c>
      <c r="AF32" s="404" t="s">
        <v>36</v>
      </c>
      <c r="AG32" s="404" t="s">
        <v>36</v>
      </c>
      <c r="AH32" s="403" t="s">
        <v>36</v>
      </c>
      <c r="AI32" s="404" t="s">
        <v>36</v>
      </c>
      <c r="AJ32" s="403" t="s">
        <v>36</v>
      </c>
      <c r="AK32" s="222" t="s">
        <v>36</v>
      </c>
    </row>
    <row r="33" spans="1:37">
      <c r="A33" s="2155"/>
      <c r="B33" s="255">
        <v>42853</v>
      </c>
      <c r="C33" s="253" t="s">
        <v>40</v>
      </c>
      <c r="D33" s="221" t="s">
        <v>638</v>
      </c>
      <c r="E33" s="221" t="s">
        <v>631</v>
      </c>
      <c r="F33" s="222">
        <v>2</v>
      </c>
      <c r="G33" s="222">
        <v>2.1</v>
      </c>
      <c r="H33" s="222">
        <v>17</v>
      </c>
      <c r="I33" s="222">
        <v>17</v>
      </c>
      <c r="J33" s="223">
        <v>0.29166666666666669</v>
      </c>
      <c r="K33" s="222">
        <v>6.6</v>
      </c>
      <c r="L33" s="222">
        <v>10.9</v>
      </c>
      <c r="M33" s="224">
        <v>7.25</v>
      </c>
      <c r="N33" s="788">
        <v>0.1</v>
      </c>
      <c r="O33" s="222">
        <v>30.1</v>
      </c>
      <c r="P33" s="221">
        <v>59</v>
      </c>
      <c r="Q33" s="222">
        <v>28</v>
      </c>
      <c r="R33" s="222">
        <v>10</v>
      </c>
      <c r="S33" s="221">
        <v>104</v>
      </c>
      <c r="T33" s="221">
        <v>69</v>
      </c>
      <c r="U33" s="221">
        <v>35</v>
      </c>
      <c r="V33" s="219" t="s">
        <v>642</v>
      </c>
      <c r="W33" s="219" t="s">
        <v>36</v>
      </c>
      <c r="X33" s="406">
        <v>210</v>
      </c>
      <c r="Y33" s="222" t="s">
        <v>36</v>
      </c>
      <c r="Z33" s="222" t="s">
        <v>36</v>
      </c>
      <c r="AA33" s="222" t="s">
        <v>36</v>
      </c>
      <c r="AB33" s="224" t="s">
        <v>36</v>
      </c>
      <c r="AC33" s="222" t="s">
        <v>36</v>
      </c>
      <c r="AD33" s="2060" t="s">
        <v>36</v>
      </c>
      <c r="AE33" s="222" t="s">
        <v>36</v>
      </c>
      <c r="AF33" s="404" t="s">
        <v>36</v>
      </c>
      <c r="AG33" s="404" t="s">
        <v>36</v>
      </c>
      <c r="AH33" s="403" t="s">
        <v>36</v>
      </c>
      <c r="AI33" s="404" t="s">
        <v>36</v>
      </c>
      <c r="AJ33" s="403" t="s">
        <v>36</v>
      </c>
      <c r="AK33" s="222" t="s">
        <v>36</v>
      </c>
    </row>
    <row r="34" spans="1:37">
      <c r="A34" s="2155"/>
      <c r="B34" s="255">
        <v>42854</v>
      </c>
      <c r="C34" s="253" t="s">
        <v>41</v>
      </c>
      <c r="D34" s="221" t="s">
        <v>627</v>
      </c>
      <c r="E34" s="221" t="s">
        <v>626</v>
      </c>
      <c r="F34" s="222">
        <v>2</v>
      </c>
      <c r="G34" s="222">
        <v>0</v>
      </c>
      <c r="H34" s="222">
        <v>14</v>
      </c>
      <c r="I34" s="222">
        <v>18</v>
      </c>
      <c r="J34" s="223">
        <v>0.2986111111111111</v>
      </c>
      <c r="K34" s="222">
        <v>6.6</v>
      </c>
      <c r="L34" s="222">
        <v>10</v>
      </c>
      <c r="M34" s="224">
        <v>7.13</v>
      </c>
      <c r="N34" s="788">
        <v>0.05</v>
      </c>
      <c r="O34" s="222">
        <v>30.3</v>
      </c>
      <c r="P34" s="221">
        <v>59</v>
      </c>
      <c r="Q34" s="222">
        <v>29.8</v>
      </c>
      <c r="R34" s="222">
        <v>9.5</v>
      </c>
      <c r="S34" s="221">
        <v>104</v>
      </c>
      <c r="T34" s="221">
        <v>69</v>
      </c>
      <c r="U34" s="221">
        <v>35</v>
      </c>
      <c r="V34" s="219" t="s">
        <v>642</v>
      </c>
      <c r="W34" s="219" t="s">
        <v>36</v>
      </c>
      <c r="X34" s="406">
        <v>210</v>
      </c>
      <c r="Y34" s="221" t="s">
        <v>36</v>
      </c>
      <c r="Z34" s="221" t="s">
        <v>36</v>
      </c>
      <c r="AA34" s="221" t="s">
        <v>36</v>
      </c>
      <c r="AB34" s="221" t="s">
        <v>36</v>
      </c>
      <c r="AC34" s="221" t="s">
        <v>36</v>
      </c>
      <c r="AD34" s="2060" t="s">
        <v>36</v>
      </c>
      <c r="AE34" s="221" t="s">
        <v>36</v>
      </c>
      <c r="AF34" s="404" t="s">
        <v>36</v>
      </c>
      <c r="AG34" s="404" t="s">
        <v>36</v>
      </c>
      <c r="AH34" s="403" t="s">
        <v>36</v>
      </c>
      <c r="AI34" s="404" t="s">
        <v>36</v>
      </c>
      <c r="AJ34" s="403" t="s">
        <v>36</v>
      </c>
      <c r="AK34" s="221" t="s">
        <v>36</v>
      </c>
    </row>
    <row r="35" spans="1:37">
      <c r="A35" s="2155"/>
      <c r="B35" s="256">
        <v>42855</v>
      </c>
      <c r="C35" s="257" t="s">
        <v>42</v>
      </c>
      <c r="D35" s="226" t="s">
        <v>627</v>
      </c>
      <c r="E35" s="226" t="s">
        <v>626</v>
      </c>
      <c r="F35" s="227">
        <v>2</v>
      </c>
      <c r="G35" s="227">
        <v>0</v>
      </c>
      <c r="H35" s="227">
        <v>16</v>
      </c>
      <c r="I35" s="227">
        <v>17.5</v>
      </c>
      <c r="J35" s="228">
        <v>0.28472222222222221</v>
      </c>
      <c r="K35" s="227">
        <v>6.5</v>
      </c>
      <c r="L35" s="227">
        <v>10.3</v>
      </c>
      <c r="M35" s="229">
        <v>7.26</v>
      </c>
      <c r="N35" s="804">
        <v>0.05</v>
      </c>
      <c r="O35" s="227">
        <v>31.6</v>
      </c>
      <c r="P35" s="226">
        <v>60</v>
      </c>
      <c r="Q35" s="227">
        <v>32.299999999999997</v>
      </c>
      <c r="R35" s="227">
        <v>9.6</v>
      </c>
      <c r="S35" s="226">
        <v>104</v>
      </c>
      <c r="T35" s="226">
        <v>69</v>
      </c>
      <c r="U35" s="226">
        <v>35</v>
      </c>
      <c r="V35" s="287" t="s">
        <v>642</v>
      </c>
      <c r="W35" s="287" t="s">
        <v>36</v>
      </c>
      <c r="X35" s="408">
        <v>200</v>
      </c>
      <c r="Y35" s="226" t="s">
        <v>36</v>
      </c>
      <c r="Z35" s="226" t="s">
        <v>36</v>
      </c>
      <c r="AA35" s="226" t="s">
        <v>36</v>
      </c>
      <c r="AB35" s="226" t="s">
        <v>36</v>
      </c>
      <c r="AC35" s="226" t="s">
        <v>36</v>
      </c>
      <c r="AD35" s="2061" t="s">
        <v>36</v>
      </c>
      <c r="AE35" s="226" t="s">
        <v>36</v>
      </c>
      <c r="AF35" s="1509" t="s">
        <v>36</v>
      </c>
      <c r="AG35" s="1509" t="s">
        <v>36</v>
      </c>
      <c r="AH35" s="1510" t="s">
        <v>36</v>
      </c>
      <c r="AI35" s="1509" t="s">
        <v>36</v>
      </c>
      <c r="AJ35" s="1510" t="s">
        <v>36</v>
      </c>
      <c r="AK35" s="226" t="s">
        <v>36</v>
      </c>
    </row>
    <row r="36" spans="1:37" s="774" customFormat="1" ht="13.5" customHeight="1">
      <c r="A36" s="2155"/>
      <c r="B36" s="2170" t="s">
        <v>407</v>
      </c>
      <c r="C36" s="2171"/>
      <c r="D36" s="1484"/>
      <c r="E36" s="1485"/>
      <c r="F36" s="1486">
        <f>MAX(F6:F35)</f>
        <v>6</v>
      </c>
      <c r="G36" s="1486">
        <f t="shared" ref="G36:AK36" si="0">MAX(G6:G35)</f>
        <v>25</v>
      </c>
      <c r="H36" s="1486">
        <f t="shared" si="0"/>
        <v>19</v>
      </c>
      <c r="I36" s="1487">
        <f t="shared" si="0"/>
        <v>19</v>
      </c>
      <c r="J36" s="1564"/>
      <c r="K36" s="1488">
        <f t="shared" si="0"/>
        <v>9.5</v>
      </c>
      <c r="L36" s="1488">
        <f t="shared" si="0"/>
        <v>15</v>
      </c>
      <c r="M36" s="1487">
        <f t="shared" si="0"/>
        <v>7.42</v>
      </c>
      <c r="N36" s="1735">
        <f t="shared" si="0"/>
        <v>0.1</v>
      </c>
      <c r="O36" s="1486">
        <f t="shared" si="0"/>
        <v>32.5</v>
      </c>
      <c r="P36" s="1489">
        <f t="shared" si="0"/>
        <v>64</v>
      </c>
      <c r="Q36" s="1486">
        <f t="shared" si="0"/>
        <v>35.5</v>
      </c>
      <c r="R36" s="1486">
        <f t="shared" si="0"/>
        <v>10</v>
      </c>
      <c r="S36" s="1489">
        <f t="shared" si="0"/>
        <v>108</v>
      </c>
      <c r="T36" s="1489">
        <f t="shared" si="0"/>
        <v>74</v>
      </c>
      <c r="U36" s="1489">
        <f t="shared" si="0"/>
        <v>48</v>
      </c>
      <c r="V36" s="1490">
        <f>MAX(V6:V35)</f>
        <v>0</v>
      </c>
      <c r="W36" s="1491">
        <f t="shared" si="0"/>
        <v>0</v>
      </c>
      <c r="X36" s="1492">
        <f t="shared" si="0"/>
        <v>250</v>
      </c>
      <c r="Y36" s="1486">
        <f t="shared" si="0"/>
        <v>244.5</v>
      </c>
      <c r="Z36" s="1486">
        <f t="shared" si="0"/>
        <v>9.5</v>
      </c>
      <c r="AA36" s="1488">
        <f t="shared" si="0"/>
        <v>1.19</v>
      </c>
      <c r="AB36" s="1488">
        <f t="shared" si="0"/>
        <v>-1.21</v>
      </c>
      <c r="AC36" s="1487">
        <f t="shared" si="0"/>
        <v>4.2</v>
      </c>
      <c r="AD36" s="2062">
        <f t="shared" si="0"/>
        <v>0.28000000000000003</v>
      </c>
      <c r="AE36" s="1487">
        <f t="shared" si="0"/>
        <v>48</v>
      </c>
      <c r="AF36" s="2072">
        <f t="shared" si="0"/>
        <v>6.7</v>
      </c>
      <c r="AG36" s="2072">
        <f t="shared" si="0"/>
        <v>4.8</v>
      </c>
      <c r="AH36" s="2081">
        <f t="shared" si="0"/>
        <v>0.97</v>
      </c>
      <c r="AI36" s="2072">
        <f t="shared" si="0"/>
        <v>12</v>
      </c>
      <c r="AJ36" s="2081">
        <f t="shared" si="0"/>
        <v>2.2000000000000002</v>
      </c>
      <c r="AK36" s="1493">
        <f t="shared" si="0"/>
        <v>0</v>
      </c>
    </row>
    <row r="37" spans="1:37" s="774" customFormat="1" ht="13.5" customHeight="1">
      <c r="A37" s="2155"/>
      <c r="B37" s="2163" t="s">
        <v>408</v>
      </c>
      <c r="C37" s="2173"/>
      <c r="D37" s="775"/>
      <c r="E37" s="776"/>
      <c r="F37" s="777">
        <f>MIN(F6:F35)</f>
        <v>0</v>
      </c>
      <c r="G37" s="777">
        <f t="shared" ref="G37:AK37" si="1">MIN(G6:G35)</f>
        <v>0</v>
      </c>
      <c r="H37" s="777">
        <f t="shared" si="1"/>
        <v>5</v>
      </c>
      <c r="I37" s="778">
        <f t="shared" si="1"/>
        <v>10.5</v>
      </c>
      <c r="J37" s="1498"/>
      <c r="K37" s="779">
        <f t="shared" si="1"/>
        <v>2.9</v>
      </c>
      <c r="L37" s="779">
        <f t="shared" si="1"/>
        <v>5.7</v>
      </c>
      <c r="M37" s="778">
        <f t="shared" si="1"/>
        <v>7.12</v>
      </c>
      <c r="N37" s="786" t="s">
        <v>668</v>
      </c>
      <c r="O37" s="777">
        <f t="shared" si="1"/>
        <v>24.2</v>
      </c>
      <c r="P37" s="780">
        <f t="shared" si="1"/>
        <v>48</v>
      </c>
      <c r="Q37" s="777">
        <f t="shared" si="1"/>
        <v>18.5</v>
      </c>
      <c r="R37" s="777">
        <f t="shared" si="1"/>
        <v>6</v>
      </c>
      <c r="S37" s="780">
        <f t="shared" si="1"/>
        <v>86</v>
      </c>
      <c r="T37" s="780">
        <f t="shared" si="1"/>
        <v>59</v>
      </c>
      <c r="U37" s="780">
        <f t="shared" si="1"/>
        <v>26</v>
      </c>
      <c r="V37" s="781">
        <f>MIN(V6:V35)</f>
        <v>0</v>
      </c>
      <c r="W37" s="784">
        <f t="shared" si="1"/>
        <v>0</v>
      </c>
      <c r="X37" s="782">
        <f t="shared" si="1"/>
        <v>150</v>
      </c>
      <c r="Y37" s="777">
        <f t="shared" si="1"/>
        <v>200.2</v>
      </c>
      <c r="Z37" s="777">
        <f t="shared" si="1"/>
        <v>3.8</v>
      </c>
      <c r="AA37" s="779">
        <f t="shared" si="1"/>
        <v>1</v>
      </c>
      <c r="AB37" s="779">
        <f t="shared" si="1"/>
        <v>-1.43</v>
      </c>
      <c r="AC37" s="778">
        <f t="shared" si="1"/>
        <v>2.7</v>
      </c>
      <c r="AD37" s="2063">
        <f t="shared" si="1"/>
        <v>0.28000000000000003</v>
      </c>
      <c r="AE37" s="778">
        <f t="shared" si="1"/>
        <v>48</v>
      </c>
      <c r="AF37" s="2073">
        <f t="shared" si="1"/>
        <v>6.7</v>
      </c>
      <c r="AG37" s="2073">
        <f t="shared" si="1"/>
        <v>4.8</v>
      </c>
      <c r="AH37" s="2082">
        <f t="shared" si="1"/>
        <v>0.97</v>
      </c>
      <c r="AI37" s="2073">
        <f t="shared" si="1"/>
        <v>12</v>
      </c>
      <c r="AJ37" s="2082">
        <f t="shared" si="1"/>
        <v>2.2000000000000002</v>
      </c>
      <c r="AK37" s="785">
        <f t="shared" si="1"/>
        <v>0</v>
      </c>
    </row>
    <row r="38" spans="1:37" s="774" customFormat="1" ht="13.5" customHeight="1">
      <c r="A38" s="2155"/>
      <c r="B38" s="2163" t="s">
        <v>409</v>
      </c>
      <c r="C38" s="2173"/>
      <c r="D38" s="775"/>
      <c r="E38" s="776"/>
      <c r="F38" s="776"/>
      <c r="G38" s="777">
        <f>AVERAGE(G6:G35)</f>
        <v>3.85</v>
      </c>
      <c r="H38" s="777">
        <f t="shared" ref="H38:AJ38" si="2">AVERAGE(H6:H35)</f>
        <v>13.4</v>
      </c>
      <c r="I38" s="778">
        <f t="shared" si="2"/>
        <v>15.75</v>
      </c>
      <c r="J38" s="1498"/>
      <c r="K38" s="779">
        <f t="shared" si="2"/>
        <v>5.9433333333333325</v>
      </c>
      <c r="L38" s="779">
        <f t="shared" si="2"/>
        <v>10.550000000000002</v>
      </c>
      <c r="M38" s="778">
        <f t="shared" si="2"/>
        <v>7.2656666666666654</v>
      </c>
      <c r="N38" s="1565" t="s">
        <v>669</v>
      </c>
      <c r="O38" s="777">
        <f t="shared" si="2"/>
        <v>28.54</v>
      </c>
      <c r="P38" s="780">
        <f t="shared" si="2"/>
        <v>56.366666666666667</v>
      </c>
      <c r="Q38" s="777">
        <f t="shared" si="2"/>
        <v>27.93333333333333</v>
      </c>
      <c r="R38" s="777">
        <f t="shared" si="2"/>
        <v>8.3833333333333346</v>
      </c>
      <c r="S38" s="780">
        <f t="shared" si="2"/>
        <v>100.03333333333333</v>
      </c>
      <c r="T38" s="780">
        <f t="shared" si="2"/>
        <v>66.533333333333331</v>
      </c>
      <c r="U38" s="780">
        <f t="shared" si="2"/>
        <v>33.5</v>
      </c>
      <c r="V38" s="1567" t="s">
        <v>671</v>
      </c>
      <c r="W38" s="1568" t="s">
        <v>673</v>
      </c>
      <c r="X38" s="782">
        <f t="shared" si="2"/>
        <v>204.33333333333334</v>
      </c>
      <c r="Y38" s="777">
        <f t="shared" si="2"/>
        <v>222.35</v>
      </c>
      <c r="Z38" s="777">
        <f t="shared" si="2"/>
        <v>6.65</v>
      </c>
      <c r="AA38" s="779">
        <f t="shared" si="2"/>
        <v>1.095</v>
      </c>
      <c r="AB38" s="779">
        <f t="shared" si="2"/>
        <v>-1.3199999999999998</v>
      </c>
      <c r="AC38" s="778">
        <f t="shared" si="2"/>
        <v>3.45</v>
      </c>
      <c r="AD38" s="2063">
        <f t="shared" si="2"/>
        <v>0.28000000000000003</v>
      </c>
      <c r="AE38" s="778">
        <f t="shared" si="2"/>
        <v>48</v>
      </c>
      <c r="AF38" s="2073">
        <f t="shared" si="2"/>
        <v>6.7</v>
      </c>
      <c r="AG38" s="2073">
        <f t="shared" si="2"/>
        <v>4.8</v>
      </c>
      <c r="AH38" s="2082">
        <f t="shared" si="2"/>
        <v>0.97</v>
      </c>
      <c r="AI38" s="2073">
        <f t="shared" si="2"/>
        <v>12</v>
      </c>
      <c r="AJ38" s="2082">
        <f t="shared" si="2"/>
        <v>2.2000000000000002</v>
      </c>
      <c r="AK38" s="1568" t="s">
        <v>675</v>
      </c>
    </row>
    <row r="39" spans="1:37" s="783" customFormat="1" ht="13.5" customHeight="1">
      <c r="A39" s="2155"/>
      <c r="B39" s="2174" t="s">
        <v>410</v>
      </c>
      <c r="C39" s="2175"/>
      <c r="D39" s="1494"/>
      <c r="E39" s="1495"/>
      <c r="F39" s="1495"/>
      <c r="G39" s="1496">
        <f>SUM(G6:G35)</f>
        <v>115.5</v>
      </c>
      <c r="H39" s="1497"/>
      <c r="I39" s="1497"/>
      <c r="J39" s="1498"/>
      <c r="K39" s="1499"/>
      <c r="L39" s="1499"/>
      <c r="M39" s="1499"/>
      <c r="N39" s="1736"/>
      <c r="O39" s="1497"/>
      <c r="P39" s="1499"/>
      <c r="Q39" s="1499"/>
      <c r="R39" s="1499"/>
      <c r="S39" s="1499"/>
      <c r="T39" s="1499"/>
      <c r="U39" s="1499"/>
      <c r="V39" s="1499"/>
      <c r="W39" s="1499"/>
      <c r="X39" s="1500"/>
      <c r="Y39" s="1499"/>
      <c r="Z39" s="1499"/>
      <c r="AA39" s="1499"/>
      <c r="AB39" s="1499"/>
      <c r="AC39" s="1499"/>
      <c r="AD39" s="2064"/>
      <c r="AE39" s="1499"/>
      <c r="AF39" s="2074"/>
      <c r="AG39" s="2074"/>
      <c r="AH39" s="2083"/>
      <c r="AI39" s="2074"/>
      <c r="AJ39" s="2083"/>
      <c r="AK39" s="1499"/>
    </row>
    <row r="40" spans="1:37" ht="13.5" customHeight="1">
      <c r="A40" s="2155" t="s">
        <v>271</v>
      </c>
      <c r="B40" s="254">
        <v>42491</v>
      </c>
      <c r="C40" s="252" t="s">
        <v>685</v>
      </c>
      <c r="D40" s="230" t="s">
        <v>638</v>
      </c>
      <c r="E40" s="230" t="s">
        <v>640</v>
      </c>
      <c r="F40" s="231">
        <v>2</v>
      </c>
      <c r="G40" s="231">
        <v>7</v>
      </c>
      <c r="H40" s="231">
        <v>17</v>
      </c>
      <c r="I40" s="231">
        <v>19</v>
      </c>
      <c r="J40" s="232">
        <v>0.29166666666666669</v>
      </c>
      <c r="K40" s="231">
        <v>7.2</v>
      </c>
      <c r="L40" s="231">
        <v>10.199999999999999</v>
      </c>
      <c r="M40" s="233">
        <v>7.31</v>
      </c>
      <c r="N40" s="787" t="s">
        <v>321</v>
      </c>
      <c r="O40" s="231">
        <v>30.4</v>
      </c>
      <c r="P40" s="230">
        <v>62</v>
      </c>
      <c r="Q40" s="231">
        <v>32</v>
      </c>
      <c r="R40" s="231">
        <v>10</v>
      </c>
      <c r="S40" s="230">
        <v>102</v>
      </c>
      <c r="T40" s="230">
        <v>69</v>
      </c>
      <c r="U40" s="230">
        <v>33</v>
      </c>
      <c r="V40" s="805" t="s">
        <v>642</v>
      </c>
      <c r="W40" s="297"/>
      <c r="X40" s="407">
        <v>230</v>
      </c>
      <c r="Y40" s="230"/>
      <c r="Z40" s="230"/>
      <c r="AA40" s="230"/>
      <c r="AB40" s="230"/>
      <c r="AC40" s="230"/>
      <c r="AD40" s="2059"/>
      <c r="AE40" s="230"/>
      <c r="AF40" s="1507"/>
      <c r="AG40" s="1507"/>
      <c r="AH40" s="2080"/>
      <c r="AI40" s="1507"/>
      <c r="AJ40" s="2080"/>
      <c r="AK40" s="230"/>
    </row>
    <row r="41" spans="1:37" ht="13.5" customHeight="1">
      <c r="A41" s="2155"/>
      <c r="B41" s="255">
        <v>42492</v>
      </c>
      <c r="C41" s="253" t="s">
        <v>686</v>
      </c>
      <c r="D41" s="221" t="s">
        <v>627</v>
      </c>
      <c r="E41" s="221" t="s">
        <v>634</v>
      </c>
      <c r="F41" s="222">
        <v>2</v>
      </c>
      <c r="G41" s="222">
        <v>0</v>
      </c>
      <c r="H41" s="222">
        <v>16</v>
      </c>
      <c r="I41" s="222">
        <v>16</v>
      </c>
      <c r="J41" s="223">
        <v>0.28472222222222221</v>
      </c>
      <c r="K41" s="222">
        <v>8.9</v>
      </c>
      <c r="L41" s="222">
        <v>11.6</v>
      </c>
      <c r="M41" s="224">
        <v>7.49</v>
      </c>
      <c r="N41" s="788" t="s">
        <v>321</v>
      </c>
      <c r="O41" s="222">
        <v>30.4</v>
      </c>
      <c r="P41" s="221">
        <v>59</v>
      </c>
      <c r="Q41" s="222">
        <v>30.2</v>
      </c>
      <c r="R41" s="222">
        <v>9.8000000000000007</v>
      </c>
      <c r="S41" s="221">
        <v>101</v>
      </c>
      <c r="T41" s="221">
        <v>66</v>
      </c>
      <c r="U41" s="221">
        <v>35</v>
      </c>
      <c r="V41" s="806" t="s">
        <v>642</v>
      </c>
      <c r="W41" s="219"/>
      <c r="X41" s="406">
        <v>190</v>
      </c>
      <c r="Y41" s="221"/>
      <c r="Z41" s="221"/>
      <c r="AA41" s="221"/>
      <c r="AB41" s="221"/>
      <c r="AC41" s="221"/>
      <c r="AD41" s="2060"/>
      <c r="AE41" s="221"/>
      <c r="AF41" s="404"/>
      <c r="AG41" s="404"/>
      <c r="AH41" s="403"/>
      <c r="AI41" s="404"/>
      <c r="AJ41" s="403"/>
      <c r="AK41" s="221"/>
    </row>
    <row r="42" spans="1:37" ht="13.5" customHeight="1">
      <c r="A42" s="2155"/>
      <c r="B42" s="255">
        <v>42493</v>
      </c>
      <c r="C42" s="253" t="s">
        <v>687</v>
      </c>
      <c r="D42" s="221" t="s">
        <v>627</v>
      </c>
      <c r="E42" s="221" t="s">
        <v>637</v>
      </c>
      <c r="F42" s="222">
        <v>2</v>
      </c>
      <c r="G42" s="222">
        <v>0</v>
      </c>
      <c r="H42" s="222">
        <v>18</v>
      </c>
      <c r="I42" s="222">
        <v>19.5</v>
      </c>
      <c r="J42" s="223">
        <v>0.29166666666666669</v>
      </c>
      <c r="K42" s="222">
        <v>9.1999999999999993</v>
      </c>
      <c r="L42" s="222">
        <v>10.9</v>
      </c>
      <c r="M42" s="224">
        <v>7.26</v>
      </c>
      <c r="N42" s="788">
        <v>0.05</v>
      </c>
      <c r="O42" s="222">
        <v>30.7</v>
      </c>
      <c r="P42" s="221">
        <v>66</v>
      </c>
      <c r="Q42" s="222">
        <v>30.5</v>
      </c>
      <c r="R42" s="222">
        <v>10</v>
      </c>
      <c r="S42" s="221">
        <v>102</v>
      </c>
      <c r="T42" s="221">
        <v>67</v>
      </c>
      <c r="U42" s="221">
        <v>35</v>
      </c>
      <c r="V42" s="806" t="s">
        <v>642</v>
      </c>
      <c r="W42" s="219"/>
      <c r="X42" s="406">
        <v>240</v>
      </c>
      <c r="Y42" s="222"/>
      <c r="Z42" s="222"/>
      <c r="AA42" s="222"/>
      <c r="AB42" s="224"/>
      <c r="AC42" s="222"/>
      <c r="AD42" s="2060"/>
      <c r="AE42" s="222"/>
      <c r="AF42" s="404"/>
      <c r="AG42" s="404"/>
      <c r="AH42" s="403"/>
      <c r="AI42" s="404"/>
      <c r="AJ42" s="403"/>
      <c r="AK42" s="222"/>
    </row>
    <row r="43" spans="1:37" ht="13.5" customHeight="1">
      <c r="A43" s="2155"/>
      <c r="B43" s="255">
        <v>42494</v>
      </c>
      <c r="C43" s="253" t="s">
        <v>688</v>
      </c>
      <c r="D43" s="221" t="s">
        <v>627</v>
      </c>
      <c r="E43" s="221" t="s">
        <v>631</v>
      </c>
      <c r="F43" s="222">
        <v>1</v>
      </c>
      <c r="G43" s="222">
        <v>0</v>
      </c>
      <c r="H43" s="222">
        <v>17</v>
      </c>
      <c r="I43" s="222">
        <v>19</v>
      </c>
      <c r="J43" s="223">
        <v>0.29166666666666669</v>
      </c>
      <c r="K43" s="222">
        <v>10.3</v>
      </c>
      <c r="L43" s="222">
        <v>11.6</v>
      </c>
      <c r="M43" s="224">
        <v>7.24</v>
      </c>
      <c r="N43" s="788">
        <v>0.05</v>
      </c>
      <c r="O43" s="222">
        <v>31.1</v>
      </c>
      <c r="P43" s="221">
        <v>60</v>
      </c>
      <c r="Q43" s="222">
        <v>30.2</v>
      </c>
      <c r="R43" s="222">
        <v>10</v>
      </c>
      <c r="S43" s="221">
        <v>112</v>
      </c>
      <c r="T43" s="221">
        <v>64</v>
      </c>
      <c r="U43" s="221">
        <v>48</v>
      </c>
      <c r="V43" s="806" t="s">
        <v>642</v>
      </c>
      <c r="W43" s="219"/>
      <c r="X43" s="406">
        <v>240</v>
      </c>
      <c r="Y43" s="222"/>
      <c r="Z43" s="222"/>
      <c r="AA43" s="222"/>
      <c r="AB43" s="224"/>
      <c r="AC43" s="222"/>
      <c r="AD43" s="2060"/>
      <c r="AE43" s="222"/>
      <c r="AF43" s="404"/>
      <c r="AG43" s="404"/>
      <c r="AH43" s="403"/>
      <c r="AI43" s="404"/>
      <c r="AJ43" s="403"/>
      <c r="AK43" s="222"/>
    </row>
    <row r="44" spans="1:37" ht="13.5" customHeight="1">
      <c r="A44" s="2155"/>
      <c r="B44" s="255">
        <v>42495</v>
      </c>
      <c r="C44" s="253" t="s">
        <v>689</v>
      </c>
      <c r="D44" s="221" t="s">
        <v>627</v>
      </c>
      <c r="E44" s="221" t="s">
        <v>690</v>
      </c>
      <c r="F44" s="222">
        <v>1</v>
      </c>
      <c r="G44" s="222">
        <v>0</v>
      </c>
      <c r="H44" s="222">
        <v>20</v>
      </c>
      <c r="I44" s="222">
        <v>20</v>
      </c>
      <c r="J44" s="223">
        <v>0.29166666666666669</v>
      </c>
      <c r="K44" s="222">
        <v>7</v>
      </c>
      <c r="L44" s="222">
        <v>8.4</v>
      </c>
      <c r="M44" s="224">
        <v>7.14</v>
      </c>
      <c r="N44" s="788" t="s">
        <v>321</v>
      </c>
      <c r="O44" s="222">
        <v>30.6</v>
      </c>
      <c r="P44" s="221">
        <v>56</v>
      </c>
      <c r="Q44" s="222">
        <v>31.2</v>
      </c>
      <c r="R44" s="222">
        <v>10</v>
      </c>
      <c r="S44" s="221">
        <v>103</v>
      </c>
      <c r="T44" s="221">
        <v>68</v>
      </c>
      <c r="U44" s="221">
        <v>35</v>
      </c>
      <c r="V44" s="806" t="s">
        <v>642</v>
      </c>
      <c r="W44" s="219"/>
      <c r="X44" s="406">
        <v>230</v>
      </c>
      <c r="Y44" s="222"/>
      <c r="Z44" s="222"/>
      <c r="AA44" s="222"/>
      <c r="AB44" s="224"/>
      <c r="AC44" s="222"/>
      <c r="AD44" s="2060"/>
      <c r="AE44" s="222"/>
      <c r="AF44" s="404"/>
      <c r="AG44" s="404"/>
      <c r="AH44" s="403"/>
      <c r="AI44" s="404"/>
      <c r="AJ44" s="403"/>
      <c r="AK44" s="222"/>
    </row>
    <row r="45" spans="1:37" ht="13.5" customHeight="1">
      <c r="A45" s="2155"/>
      <c r="B45" s="255">
        <v>42496</v>
      </c>
      <c r="C45" s="253" t="s">
        <v>691</v>
      </c>
      <c r="D45" s="221" t="s">
        <v>627</v>
      </c>
      <c r="E45" s="221" t="s">
        <v>637</v>
      </c>
      <c r="F45" s="222">
        <v>0</v>
      </c>
      <c r="G45" s="222">
        <v>0</v>
      </c>
      <c r="H45" s="222">
        <v>20</v>
      </c>
      <c r="I45" s="222">
        <v>20</v>
      </c>
      <c r="J45" s="223">
        <v>0.29166666666666669</v>
      </c>
      <c r="K45" s="222">
        <v>5.9</v>
      </c>
      <c r="L45" s="222">
        <v>8.1999999999999993</v>
      </c>
      <c r="M45" s="224">
        <v>7.19</v>
      </c>
      <c r="N45" s="788">
        <v>0.05</v>
      </c>
      <c r="O45" s="222">
        <v>30.9</v>
      </c>
      <c r="P45" s="221">
        <v>56</v>
      </c>
      <c r="Q45" s="222">
        <v>31.6</v>
      </c>
      <c r="R45" s="222">
        <v>10</v>
      </c>
      <c r="S45" s="221">
        <v>102</v>
      </c>
      <c r="T45" s="221">
        <v>65</v>
      </c>
      <c r="U45" s="221">
        <v>37</v>
      </c>
      <c r="V45" s="806" t="s">
        <v>642</v>
      </c>
      <c r="W45" s="219"/>
      <c r="X45" s="406">
        <v>230</v>
      </c>
      <c r="Y45" s="222"/>
      <c r="Z45" s="222"/>
      <c r="AA45" s="222"/>
      <c r="AB45" s="224"/>
      <c r="AC45" s="222"/>
      <c r="AD45" s="2060"/>
      <c r="AE45" s="222"/>
      <c r="AF45" s="404"/>
      <c r="AG45" s="404"/>
      <c r="AH45" s="403"/>
      <c r="AI45" s="404"/>
      <c r="AJ45" s="403"/>
      <c r="AK45" s="222"/>
    </row>
    <row r="46" spans="1:37" ht="13.5" customHeight="1">
      <c r="A46" s="2155"/>
      <c r="B46" s="255">
        <v>42497</v>
      </c>
      <c r="C46" s="253" t="s">
        <v>692</v>
      </c>
      <c r="D46" s="221" t="s">
        <v>641</v>
      </c>
      <c r="E46" s="221" t="s">
        <v>693</v>
      </c>
      <c r="F46" s="222">
        <v>3</v>
      </c>
      <c r="G46" s="222">
        <v>0</v>
      </c>
      <c r="H46" s="222">
        <v>19</v>
      </c>
      <c r="I46" s="222">
        <v>19</v>
      </c>
      <c r="J46" s="223">
        <v>0.29166666666666669</v>
      </c>
      <c r="K46" s="222">
        <v>5.3</v>
      </c>
      <c r="L46" s="222">
        <v>7.3</v>
      </c>
      <c r="M46" s="224">
        <v>7.07</v>
      </c>
      <c r="N46" s="788" t="s">
        <v>321</v>
      </c>
      <c r="O46" s="222">
        <v>27.5</v>
      </c>
      <c r="P46" s="221">
        <v>56</v>
      </c>
      <c r="Q46" s="222">
        <v>33.4</v>
      </c>
      <c r="R46" s="222">
        <v>10</v>
      </c>
      <c r="S46" s="221">
        <v>98</v>
      </c>
      <c r="T46" s="221">
        <v>60</v>
      </c>
      <c r="U46" s="221">
        <v>38</v>
      </c>
      <c r="V46" s="807" t="s">
        <v>642</v>
      </c>
      <c r="W46" s="219"/>
      <c r="X46" s="406">
        <v>230</v>
      </c>
      <c r="Y46" s="222"/>
      <c r="Z46" s="222"/>
      <c r="AA46" s="222"/>
      <c r="AB46" s="224"/>
      <c r="AC46" s="222"/>
      <c r="AD46" s="2060"/>
      <c r="AE46" s="222"/>
      <c r="AF46" s="404"/>
      <c r="AG46" s="404"/>
      <c r="AH46" s="403"/>
      <c r="AI46" s="404"/>
      <c r="AJ46" s="403"/>
      <c r="AK46" s="222"/>
    </row>
    <row r="47" spans="1:37" ht="13.5" customHeight="1">
      <c r="A47" s="2155"/>
      <c r="B47" s="255">
        <v>42498</v>
      </c>
      <c r="C47" s="253" t="s">
        <v>685</v>
      </c>
      <c r="D47" s="221" t="s">
        <v>627</v>
      </c>
      <c r="E47" s="221" t="s">
        <v>640</v>
      </c>
      <c r="F47" s="222">
        <v>1</v>
      </c>
      <c r="G47" s="222">
        <v>0</v>
      </c>
      <c r="H47" s="222">
        <v>19</v>
      </c>
      <c r="I47" s="222">
        <v>21</v>
      </c>
      <c r="J47" s="223">
        <v>0.2986111111111111</v>
      </c>
      <c r="K47" s="222">
        <v>6.1</v>
      </c>
      <c r="L47" s="222">
        <v>8.1999999999999993</v>
      </c>
      <c r="M47" s="224">
        <v>7.12</v>
      </c>
      <c r="N47" s="788" t="s">
        <v>321</v>
      </c>
      <c r="O47" s="222">
        <v>29</v>
      </c>
      <c r="P47" s="221">
        <v>48</v>
      </c>
      <c r="Q47" s="222">
        <v>31.2</v>
      </c>
      <c r="R47" s="222">
        <v>10</v>
      </c>
      <c r="S47" s="221">
        <v>94</v>
      </c>
      <c r="T47" s="221">
        <v>60</v>
      </c>
      <c r="U47" s="221">
        <v>34</v>
      </c>
      <c r="V47" s="806" t="s">
        <v>642</v>
      </c>
      <c r="W47" s="219"/>
      <c r="X47" s="406">
        <v>190</v>
      </c>
      <c r="Y47" s="221"/>
      <c r="Z47" s="221"/>
      <c r="AA47" s="222"/>
      <c r="AB47" s="221"/>
      <c r="AC47" s="221"/>
      <c r="AD47" s="2060"/>
      <c r="AE47" s="221"/>
      <c r="AF47" s="404"/>
      <c r="AG47" s="404"/>
      <c r="AH47" s="403"/>
      <c r="AI47" s="404"/>
      <c r="AJ47" s="403"/>
      <c r="AK47" s="222"/>
    </row>
    <row r="48" spans="1:37" ht="13.5" customHeight="1">
      <c r="A48" s="2155"/>
      <c r="B48" s="255">
        <v>42499</v>
      </c>
      <c r="C48" s="253" t="s">
        <v>686</v>
      </c>
      <c r="D48" s="221" t="s">
        <v>627</v>
      </c>
      <c r="E48" s="221" t="s">
        <v>629</v>
      </c>
      <c r="F48" s="222">
        <v>4</v>
      </c>
      <c r="G48" s="222">
        <v>0</v>
      </c>
      <c r="H48" s="222">
        <v>18</v>
      </c>
      <c r="I48" s="222">
        <v>21</v>
      </c>
      <c r="J48" s="223">
        <v>0.28472222222222221</v>
      </c>
      <c r="K48" s="222">
        <v>6.7</v>
      </c>
      <c r="L48" s="222">
        <v>7.5</v>
      </c>
      <c r="M48" s="224">
        <v>7.04</v>
      </c>
      <c r="N48" s="788">
        <v>0.05</v>
      </c>
      <c r="O48" s="222">
        <v>29.3</v>
      </c>
      <c r="P48" s="221">
        <v>48</v>
      </c>
      <c r="Q48" s="222">
        <v>29.8</v>
      </c>
      <c r="R48" s="222">
        <v>8.5</v>
      </c>
      <c r="S48" s="221">
        <v>96</v>
      </c>
      <c r="T48" s="221">
        <v>60</v>
      </c>
      <c r="U48" s="221">
        <v>36</v>
      </c>
      <c r="V48" s="806" t="s">
        <v>642</v>
      </c>
      <c r="W48" s="219"/>
      <c r="X48" s="406">
        <v>200</v>
      </c>
      <c r="Y48" s="221"/>
      <c r="Z48" s="221"/>
      <c r="AA48" s="221"/>
      <c r="AB48" s="221"/>
      <c r="AC48" s="221"/>
      <c r="AD48" s="2060"/>
      <c r="AE48" s="221"/>
      <c r="AF48" s="404"/>
      <c r="AG48" s="404"/>
      <c r="AH48" s="403"/>
      <c r="AI48" s="404"/>
      <c r="AJ48" s="403"/>
      <c r="AK48" s="221"/>
    </row>
    <row r="49" spans="1:37" ht="13.5" customHeight="1">
      <c r="A49" s="2155"/>
      <c r="B49" s="255">
        <v>42500</v>
      </c>
      <c r="C49" s="253" t="s">
        <v>687</v>
      </c>
      <c r="D49" s="221" t="s">
        <v>632</v>
      </c>
      <c r="E49" s="221" t="s">
        <v>693</v>
      </c>
      <c r="F49" s="222">
        <v>1</v>
      </c>
      <c r="G49" s="222">
        <v>6</v>
      </c>
      <c r="H49" s="222">
        <v>17</v>
      </c>
      <c r="I49" s="222">
        <v>20.5</v>
      </c>
      <c r="J49" s="223">
        <v>0.29166666666666669</v>
      </c>
      <c r="K49" s="222">
        <v>8.6999999999999993</v>
      </c>
      <c r="L49" s="222">
        <v>6.4</v>
      </c>
      <c r="M49" s="224">
        <v>6.91</v>
      </c>
      <c r="N49" s="788" t="s">
        <v>321</v>
      </c>
      <c r="O49" s="222">
        <v>31.2</v>
      </c>
      <c r="P49" s="221">
        <v>48</v>
      </c>
      <c r="Q49" s="222">
        <v>32.700000000000003</v>
      </c>
      <c r="R49" s="222">
        <v>10</v>
      </c>
      <c r="S49" s="221">
        <v>92</v>
      </c>
      <c r="T49" s="221">
        <v>62</v>
      </c>
      <c r="U49" s="221">
        <v>30</v>
      </c>
      <c r="V49" s="806" t="s">
        <v>642</v>
      </c>
      <c r="W49" s="219"/>
      <c r="X49" s="406">
        <v>210</v>
      </c>
      <c r="Y49" s="221"/>
      <c r="Z49" s="221"/>
      <c r="AA49" s="221"/>
      <c r="AB49" s="221"/>
      <c r="AC49" s="221"/>
      <c r="AD49" s="2060"/>
      <c r="AE49" s="221"/>
      <c r="AF49" s="404"/>
      <c r="AG49" s="404"/>
      <c r="AH49" s="403"/>
      <c r="AI49" s="404"/>
      <c r="AJ49" s="403"/>
      <c r="AK49" s="221"/>
    </row>
    <row r="50" spans="1:37" ht="13.5" customHeight="1">
      <c r="A50" s="2155"/>
      <c r="B50" s="255">
        <v>42501</v>
      </c>
      <c r="C50" s="253" t="s">
        <v>688</v>
      </c>
      <c r="D50" s="221" t="s">
        <v>627</v>
      </c>
      <c r="E50" s="221" t="s">
        <v>640</v>
      </c>
      <c r="F50" s="222">
        <v>1</v>
      </c>
      <c r="G50" s="222">
        <v>0</v>
      </c>
      <c r="H50" s="222">
        <v>20</v>
      </c>
      <c r="I50" s="222">
        <v>20</v>
      </c>
      <c r="J50" s="223">
        <v>0.29166666666666669</v>
      </c>
      <c r="K50" s="222">
        <v>8.3000000000000007</v>
      </c>
      <c r="L50" s="222">
        <v>9.1999999999999993</v>
      </c>
      <c r="M50" s="224">
        <v>7</v>
      </c>
      <c r="N50" s="788" t="s">
        <v>321</v>
      </c>
      <c r="O50" s="222">
        <v>30.3</v>
      </c>
      <c r="P50" s="221">
        <v>46</v>
      </c>
      <c r="Q50" s="222">
        <v>29.8</v>
      </c>
      <c r="R50" s="222">
        <v>9.5</v>
      </c>
      <c r="S50" s="221">
        <v>98</v>
      </c>
      <c r="T50" s="221">
        <v>62</v>
      </c>
      <c r="U50" s="221">
        <v>36</v>
      </c>
      <c r="V50" s="806" t="s">
        <v>642</v>
      </c>
      <c r="W50" s="219"/>
      <c r="X50" s="406">
        <v>190</v>
      </c>
      <c r="Y50" s="222"/>
      <c r="Z50" s="222"/>
      <c r="AA50" s="222"/>
      <c r="AB50" s="224"/>
      <c r="AC50" s="222"/>
      <c r="AD50" s="2060"/>
      <c r="AE50" s="222"/>
      <c r="AF50" s="404"/>
      <c r="AG50" s="404"/>
      <c r="AH50" s="403"/>
      <c r="AI50" s="404"/>
      <c r="AJ50" s="403"/>
      <c r="AK50" s="222"/>
    </row>
    <row r="51" spans="1:37" ht="13.5" customHeight="1">
      <c r="A51" s="2155"/>
      <c r="B51" s="255">
        <v>42502</v>
      </c>
      <c r="C51" s="253" t="s">
        <v>689</v>
      </c>
      <c r="D51" s="221" t="s">
        <v>627</v>
      </c>
      <c r="E51" s="221" t="s">
        <v>640</v>
      </c>
      <c r="F51" s="222">
        <v>3</v>
      </c>
      <c r="G51" s="222">
        <v>0</v>
      </c>
      <c r="H51" s="222">
        <v>20</v>
      </c>
      <c r="I51" s="222">
        <v>20</v>
      </c>
      <c r="J51" s="223">
        <v>0.29166666666666669</v>
      </c>
      <c r="K51" s="222">
        <v>5.6</v>
      </c>
      <c r="L51" s="222">
        <v>8.9</v>
      </c>
      <c r="M51" s="224">
        <v>7.15</v>
      </c>
      <c r="N51" s="788" t="s">
        <v>321</v>
      </c>
      <c r="O51" s="222">
        <v>31.2</v>
      </c>
      <c r="P51" s="221">
        <v>57</v>
      </c>
      <c r="Q51" s="222">
        <v>33.4</v>
      </c>
      <c r="R51" s="222">
        <v>10</v>
      </c>
      <c r="S51" s="221">
        <v>97</v>
      </c>
      <c r="T51" s="221">
        <v>61</v>
      </c>
      <c r="U51" s="221">
        <v>36</v>
      </c>
      <c r="V51" s="806" t="s">
        <v>642</v>
      </c>
      <c r="W51" s="219"/>
      <c r="X51" s="406">
        <v>210</v>
      </c>
      <c r="Y51" s="222"/>
      <c r="Z51" s="222"/>
      <c r="AA51" s="222"/>
      <c r="AB51" s="224"/>
      <c r="AC51" s="222"/>
      <c r="AD51" s="2060"/>
      <c r="AE51" s="222"/>
      <c r="AF51" s="404"/>
      <c r="AG51" s="404"/>
      <c r="AH51" s="403"/>
      <c r="AI51" s="404"/>
      <c r="AJ51" s="403"/>
      <c r="AK51" s="222"/>
    </row>
    <row r="52" spans="1:37" ht="13.5" customHeight="1">
      <c r="A52" s="2155"/>
      <c r="B52" s="255">
        <v>42503</v>
      </c>
      <c r="C52" s="253" t="s">
        <v>691</v>
      </c>
      <c r="D52" s="221" t="s">
        <v>632</v>
      </c>
      <c r="E52" s="221" t="s">
        <v>690</v>
      </c>
      <c r="F52" s="222">
        <v>1</v>
      </c>
      <c r="G52" s="222">
        <v>31</v>
      </c>
      <c r="H52" s="222">
        <v>20</v>
      </c>
      <c r="I52" s="222">
        <v>22.5</v>
      </c>
      <c r="J52" s="223">
        <v>0.2986111111111111</v>
      </c>
      <c r="K52" s="222">
        <v>6.6</v>
      </c>
      <c r="L52" s="222">
        <v>9.6999999999999993</v>
      </c>
      <c r="M52" s="224">
        <v>7.2</v>
      </c>
      <c r="N52" s="788">
        <v>0.05</v>
      </c>
      <c r="O52" s="222">
        <v>28.9</v>
      </c>
      <c r="P52" s="221">
        <v>56</v>
      </c>
      <c r="Q52" s="222">
        <v>36.200000000000003</v>
      </c>
      <c r="R52" s="222">
        <v>10</v>
      </c>
      <c r="S52" s="221">
        <v>94</v>
      </c>
      <c r="T52" s="221">
        <v>60</v>
      </c>
      <c r="U52" s="221">
        <v>34</v>
      </c>
      <c r="V52" s="806" t="s">
        <v>642</v>
      </c>
      <c r="W52" s="219"/>
      <c r="X52" s="406">
        <v>200</v>
      </c>
      <c r="Y52" s="222"/>
      <c r="Z52" s="222"/>
      <c r="AA52" s="222"/>
      <c r="AB52" s="224"/>
      <c r="AC52" s="222"/>
      <c r="AD52" s="2060"/>
      <c r="AE52" s="222"/>
      <c r="AF52" s="404"/>
      <c r="AG52" s="404"/>
      <c r="AH52" s="403"/>
      <c r="AI52" s="404"/>
      <c r="AJ52" s="403"/>
      <c r="AK52" s="222"/>
    </row>
    <row r="53" spans="1:37" ht="13.5" customHeight="1">
      <c r="A53" s="2155"/>
      <c r="B53" s="255">
        <v>42504</v>
      </c>
      <c r="C53" s="253" t="s">
        <v>692</v>
      </c>
      <c r="D53" s="221" t="s">
        <v>625</v>
      </c>
      <c r="E53" s="221" t="s">
        <v>640</v>
      </c>
      <c r="F53" s="222">
        <v>3</v>
      </c>
      <c r="G53" s="222">
        <v>0.4</v>
      </c>
      <c r="H53" s="222">
        <v>16</v>
      </c>
      <c r="I53" s="222">
        <v>20</v>
      </c>
      <c r="J53" s="223">
        <v>0.2986111111111111</v>
      </c>
      <c r="K53" s="222">
        <v>7.3</v>
      </c>
      <c r="L53" s="222">
        <v>9.9</v>
      </c>
      <c r="M53" s="224">
        <v>7.09</v>
      </c>
      <c r="N53" s="788">
        <v>0.05</v>
      </c>
      <c r="O53" s="222">
        <v>30.6</v>
      </c>
      <c r="P53" s="221">
        <v>58</v>
      </c>
      <c r="Q53" s="222">
        <v>32</v>
      </c>
      <c r="R53" s="222">
        <v>10</v>
      </c>
      <c r="S53" s="221">
        <v>104</v>
      </c>
      <c r="T53" s="221">
        <v>66</v>
      </c>
      <c r="U53" s="221">
        <v>38</v>
      </c>
      <c r="V53" s="806" t="s">
        <v>642</v>
      </c>
      <c r="W53" s="219"/>
      <c r="X53" s="406">
        <v>200</v>
      </c>
      <c r="Y53" s="222"/>
      <c r="Z53" s="222"/>
      <c r="AA53" s="222"/>
      <c r="AB53" s="224"/>
      <c r="AC53" s="222"/>
      <c r="AD53" s="2060"/>
      <c r="AE53" s="222"/>
      <c r="AF53" s="404"/>
      <c r="AG53" s="404"/>
      <c r="AH53" s="403"/>
      <c r="AI53" s="404"/>
      <c r="AJ53" s="403"/>
      <c r="AK53" s="222"/>
    </row>
    <row r="54" spans="1:37" ht="13.5" customHeight="1">
      <c r="A54" s="2155"/>
      <c r="B54" s="255">
        <v>42505</v>
      </c>
      <c r="C54" s="253" t="s">
        <v>685</v>
      </c>
      <c r="D54" s="221" t="s">
        <v>625</v>
      </c>
      <c r="E54" s="221" t="s">
        <v>629</v>
      </c>
      <c r="F54" s="222">
        <v>2</v>
      </c>
      <c r="G54" s="222">
        <v>0.1</v>
      </c>
      <c r="H54" s="222">
        <v>15</v>
      </c>
      <c r="I54" s="222">
        <v>18.5</v>
      </c>
      <c r="J54" s="223">
        <v>0.2986111111111111</v>
      </c>
      <c r="K54" s="222">
        <v>5.0999999999999996</v>
      </c>
      <c r="L54" s="222">
        <v>9.5</v>
      </c>
      <c r="M54" s="224">
        <v>7.05</v>
      </c>
      <c r="N54" s="788">
        <v>0.05</v>
      </c>
      <c r="O54" s="222">
        <v>26.5</v>
      </c>
      <c r="P54" s="221">
        <v>56</v>
      </c>
      <c r="Q54" s="222">
        <v>32</v>
      </c>
      <c r="R54" s="222">
        <v>10</v>
      </c>
      <c r="S54" s="221">
        <v>90</v>
      </c>
      <c r="T54" s="221">
        <v>62</v>
      </c>
      <c r="U54" s="221">
        <v>28</v>
      </c>
      <c r="V54" s="806" t="s">
        <v>642</v>
      </c>
      <c r="W54" s="219"/>
      <c r="X54" s="406">
        <v>240</v>
      </c>
      <c r="Y54" s="222"/>
      <c r="Z54" s="222"/>
      <c r="AA54" s="222"/>
      <c r="AB54" s="224"/>
      <c r="AC54" s="222"/>
      <c r="AD54" s="2060"/>
      <c r="AE54" s="222"/>
      <c r="AF54" s="404"/>
      <c r="AG54" s="404"/>
      <c r="AH54" s="403"/>
      <c r="AI54" s="404"/>
      <c r="AJ54" s="403"/>
      <c r="AK54" s="222"/>
    </row>
    <row r="55" spans="1:37" ht="13.5" customHeight="1">
      <c r="A55" s="2155"/>
      <c r="B55" s="255">
        <v>42506</v>
      </c>
      <c r="C55" s="253" t="s">
        <v>686</v>
      </c>
      <c r="D55" s="221" t="s">
        <v>694</v>
      </c>
      <c r="E55" s="221" t="s">
        <v>640</v>
      </c>
      <c r="F55" s="222">
        <v>3</v>
      </c>
      <c r="G55" s="222">
        <v>0</v>
      </c>
      <c r="H55" s="222">
        <v>18</v>
      </c>
      <c r="I55" s="222">
        <v>19</v>
      </c>
      <c r="J55" s="223">
        <v>0.2986111111111111</v>
      </c>
      <c r="K55" s="222">
        <v>5.8</v>
      </c>
      <c r="L55" s="222">
        <v>10.7</v>
      </c>
      <c r="M55" s="224">
        <v>7.24</v>
      </c>
      <c r="N55" s="788" t="s">
        <v>321</v>
      </c>
      <c r="O55" s="222">
        <v>27.2</v>
      </c>
      <c r="P55" s="221">
        <v>60</v>
      </c>
      <c r="Q55" s="222">
        <v>30.5</v>
      </c>
      <c r="R55" s="222">
        <v>10</v>
      </c>
      <c r="S55" s="221">
        <v>98</v>
      </c>
      <c r="T55" s="221">
        <v>66</v>
      </c>
      <c r="U55" s="221">
        <v>32</v>
      </c>
      <c r="V55" s="806" t="s">
        <v>642</v>
      </c>
      <c r="W55" s="219"/>
      <c r="X55" s="406">
        <v>200</v>
      </c>
      <c r="Y55" s="221"/>
      <c r="Z55" s="221"/>
      <c r="AA55" s="221"/>
      <c r="AB55" s="221"/>
      <c r="AC55" s="221"/>
      <c r="AD55" s="2060"/>
      <c r="AE55" s="221"/>
      <c r="AF55" s="404"/>
      <c r="AG55" s="404"/>
      <c r="AH55" s="403"/>
      <c r="AI55" s="404"/>
      <c r="AJ55" s="403"/>
      <c r="AK55" s="221"/>
    </row>
    <row r="56" spans="1:37" ht="13.5" customHeight="1">
      <c r="A56" s="2155"/>
      <c r="B56" s="255">
        <v>42507</v>
      </c>
      <c r="C56" s="253" t="s">
        <v>687</v>
      </c>
      <c r="D56" s="221" t="s">
        <v>641</v>
      </c>
      <c r="E56" s="221" t="s">
        <v>626</v>
      </c>
      <c r="F56" s="222">
        <v>4</v>
      </c>
      <c r="G56" s="222">
        <v>0</v>
      </c>
      <c r="H56" s="222">
        <v>17</v>
      </c>
      <c r="I56" s="222">
        <v>20</v>
      </c>
      <c r="J56" s="223">
        <v>0.2986111111111111</v>
      </c>
      <c r="K56" s="222">
        <v>6.3</v>
      </c>
      <c r="L56" s="222">
        <v>10.5</v>
      </c>
      <c r="M56" s="224">
        <v>7.22</v>
      </c>
      <c r="N56" s="788" t="s">
        <v>321</v>
      </c>
      <c r="O56" s="222">
        <v>29.8</v>
      </c>
      <c r="P56" s="221">
        <v>60</v>
      </c>
      <c r="Q56" s="222">
        <v>32</v>
      </c>
      <c r="R56" s="222">
        <v>10</v>
      </c>
      <c r="S56" s="221">
        <v>97</v>
      </c>
      <c r="T56" s="221">
        <v>64</v>
      </c>
      <c r="U56" s="221">
        <v>33</v>
      </c>
      <c r="V56" s="806">
        <v>0.21</v>
      </c>
      <c r="W56" s="219" t="s">
        <v>636</v>
      </c>
      <c r="X56" s="406">
        <v>200</v>
      </c>
      <c r="Y56" s="222">
        <v>190.8</v>
      </c>
      <c r="Z56" s="222">
        <v>7.2</v>
      </c>
      <c r="AA56" s="222">
        <v>1.1399999999999999</v>
      </c>
      <c r="AB56" s="224">
        <v>-1.1100000000000001</v>
      </c>
      <c r="AC56" s="222">
        <v>6.2</v>
      </c>
      <c r="AD56" s="2060">
        <v>0.73</v>
      </c>
      <c r="AE56" s="222">
        <v>41</v>
      </c>
      <c r="AF56" s="404">
        <v>8.9</v>
      </c>
      <c r="AG56" s="404">
        <v>6.4</v>
      </c>
      <c r="AH56" s="403">
        <v>2.6</v>
      </c>
      <c r="AI56" s="404">
        <v>8.6999999999999993</v>
      </c>
      <c r="AJ56" s="403">
        <v>1.3</v>
      </c>
      <c r="AK56" s="222" t="s">
        <v>700</v>
      </c>
    </row>
    <row r="57" spans="1:37" ht="13.5" customHeight="1">
      <c r="A57" s="2155"/>
      <c r="B57" s="255">
        <v>42508</v>
      </c>
      <c r="C57" s="253" t="s">
        <v>688</v>
      </c>
      <c r="D57" s="221" t="s">
        <v>695</v>
      </c>
      <c r="E57" s="221" t="s">
        <v>626</v>
      </c>
      <c r="F57" s="222">
        <v>2</v>
      </c>
      <c r="G57" s="222">
        <v>0.1</v>
      </c>
      <c r="H57" s="222">
        <v>19</v>
      </c>
      <c r="I57" s="222">
        <v>19</v>
      </c>
      <c r="J57" s="223">
        <v>0.29861111111111099</v>
      </c>
      <c r="K57" s="222">
        <v>6.2</v>
      </c>
      <c r="L57" s="222">
        <v>10.4</v>
      </c>
      <c r="M57" s="224">
        <v>7.22</v>
      </c>
      <c r="N57" s="788">
        <v>0.05</v>
      </c>
      <c r="O57" s="222">
        <v>30.2</v>
      </c>
      <c r="P57" s="221">
        <v>66</v>
      </c>
      <c r="Q57" s="222">
        <v>30.2</v>
      </c>
      <c r="R57" s="222">
        <v>10</v>
      </c>
      <c r="S57" s="221">
        <v>97</v>
      </c>
      <c r="T57" s="221">
        <v>66</v>
      </c>
      <c r="U57" s="221">
        <v>31</v>
      </c>
      <c r="V57" s="806" t="s">
        <v>642</v>
      </c>
      <c r="W57" s="219"/>
      <c r="X57" s="406">
        <v>210</v>
      </c>
      <c r="Y57" s="222"/>
      <c r="Z57" s="222"/>
      <c r="AA57" s="222"/>
      <c r="AB57" s="224"/>
      <c r="AC57" s="222"/>
      <c r="AD57" s="2060"/>
      <c r="AE57" s="222"/>
      <c r="AF57" s="404"/>
      <c r="AG57" s="404"/>
      <c r="AH57" s="403"/>
      <c r="AI57" s="404"/>
      <c r="AJ57" s="403"/>
      <c r="AK57" s="222"/>
    </row>
    <row r="58" spans="1:37" ht="13.5" customHeight="1">
      <c r="A58" s="2155"/>
      <c r="B58" s="255">
        <v>42509</v>
      </c>
      <c r="C58" s="253" t="s">
        <v>689</v>
      </c>
      <c r="D58" s="221" t="s">
        <v>627</v>
      </c>
      <c r="E58" s="221" t="s">
        <v>634</v>
      </c>
      <c r="F58" s="222">
        <v>1</v>
      </c>
      <c r="G58" s="222">
        <v>0</v>
      </c>
      <c r="H58" s="222">
        <v>17</v>
      </c>
      <c r="I58" s="222">
        <v>20.5</v>
      </c>
      <c r="J58" s="223">
        <v>0.29166666666666669</v>
      </c>
      <c r="K58" s="222">
        <v>7.3</v>
      </c>
      <c r="L58" s="222">
        <v>11.5</v>
      </c>
      <c r="M58" s="224">
        <v>7.13</v>
      </c>
      <c r="N58" s="788" t="s">
        <v>321</v>
      </c>
      <c r="O58" s="222">
        <v>29.3</v>
      </c>
      <c r="P58" s="221">
        <v>63</v>
      </c>
      <c r="Q58" s="222">
        <v>31.2</v>
      </c>
      <c r="R58" s="222">
        <v>10</v>
      </c>
      <c r="S58" s="221">
        <v>98</v>
      </c>
      <c r="T58" s="221">
        <v>65</v>
      </c>
      <c r="U58" s="221">
        <v>33</v>
      </c>
      <c r="V58" s="806" t="s">
        <v>642</v>
      </c>
      <c r="W58" s="219"/>
      <c r="X58" s="406">
        <v>210</v>
      </c>
      <c r="Y58" s="222"/>
      <c r="Z58" s="222"/>
      <c r="AA58" s="222"/>
      <c r="AB58" s="224"/>
      <c r="AC58" s="222"/>
      <c r="AD58" s="2060"/>
      <c r="AE58" s="222"/>
      <c r="AF58" s="404"/>
      <c r="AG58" s="404"/>
      <c r="AH58" s="403"/>
      <c r="AI58" s="404"/>
      <c r="AJ58" s="403"/>
      <c r="AK58" s="222"/>
    </row>
    <row r="59" spans="1:37" ht="13.5" customHeight="1">
      <c r="A59" s="2155"/>
      <c r="B59" s="255">
        <v>42510</v>
      </c>
      <c r="C59" s="253" t="s">
        <v>691</v>
      </c>
      <c r="D59" s="221" t="s">
        <v>627</v>
      </c>
      <c r="E59" s="221" t="s">
        <v>640</v>
      </c>
      <c r="F59" s="222">
        <v>2</v>
      </c>
      <c r="G59" s="222">
        <v>0</v>
      </c>
      <c r="H59" s="222">
        <v>22</v>
      </c>
      <c r="I59" s="222">
        <v>21</v>
      </c>
      <c r="J59" s="223">
        <v>0.29166666666666669</v>
      </c>
      <c r="K59" s="222">
        <v>5.3</v>
      </c>
      <c r="L59" s="222">
        <v>10.6</v>
      </c>
      <c r="M59" s="224">
        <v>7.13</v>
      </c>
      <c r="N59" s="788">
        <v>0.05</v>
      </c>
      <c r="O59" s="222">
        <v>32.4</v>
      </c>
      <c r="P59" s="221">
        <v>62</v>
      </c>
      <c r="Q59" s="222">
        <v>32</v>
      </c>
      <c r="R59" s="222">
        <v>9.9</v>
      </c>
      <c r="S59" s="221">
        <v>111</v>
      </c>
      <c r="T59" s="221">
        <v>74</v>
      </c>
      <c r="U59" s="221">
        <v>37</v>
      </c>
      <c r="V59" s="806">
        <v>0.22</v>
      </c>
      <c r="W59" s="219"/>
      <c r="X59" s="406">
        <v>220</v>
      </c>
      <c r="Y59" s="222"/>
      <c r="Z59" s="222"/>
      <c r="AA59" s="222"/>
      <c r="AB59" s="224"/>
      <c r="AC59" s="222"/>
      <c r="AD59" s="2060"/>
      <c r="AE59" s="222"/>
      <c r="AF59" s="404"/>
      <c r="AG59" s="404"/>
      <c r="AH59" s="403"/>
      <c r="AI59" s="404"/>
      <c r="AJ59" s="403"/>
      <c r="AK59" s="222"/>
    </row>
    <row r="60" spans="1:37" ht="13.5" customHeight="1">
      <c r="A60" s="2155"/>
      <c r="B60" s="255">
        <v>42511</v>
      </c>
      <c r="C60" s="253" t="s">
        <v>692</v>
      </c>
      <c r="D60" s="221" t="s">
        <v>627</v>
      </c>
      <c r="E60" s="221" t="s">
        <v>633</v>
      </c>
      <c r="F60" s="222">
        <v>2</v>
      </c>
      <c r="G60" s="222">
        <v>0</v>
      </c>
      <c r="H60" s="222">
        <v>24</v>
      </c>
      <c r="I60" s="222">
        <v>21</v>
      </c>
      <c r="J60" s="223">
        <v>0.29166666666666669</v>
      </c>
      <c r="K60" s="222">
        <v>8.3000000000000007</v>
      </c>
      <c r="L60" s="222">
        <v>13.9</v>
      </c>
      <c r="M60" s="224">
        <v>7.16</v>
      </c>
      <c r="N60" s="788" t="s">
        <v>321</v>
      </c>
      <c r="O60" s="222">
        <v>32.799999999999997</v>
      </c>
      <c r="P60" s="221">
        <v>66</v>
      </c>
      <c r="Q60" s="222">
        <v>33.700000000000003</v>
      </c>
      <c r="R60" s="222">
        <v>10</v>
      </c>
      <c r="S60" s="221">
        <v>108</v>
      </c>
      <c r="T60" s="221">
        <v>71</v>
      </c>
      <c r="U60" s="221">
        <v>37</v>
      </c>
      <c r="V60" s="807">
        <v>0.22</v>
      </c>
      <c r="W60" s="219"/>
      <c r="X60" s="406">
        <v>230</v>
      </c>
      <c r="Y60" s="222"/>
      <c r="Z60" s="222"/>
      <c r="AA60" s="222"/>
      <c r="AB60" s="224"/>
      <c r="AC60" s="222"/>
      <c r="AD60" s="2060"/>
      <c r="AE60" s="222"/>
      <c r="AF60" s="404"/>
      <c r="AG60" s="404"/>
      <c r="AH60" s="403"/>
      <c r="AI60" s="404"/>
      <c r="AJ60" s="403"/>
      <c r="AK60" s="222"/>
    </row>
    <row r="61" spans="1:37" ht="13.5" customHeight="1">
      <c r="A61" s="2155"/>
      <c r="B61" s="255">
        <v>42512</v>
      </c>
      <c r="C61" s="253" t="s">
        <v>685</v>
      </c>
      <c r="D61" s="221" t="s">
        <v>627</v>
      </c>
      <c r="E61" s="221" t="s">
        <v>631</v>
      </c>
      <c r="F61" s="222">
        <v>3</v>
      </c>
      <c r="G61" s="222">
        <v>0</v>
      </c>
      <c r="H61" s="222">
        <v>21</v>
      </c>
      <c r="I61" s="222">
        <v>21</v>
      </c>
      <c r="J61" s="223">
        <v>0.28472222222222221</v>
      </c>
      <c r="K61" s="222">
        <v>7.4</v>
      </c>
      <c r="L61" s="222">
        <v>12.9</v>
      </c>
      <c r="M61" s="224">
        <v>7</v>
      </c>
      <c r="N61" s="788">
        <v>0.05</v>
      </c>
      <c r="O61" s="222">
        <v>32.299999999999997</v>
      </c>
      <c r="P61" s="221">
        <v>60</v>
      </c>
      <c r="Q61" s="222">
        <v>29.1</v>
      </c>
      <c r="R61" s="222">
        <v>10</v>
      </c>
      <c r="S61" s="221">
        <v>108</v>
      </c>
      <c r="T61" s="221">
        <v>70</v>
      </c>
      <c r="U61" s="221">
        <v>38</v>
      </c>
      <c r="V61" s="806" t="s">
        <v>642</v>
      </c>
      <c r="W61" s="219"/>
      <c r="X61" s="406">
        <v>210</v>
      </c>
      <c r="Y61" s="221"/>
      <c r="Z61" s="221"/>
      <c r="AA61" s="221"/>
      <c r="AB61" s="221"/>
      <c r="AC61" s="221"/>
      <c r="AD61" s="2060"/>
      <c r="AE61" s="221"/>
      <c r="AF61" s="404"/>
      <c r="AG61" s="404"/>
      <c r="AH61" s="403"/>
      <c r="AI61" s="404"/>
      <c r="AJ61" s="403"/>
      <c r="AK61" s="221"/>
    </row>
    <row r="62" spans="1:37" ht="13.5" customHeight="1">
      <c r="A62" s="2155"/>
      <c r="B62" s="255">
        <v>42513</v>
      </c>
      <c r="C62" s="253" t="s">
        <v>686</v>
      </c>
      <c r="D62" s="221" t="s">
        <v>627</v>
      </c>
      <c r="E62" s="221" t="s">
        <v>637</v>
      </c>
      <c r="F62" s="222">
        <v>1</v>
      </c>
      <c r="G62" s="222">
        <v>0</v>
      </c>
      <c r="H62" s="222">
        <v>23</v>
      </c>
      <c r="I62" s="222">
        <v>22</v>
      </c>
      <c r="J62" s="223">
        <v>0.29166666666666669</v>
      </c>
      <c r="K62" s="222">
        <v>7.1</v>
      </c>
      <c r="L62" s="222">
        <v>13</v>
      </c>
      <c r="M62" s="224">
        <v>7.09</v>
      </c>
      <c r="N62" s="788" t="s">
        <v>321</v>
      </c>
      <c r="O62" s="222">
        <v>32.200000000000003</v>
      </c>
      <c r="P62" s="221">
        <v>62</v>
      </c>
      <c r="Q62" s="222">
        <v>32</v>
      </c>
      <c r="R62" s="222">
        <v>10</v>
      </c>
      <c r="S62" s="221">
        <v>104</v>
      </c>
      <c r="T62" s="221">
        <v>68</v>
      </c>
      <c r="U62" s="221">
        <v>36</v>
      </c>
      <c r="V62" s="806" t="s">
        <v>642</v>
      </c>
      <c r="W62" s="219"/>
      <c r="X62" s="406">
        <v>210</v>
      </c>
      <c r="Y62" s="221"/>
      <c r="Z62" s="221"/>
      <c r="AA62" s="221"/>
      <c r="AB62" s="221"/>
      <c r="AC62" s="221"/>
      <c r="AD62" s="2060"/>
      <c r="AE62" s="221"/>
      <c r="AF62" s="404"/>
      <c r="AG62" s="404"/>
      <c r="AH62" s="403"/>
      <c r="AI62" s="404"/>
      <c r="AJ62" s="403"/>
      <c r="AK62" s="221"/>
    </row>
    <row r="63" spans="1:37" ht="13.5" customHeight="1">
      <c r="A63" s="2155"/>
      <c r="B63" s="255">
        <v>42514</v>
      </c>
      <c r="C63" s="253" t="s">
        <v>687</v>
      </c>
      <c r="D63" s="221" t="s">
        <v>641</v>
      </c>
      <c r="E63" s="221" t="s">
        <v>631</v>
      </c>
      <c r="F63" s="222">
        <v>2</v>
      </c>
      <c r="G63" s="222">
        <v>0</v>
      </c>
      <c r="H63" s="222">
        <v>22</v>
      </c>
      <c r="I63" s="222">
        <v>21.5</v>
      </c>
      <c r="J63" s="223">
        <v>0.28472222222222221</v>
      </c>
      <c r="K63" s="222">
        <v>8.6999999999999993</v>
      </c>
      <c r="L63" s="222">
        <v>13.8</v>
      </c>
      <c r="M63" s="224">
        <v>7.17</v>
      </c>
      <c r="N63" s="788" t="s">
        <v>321</v>
      </c>
      <c r="O63" s="222">
        <v>32.5</v>
      </c>
      <c r="P63" s="221">
        <v>66</v>
      </c>
      <c r="Q63" s="222">
        <v>32.700000000000003</v>
      </c>
      <c r="R63" s="222">
        <v>10</v>
      </c>
      <c r="S63" s="221">
        <v>104</v>
      </c>
      <c r="T63" s="221">
        <v>70</v>
      </c>
      <c r="U63" s="221">
        <v>34</v>
      </c>
      <c r="V63" s="806" t="s">
        <v>642</v>
      </c>
      <c r="W63" s="219"/>
      <c r="X63" s="406">
        <v>230</v>
      </c>
      <c r="Y63" s="222"/>
      <c r="Z63" s="222"/>
      <c r="AA63" s="222"/>
      <c r="AB63" s="224"/>
      <c r="AC63" s="222"/>
      <c r="AD63" s="2060"/>
      <c r="AE63" s="222"/>
      <c r="AF63" s="404"/>
      <c r="AG63" s="404"/>
      <c r="AH63" s="403"/>
      <c r="AI63" s="404"/>
      <c r="AJ63" s="403"/>
      <c r="AK63" s="222"/>
    </row>
    <row r="64" spans="1:37" ht="13.5" customHeight="1">
      <c r="A64" s="2155"/>
      <c r="B64" s="255">
        <v>42515</v>
      </c>
      <c r="C64" s="253" t="s">
        <v>688</v>
      </c>
      <c r="D64" s="221" t="s">
        <v>625</v>
      </c>
      <c r="E64" s="221" t="s">
        <v>626</v>
      </c>
      <c r="F64" s="222">
        <v>2</v>
      </c>
      <c r="G64" s="222">
        <v>0.3</v>
      </c>
      <c r="H64" s="222">
        <v>21</v>
      </c>
      <c r="I64" s="222">
        <v>22.5</v>
      </c>
      <c r="J64" s="223">
        <v>0.2986111111111111</v>
      </c>
      <c r="K64" s="222">
        <v>8.3000000000000007</v>
      </c>
      <c r="L64" s="222">
        <v>14</v>
      </c>
      <c r="M64" s="224">
        <v>7.18</v>
      </c>
      <c r="N64" s="788">
        <v>0.15</v>
      </c>
      <c r="O64" s="222">
        <v>32.4</v>
      </c>
      <c r="P64" s="221">
        <v>74</v>
      </c>
      <c r="Q64" s="222">
        <v>32.700000000000003</v>
      </c>
      <c r="R64" s="222">
        <v>10</v>
      </c>
      <c r="S64" s="221">
        <v>106</v>
      </c>
      <c r="T64" s="221">
        <v>71</v>
      </c>
      <c r="U64" s="221">
        <v>35</v>
      </c>
      <c r="V64" s="806" t="s">
        <v>642</v>
      </c>
      <c r="W64" s="219"/>
      <c r="X64" s="406">
        <v>230</v>
      </c>
      <c r="Y64" s="222"/>
      <c r="Z64" s="222"/>
      <c r="AA64" s="222"/>
      <c r="AB64" s="224"/>
      <c r="AC64" s="222"/>
      <c r="AD64" s="2060"/>
      <c r="AE64" s="222"/>
      <c r="AF64" s="404"/>
      <c r="AG64" s="404"/>
      <c r="AH64" s="403"/>
      <c r="AI64" s="404"/>
      <c r="AJ64" s="403"/>
      <c r="AK64" s="222"/>
    </row>
    <row r="65" spans="1:37" ht="13.5" customHeight="1">
      <c r="A65" s="2155"/>
      <c r="B65" s="255">
        <v>42516</v>
      </c>
      <c r="C65" s="253" t="s">
        <v>689</v>
      </c>
      <c r="D65" s="221" t="s">
        <v>625</v>
      </c>
      <c r="E65" s="221" t="s">
        <v>696</v>
      </c>
      <c r="F65" s="222">
        <v>2</v>
      </c>
      <c r="G65" s="222">
        <v>13.9</v>
      </c>
      <c r="H65" s="222">
        <v>22</v>
      </c>
      <c r="I65" s="222">
        <v>21.5</v>
      </c>
      <c r="J65" s="223">
        <v>0.29166666666666669</v>
      </c>
      <c r="K65" s="222">
        <v>9.6999999999999993</v>
      </c>
      <c r="L65" s="222">
        <v>14.8</v>
      </c>
      <c r="M65" s="224">
        <v>7.16</v>
      </c>
      <c r="N65" s="788">
        <v>0.05</v>
      </c>
      <c r="O65" s="222">
        <v>32.4</v>
      </c>
      <c r="P65" s="221">
        <v>72</v>
      </c>
      <c r="Q65" s="222">
        <v>34.1</v>
      </c>
      <c r="R65" s="222">
        <v>10</v>
      </c>
      <c r="S65" s="221">
        <v>104</v>
      </c>
      <c r="T65" s="221">
        <v>72</v>
      </c>
      <c r="U65" s="221">
        <v>32</v>
      </c>
      <c r="V65" s="806" t="s">
        <v>642</v>
      </c>
      <c r="W65" s="219"/>
      <c r="X65" s="406">
        <v>270</v>
      </c>
      <c r="Y65" s="222"/>
      <c r="Z65" s="222"/>
      <c r="AA65" s="222"/>
      <c r="AB65" s="224"/>
      <c r="AC65" s="222"/>
      <c r="AD65" s="2060"/>
      <c r="AE65" s="222"/>
      <c r="AF65" s="404"/>
      <c r="AG65" s="404"/>
      <c r="AH65" s="403"/>
      <c r="AI65" s="404"/>
      <c r="AJ65" s="403"/>
      <c r="AK65" s="222"/>
    </row>
    <row r="66" spans="1:37" ht="13.5" customHeight="1">
      <c r="A66" s="2155"/>
      <c r="B66" s="255">
        <v>42517</v>
      </c>
      <c r="C66" s="253" t="s">
        <v>691</v>
      </c>
      <c r="D66" s="221" t="s">
        <v>627</v>
      </c>
      <c r="E66" s="221" t="s">
        <v>697</v>
      </c>
      <c r="F66" s="222">
        <v>2</v>
      </c>
      <c r="G66" s="222">
        <v>0</v>
      </c>
      <c r="H66" s="222">
        <v>21</v>
      </c>
      <c r="I66" s="222">
        <v>21.5</v>
      </c>
      <c r="J66" s="223">
        <v>0.29166666666666669</v>
      </c>
      <c r="K66" s="222">
        <v>8.1999999999999993</v>
      </c>
      <c r="L66" s="222">
        <v>14.1</v>
      </c>
      <c r="M66" s="224">
        <v>7.1</v>
      </c>
      <c r="N66" s="788">
        <v>0.05</v>
      </c>
      <c r="O66" s="222">
        <v>31.9</v>
      </c>
      <c r="P66" s="221">
        <v>74</v>
      </c>
      <c r="Q66" s="222">
        <v>34.1</v>
      </c>
      <c r="R66" s="222">
        <v>10</v>
      </c>
      <c r="S66" s="221">
        <v>110</v>
      </c>
      <c r="T66" s="221">
        <v>72</v>
      </c>
      <c r="U66" s="221">
        <v>38</v>
      </c>
      <c r="V66" s="806">
        <v>0.22</v>
      </c>
      <c r="W66" s="219"/>
      <c r="X66" s="406">
        <v>220</v>
      </c>
      <c r="Y66" s="222"/>
      <c r="Z66" s="222"/>
      <c r="AA66" s="222"/>
      <c r="AB66" s="224"/>
      <c r="AC66" s="222"/>
      <c r="AD66" s="2060"/>
      <c r="AE66" s="222"/>
      <c r="AF66" s="404"/>
      <c r="AG66" s="404"/>
      <c r="AH66" s="403"/>
      <c r="AI66" s="404"/>
      <c r="AJ66" s="403"/>
      <c r="AK66" s="222"/>
    </row>
    <row r="67" spans="1:37" ht="13.5" customHeight="1">
      <c r="A67" s="2155"/>
      <c r="B67" s="255">
        <v>42518</v>
      </c>
      <c r="C67" s="253" t="s">
        <v>692</v>
      </c>
      <c r="D67" s="221" t="s">
        <v>627</v>
      </c>
      <c r="E67" s="221" t="s">
        <v>634</v>
      </c>
      <c r="F67" s="222">
        <v>1</v>
      </c>
      <c r="G67" s="222">
        <v>0</v>
      </c>
      <c r="H67" s="222">
        <v>20</v>
      </c>
      <c r="I67" s="222">
        <v>21.5</v>
      </c>
      <c r="J67" s="223">
        <v>0.2986111111111111</v>
      </c>
      <c r="K67" s="222">
        <v>7.7</v>
      </c>
      <c r="L67" s="222">
        <v>14.1</v>
      </c>
      <c r="M67" s="224">
        <v>7.17</v>
      </c>
      <c r="N67" s="788">
        <v>0.05</v>
      </c>
      <c r="O67" s="222">
        <v>33.700000000000003</v>
      </c>
      <c r="P67" s="221">
        <v>80</v>
      </c>
      <c r="Q67" s="222">
        <v>35.5</v>
      </c>
      <c r="R67" s="222">
        <v>10</v>
      </c>
      <c r="S67" s="221">
        <v>116</v>
      </c>
      <c r="T67" s="221">
        <v>78</v>
      </c>
      <c r="U67" s="221">
        <v>38</v>
      </c>
      <c r="V67" s="806">
        <v>0.22</v>
      </c>
      <c r="W67" s="219"/>
      <c r="X67" s="406">
        <v>220</v>
      </c>
      <c r="Y67" s="222"/>
      <c r="Z67" s="222"/>
      <c r="AA67" s="222"/>
      <c r="AB67" s="224"/>
      <c r="AC67" s="222"/>
      <c r="AD67" s="2060"/>
      <c r="AE67" s="222"/>
      <c r="AF67" s="404"/>
      <c r="AG67" s="404"/>
      <c r="AH67" s="403"/>
      <c r="AI67" s="404"/>
      <c r="AJ67" s="403"/>
      <c r="AK67" s="222"/>
    </row>
    <row r="68" spans="1:37" ht="13.5" customHeight="1">
      <c r="A68" s="2155"/>
      <c r="B68" s="255">
        <v>42519</v>
      </c>
      <c r="C68" s="253" t="s">
        <v>685</v>
      </c>
      <c r="D68" s="221" t="s">
        <v>627</v>
      </c>
      <c r="E68" s="221" t="s">
        <v>630</v>
      </c>
      <c r="F68" s="222">
        <v>1</v>
      </c>
      <c r="G68" s="222">
        <v>0</v>
      </c>
      <c r="H68" s="222">
        <v>22</v>
      </c>
      <c r="I68" s="222">
        <v>23</v>
      </c>
      <c r="J68" s="223">
        <v>0.29166666666666669</v>
      </c>
      <c r="K68" s="222">
        <v>6.8</v>
      </c>
      <c r="L68" s="222">
        <v>10.5</v>
      </c>
      <c r="M68" s="224">
        <v>7.06</v>
      </c>
      <c r="N68" s="788">
        <v>0.05</v>
      </c>
      <c r="O68" s="222">
        <v>33.799999999999997</v>
      </c>
      <c r="P68" s="221">
        <v>70</v>
      </c>
      <c r="Q68" s="222">
        <v>34.799999999999997</v>
      </c>
      <c r="R68" s="222">
        <v>10</v>
      </c>
      <c r="S68" s="221">
        <v>112</v>
      </c>
      <c r="T68" s="221">
        <v>76</v>
      </c>
      <c r="U68" s="221">
        <v>36</v>
      </c>
      <c r="V68" s="806" t="s">
        <v>642</v>
      </c>
      <c r="W68" s="219"/>
      <c r="X68" s="406">
        <v>260</v>
      </c>
      <c r="Y68" s="221"/>
      <c r="Z68" s="221"/>
      <c r="AA68" s="221"/>
      <c r="AB68" s="221"/>
      <c r="AC68" s="221"/>
      <c r="AD68" s="2060"/>
      <c r="AE68" s="221"/>
      <c r="AF68" s="404"/>
      <c r="AG68" s="404"/>
      <c r="AH68" s="403"/>
      <c r="AI68" s="404"/>
      <c r="AJ68" s="403"/>
      <c r="AK68" s="221"/>
    </row>
    <row r="69" spans="1:37" ht="13.5" customHeight="1">
      <c r="A69" s="2155"/>
      <c r="B69" s="255">
        <v>42520</v>
      </c>
      <c r="C69" s="253" t="s">
        <v>686</v>
      </c>
      <c r="D69" s="221" t="s">
        <v>627</v>
      </c>
      <c r="E69" s="221" t="s">
        <v>626</v>
      </c>
      <c r="F69" s="222">
        <v>1</v>
      </c>
      <c r="G69" s="222">
        <v>0</v>
      </c>
      <c r="H69" s="222">
        <v>23</v>
      </c>
      <c r="I69" s="222">
        <v>22</v>
      </c>
      <c r="J69" s="223">
        <v>0.29166666666666669</v>
      </c>
      <c r="K69" s="222">
        <v>7.3</v>
      </c>
      <c r="L69" s="222">
        <v>14.1</v>
      </c>
      <c r="M69" s="224">
        <v>7.12</v>
      </c>
      <c r="N69" s="788">
        <v>0.05</v>
      </c>
      <c r="O69" s="222">
        <v>32.9</v>
      </c>
      <c r="P69" s="221">
        <v>70</v>
      </c>
      <c r="Q69" s="222">
        <v>34.799999999999997</v>
      </c>
      <c r="R69" s="222">
        <v>10</v>
      </c>
      <c r="S69" s="221">
        <v>116</v>
      </c>
      <c r="T69" s="221">
        <v>76</v>
      </c>
      <c r="U69" s="221">
        <v>40</v>
      </c>
      <c r="V69" s="806">
        <v>0.31</v>
      </c>
      <c r="W69" s="219" t="s">
        <v>636</v>
      </c>
      <c r="X69" s="406">
        <v>230</v>
      </c>
      <c r="Y69" s="221">
        <v>222.2</v>
      </c>
      <c r="Z69" s="221">
        <v>11.8</v>
      </c>
      <c r="AA69" s="221">
        <v>1.62</v>
      </c>
      <c r="AB69" s="221">
        <v>-1.02</v>
      </c>
      <c r="AC69" s="221">
        <v>5.3</v>
      </c>
      <c r="AD69" s="2060"/>
      <c r="AE69" s="221"/>
      <c r="AF69" s="404"/>
      <c r="AG69" s="404"/>
      <c r="AH69" s="403"/>
      <c r="AI69" s="404"/>
      <c r="AJ69" s="403"/>
      <c r="AK69" s="221"/>
    </row>
    <row r="70" spans="1:37" ht="13.5" customHeight="1">
      <c r="A70" s="2155"/>
      <c r="B70" s="256">
        <v>42521</v>
      </c>
      <c r="C70" s="257" t="s">
        <v>687</v>
      </c>
      <c r="D70" s="226" t="s">
        <v>641</v>
      </c>
      <c r="E70" s="226" t="s">
        <v>690</v>
      </c>
      <c r="F70" s="227">
        <v>2</v>
      </c>
      <c r="G70" s="227">
        <v>0</v>
      </c>
      <c r="H70" s="227">
        <v>24</v>
      </c>
      <c r="I70" s="227">
        <v>22.5</v>
      </c>
      <c r="J70" s="228">
        <v>0.28472222222222221</v>
      </c>
      <c r="K70" s="226">
        <v>8.1</v>
      </c>
      <c r="L70" s="227">
        <v>9.5</v>
      </c>
      <c r="M70" s="226">
        <v>6.98</v>
      </c>
      <c r="N70" s="804">
        <v>0.05</v>
      </c>
      <c r="O70" s="227">
        <v>35.1</v>
      </c>
      <c r="P70" s="226">
        <v>60</v>
      </c>
      <c r="Q70" s="227">
        <v>32</v>
      </c>
      <c r="R70" s="226">
        <v>9.5</v>
      </c>
      <c r="S70" s="226">
        <v>116</v>
      </c>
      <c r="T70" s="226">
        <v>76</v>
      </c>
      <c r="U70" s="226">
        <v>40</v>
      </c>
      <c r="V70" s="808" t="s">
        <v>642</v>
      </c>
      <c r="W70" s="287"/>
      <c r="X70" s="408">
        <v>250</v>
      </c>
      <c r="Y70" s="226"/>
      <c r="Z70" s="226"/>
      <c r="AA70" s="226"/>
      <c r="AB70" s="226"/>
      <c r="AC70" s="226"/>
      <c r="AD70" s="2061"/>
      <c r="AE70" s="226"/>
      <c r="AF70" s="1509"/>
      <c r="AG70" s="1509"/>
      <c r="AH70" s="1510"/>
      <c r="AI70" s="1509"/>
      <c r="AJ70" s="1510"/>
      <c r="AK70" s="226"/>
    </row>
    <row r="71" spans="1:37" ht="13.5" customHeight="1">
      <c r="A71" s="2155"/>
      <c r="B71" s="2133" t="s">
        <v>407</v>
      </c>
      <c r="C71" s="2133"/>
      <c r="D71" s="658"/>
      <c r="E71" s="659"/>
      <c r="F71" s="809">
        <f>MAX(F40:F70)</f>
        <v>4</v>
      </c>
      <c r="G71" s="809">
        <f t="shared" ref="G71:AJ71" si="3">MAX(G40:G70)</f>
        <v>31</v>
      </c>
      <c r="H71" s="809">
        <f t="shared" si="3"/>
        <v>24</v>
      </c>
      <c r="I71" s="810">
        <f t="shared" si="3"/>
        <v>23</v>
      </c>
      <c r="J71" s="811"/>
      <c r="K71" s="809">
        <f t="shared" si="3"/>
        <v>10.3</v>
      </c>
      <c r="L71" s="809">
        <f t="shared" si="3"/>
        <v>14.8</v>
      </c>
      <c r="M71" s="812">
        <f t="shared" si="3"/>
        <v>7.49</v>
      </c>
      <c r="N71" s="812">
        <f t="shared" si="3"/>
        <v>0.15</v>
      </c>
      <c r="O71" s="809">
        <f t="shared" si="3"/>
        <v>35.1</v>
      </c>
      <c r="P71" s="813">
        <f t="shared" si="3"/>
        <v>80</v>
      </c>
      <c r="Q71" s="809">
        <f t="shared" si="3"/>
        <v>36.200000000000003</v>
      </c>
      <c r="R71" s="809">
        <f t="shared" si="3"/>
        <v>10</v>
      </c>
      <c r="S71" s="813">
        <f t="shared" si="3"/>
        <v>116</v>
      </c>
      <c r="T71" s="813">
        <f t="shared" si="3"/>
        <v>78</v>
      </c>
      <c r="U71" s="813">
        <f t="shared" si="3"/>
        <v>48</v>
      </c>
      <c r="V71" s="814">
        <f t="shared" si="3"/>
        <v>0.31</v>
      </c>
      <c r="W71" s="815">
        <f t="shared" si="3"/>
        <v>0</v>
      </c>
      <c r="X71" s="816">
        <f t="shared" si="3"/>
        <v>270</v>
      </c>
      <c r="Y71" s="816">
        <f t="shared" si="3"/>
        <v>222.2</v>
      </c>
      <c r="Z71" s="816">
        <f t="shared" si="3"/>
        <v>11.8</v>
      </c>
      <c r="AA71" s="814">
        <f t="shared" si="3"/>
        <v>1.62</v>
      </c>
      <c r="AB71" s="814">
        <f t="shared" si="3"/>
        <v>-1.02</v>
      </c>
      <c r="AC71" s="817">
        <f t="shared" si="3"/>
        <v>6.2</v>
      </c>
      <c r="AD71" s="2050">
        <f t="shared" si="3"/>
        <v>0.73</v>
      </c>
      <c r="AE71" s="810">
        <f t="shared" si="3"/>
        <v>41</v>
      </c>
      <c r="AF71" s="2075">
        <f t="shared" si="3"/>
        <v>8.9</v>
      </c>
      <c r="AG71" s="2075">
        <f t="shared" si="3"/>
        <v>6.4</v>
      </c>
      <c r="AH71" s="1137">
        <f t="shared" si="3"/>
        <v>2.6</v>
      </c>
      <c r="AI71" s="2075">
        <f t="shared" si="3"/>
        <v>8.6999999999999993</v>
      </c>
      <c r="AJ71" s="1137">
        <f t="shared" si="3"/>
        <v>1.3</v>
      </c>
      <c r="AK71" s="1137" t="s">
        <v>458</v>
      </c>
    </row>
    <row r="72" spans="1:37" ht="13.5" customHeight="1">
      <c r="A72" s="2155"/>
      <c r="B72" s="2134" t="s">
        <v>408</v>
      </c>
      <c r="C72" s="2133"/>
      <c r="D72" s="658"/>
      <c r="E72" s="659"/>
      <c r="F72" s="809">
        <f>MIN(F40:F70)</f>
        <v>0</v>
      </c>
      <c r="G72" s="809">
        <f t="shared" ref="G72:AJ72" si="4">MIN(G40:G70)</f>
        <v>0</v>
      </c>
      <c r="H72" s="809">
        <f t="shared" si="4"/>
        <v>15</v>
      </c>
      <c r="I72" s="810">
        <f t="shared" si="4"/>
        <v>16</v>
      </c>
      <c r="J72" s="811"/>
      <c r="K72" s="809">
        <f t="shared" si="4"/>
        <v>5.0999999999999996</v>
      </c>
      <c r="L72" s="809">
        <f t="shared" si="4"/>
        <v>6.4</v>
      </c>
      <c r="M72" s="812">
        <f t="shared" si="4"/>
        <v>6.91</v>
      </c>
      <c r="N72" s="812" t="s">
        <v>459</v>
      </c>
      <c r="O72" s="809">
        <f t="shared" si="4"/>
        <v>26.5</v>
      </c>
      <c r="P72" s="813">
        <f t="shared" si="4"/>
        <v>46</v>
      </c>
      <c r="Q72" s="809">
        <f t="shared" si="4"/>
        <v>29.1</v>
      </c>
      <c r="R72" s="809">
        <f t="shared" si="4"/>
        <v>8.5</v>
      </c>
      <c r="S72" s="813">
        <f t="shared" si="4"/>
        <v>90</v>
      </c>
      <c r="T72" s="813">
        <f t="shared" si="4"/>
        <v>60</v>
      </c>
      <c r="U72" s="813">
        <f t="shared" si="4"/>
        <v>28</v>
      </c>
      <c r="V72" s="814" t="s">
        <v>460</v>
      </c>
      <c r="W72" s="815">
        <f t="shared" si="4"/>
        <v>0</v>
      </c>
      <c r="X72" s="816">
        <f t="shared" si="4"/>
        <v>190</v>
      </c>
      <c r="Y72" s="816">
        <f t="shared" si="4"/>
        <v>190.8</v>
      </c>
      <c r="Z72" s="816">
        <f t="shared" si="4"/>
        <v>7.2</v>
      </c>
      <c r="AA72" s="814">
        <f t="shared" si="4"/>
        <v>1.1399999999999999</v>
      </c>
      <c r="AB72" s="814">
        <f t="shared" si="4"/>
        <v>-1.1100000000000001</v>
      </c>
      <c r="AC72" s="817">
        <f t="shared" si="4"/>
        <v>5.3</v>
      </c>
      <c r="AD72" s="2051">
        <f t="shared" si="4"/>
        <v>0.73</v>
      </c>
      <c r="AE72" s="810">
        <f t="shared" si="4"/>
        <v>41</v>
      </c>
      <c r="AF72" s="2075">
        <f t="shared" si="4"/>
        <v>8.9</v>
      </c>
      <c r="AG72" s="2075">
        <f t="shared" si="4"/>
        <v>6.4</v>
      </c>
      <c r="AH72" s="1137">
        <f t="shared" si="4"/>
        <v>2.6</v>
      </c>
      <c r="AI72" s="2075">
        <f t="shared" si="4"/>
        <v>8.6999999999999993</v>
      </c>
      <c r="AJ72" s="1137">
        <f t="shared" si="4"/>
        <v>1.3</v>
      </c>
      <c r="AK72" s="1137" t="s">
        <v>701</v>
      </c>
    </row>
    <row r="73" spans="1:37" ht="13.5" customHeight="1">
      <c r="A73" s="2155"/>
      <c r="B73" s="2133" t="s">
        <v>409</v>
      </c>
      <c r="C73" s="2133"/>
      <c r="D73" s="658"/>
      <c r="E73" s="659"/>
      <c r="F73" s="811"/>
      <c r="G73" s="809">
        <f t="shared" ref="G73:AJ73" si="5">IF(COUNT(G40:G70)=0,0,AVERAGE(G40:G70))</f>
        <v>1.8967741935483871</v>
      </c>
      <c r="H73" s="809">
        <f t="shared" si="5"/>
        <v>19.612903225806452</v>
      </c>
      <c r="I73" s="810">
        <f t="shared" si="5"/>
        <v>20.5</v>
      </c>
      <c r="J73" s="811"/>
      <c r="K73" s="809">
        <f t="shared" si="5"/>
        <v>7.3129032258064512</v>
      </c>
      <c r="L73" s="809">
        <f t="shared" si="5"/>
        <v>10.835483870967744</v>
      </c>
      <c r="M73" s="812">
        <f t="shared" si="5"/>
        <v>7.1416129032258047</v>
      </c>
      <c r="N73" s="812" t="s">
        <v>459</v>
      </c>
      <c r="O73" s="809">
        <f t="shared" si="5"/>
        <v>30.951612903225801</v>
      </c>
      <c r="P73" s="813">
        <f t="shared" si="5"/>
        <v>61.193548387096776</v>
      </c>
      <c r="Q73" s="809">
        <f t="shared" si="5"/>
        <v>32.180645161290329</v>
      </c>
      <c r="R73" s="809">
        <f t="shared" si="5"/>
        <v>9.9096774193548409</v>
      </c>
      <c r="S73" s="813">
        <f t="shared" si="5"/>
        <v>102.90322580645162</v>
      </c>
      <c r="T73" s="813">
        <f t="shared" si="5"/>
        <v>67.322580645161295</v>
      </c>
      <c r="U73" s="813">
        <f t="shared" si="5"/>
        <v>35.58064516129032</v>
      </c>
      <c r="V73" s="810" t="s">
        <v>642</v>
      </c>
      <c r="W73" s="815">
        <v>0</v>
      </c>
      <c r="X73" s="816">
        <f t="shared" si="5"/>
        <v>220.32258064516128</v>
      </c>
      <c r="Y73" s="816">
        <f t="shared" si="5"/>
        <v>206.5</v>
      </c>
      <c r="Z73" s="816">
        <f t="shared" si="5"/>
        <v>9.5</v>
      </c>
      <c r="AA73" s="814">
        <f t="shared" si="5"/>
        <v>1.38</v>
      </c>
      <c r="AB73" s="814">
        <f t="shared" si="5"/>
        <v>-1.0649999999999999</v>
      </c>
      <c r="AC73" s="817">
        <f t="shared" si="5"/>
        <v>5.75</v>
      </c>
      <c r="AD73" s="2051">
        <f t="shared" si="5"/>
        <v>0.73</v>
      </c>
      <c r="AE73" s="810">
        <f t="shared" si="5"/>
        <v>41</v>
      </c>
      <c r="AF73" s="2075">
        <f t="shared" si="5"/>
        <v>8.9</v>
      </c>
      <c r="AG73" s="2075">
        <f t="shared" si="5"/>
        <v>6.4</v>
      </c>
      <c r="AH73" s="1137">
        <f t="shared" si="5"/>
        <v>2.6</v>
      </c>
      <c r="AI73" s="2075">
        <f t="shared" si="5"/>
        <v>8.6999999999999993</v>
      </c>
      <c r="AJ73" s="1137">
        <f t="shared" si="5"/>
        <v>1.3</v>
      </c>
      <c r="AK73" s="1137" t="s">
        <v>702</v>
      </c>
    </row>
    <row r="74" spans="1:37" ht="13.5" customHeight="1">
      <c r="A74" s="2155"/>
      <c r="B74" s="2135" t="s">
        <v>410</v>
      </c>
      <c r="C74" s="2135"/>
      <c r="D74" s="660"/>
      <c r="E74" s="660"/>
      <c r="F74" s="859"/>
      <c r="G74" s="809">
        <f>SUM(G41:G70)</f>
        <v>51.8</v>
      </c>
      <c r="H74" s="860"/>
      <c r="I74" s="860"/>
      <c r="J74" s="860"/>
      <c r="K74" s="860"/>
      <c r="L74" s="860"/>
      <c r="M74" s="860"/>
      <c r="N74" s="860"/>
      <c r="O74" s="860"/>
      <c r="P74" s="860"/>
      <c r="Q74" s="860"/>
      <c r="R74" s="860"/>
      <c r="S74" s="860"/>
      <c r="T74" s="860"/>
      <c r="U74" s="860"/>
      <c r="V74" s="860"/>
      <c r="W74" s="820"/>
      <c r="X74" s="860"/>
      <c r="Y74" s="860"/>
      <c r="Z74" s="860"/>
      <c r="AA74" s="860"/>
      <c r="AB74" s="860"/>
      <c r="AC74" s="861"/>
      <c r="AD74" s="2065"/>
      <c r="AE74" s="860"/>
      <c r="AF74" s="2076"/>
      <c r="AG74" s="2076"/>
      <c r="AH74" s="1138"/>
      <c r="AI74" s="2076"/>
      <c r="AJ74" s="1138"/>
      <c r="AK74" s="1138"/>
    </row>
    <row r="75" spans="1:37" ht="13.5" customHeight="1">
      <c r="A75" s="2136" t="s">
        <v>272</v>
      </c>
      <c r="B75" s="254">
        <v>42522</v>
      </c>
      <c r="C75" s="252" t="s">
        <v>688</v>
      </c>
      <c r="D75" s="230" t="s">
        <v>625</v>
      </c>
      <c r="E75" s="230" t="s">
        <v>630</v>
      </c>
      <c r="F75" s="231">
        <v>0</v>
      </c>
      <c r="G75" s="231">
        <v>3.4</v>
      </c>
      <c r="H75" s="231">
        <v>23</v>
      </c>
      <c r="I75" s="231">
        <v>23</v>
      </c>
      <c r="J75" s="232">
        <v>0.28472222222222221</v>
      </c>
      <c r="K75" s="231">
        <v>7.1</v>
      </c>
      <c r="L75" s="231">
        <v>12.2</v>
      </c>
      <c r="M75" s="233">
        <v>7.14</v>
      </c>
      <c r="N75" s="787">
        <v>0.05</v>
      </c>
      <c r="O75" s="231">
        <v>33.700000000000003</v>
      </c>
      <c r="P75" s="230">
        <v>76</v>
      </c>
      <c r="Q75" s="231">
        <v>36.200000000000003</v>
      </c>
      <c r="R75" s="231">
        <v>10</v>
      </c>
      <c r="S75" s="230">
        <v>116</v>
      </c>
      <c r="T75" s="230">
        <v>78</v>
      </c>
      <c r="U75" s="230">
        <v>38</v>
      </c>
      <c r="V75" s="297" t="s">
        <v>642</v>
      </c>
      <c r="W75" s="297"/>
      <c r="X75" s="407">
        <v>260</v>
      </c>
      <c r="Y75" s="230"/>
      <c r="Z75" s="230"/>
      <c r="AA75" s="230"/>
      <c r="AB75" s="230"/>
      <c r="AC75" s="230"/>
      <c r="AD75" s="2059"/>
      <c r="AE75" s="230"/>
      <c r="AF75" s="1507"/>
      <c r="AG75" s="1507"/>
      <c r="AH75" s="2080"/>
      <c r="AI75" s="1507"/>
      <c r="AJ75" s="2080"/>
      <c r="AK75" s="230"/>
    </row>
    <row r="76" spans="1:37" ht="13.5" customHeight="1">
      <c r="A76" s="2136"/>
      <c r="B76" s="255">
        <v>42523</v>
      </c>
      <c r="C76" s="253" t="s">
        <v>689</v>
      </c>
      <c r="D76" s="221" t="s">
        <v>704</v>
      </c>
      <c r="E76" s="221" t="s">
        <v>640</v>
      </c>
      <c r="F76" s="222">
        <v>3</v>
      </c>
      <c r="G76" s="222">
        <v>0</v>
      </c>
      <c r="H76" s="222">
        <v>24</v>
      </c>
      <c r="I76" s="222">
        <v>24.5</v>
      </c>
      <c r="J76" s="223">
        <v>0.29166666666666669</v>
      </c>
      <c r="K76" s="222">
        <v>7.3</v>
      </c>
      <c r="L76" s="222">
        <v>11.9</v>
      </c>
      <c r="M76" s="224">
        <v>7</v>
      </c>
      <c r="N76" s="788">
        <v>0.1</v>
      </c>
      <c r="O76" s="222">
        <v>32.799999999999997</v>
      </c>
      <c r="P76" s="221">
        <v>58</v>
      </c>
      <c r="Q76" s="222">
        <v>35.5</v>
      </c>
      <c r="R76" s="222">
        <v>10</v>
      </c>
      <c r="S76" s="221">
        <v>102</v>
      </c>
      <c r="T76" s="221">
        <v>64</v>
      </c>
      <c r="U76" s="221">
        <v>38</v>
      </c>
      <c r="V76" s="219" t="s">
        <v>642</v>
      </c>
      <c r="W76" s="219"/>
      <c r="X76" s="406">
        <v>230</v>
      </c>
      <c r="Y76" s="221"/>
      <c r="Z76" s="221"/>
      <c r="AA76" s="221"/>
      <c r="AB76" s="221"/>
      <c r="AC76" s="221"/>
      <c r="AD76" s="224"/>
      <c r="AE76" s="221"/>
      <c r="AF76" s="404"/>
      <c r="AG76" s="404"/>
      <c r="AH76" s="403"/>
      <c r="AI76" s="404"/>
      <c r="AJ76" s="403"/>
      <c r="AK76" s="221"/>
    </row>
    <row r="77" spans="1:37" ht="13.5" customHeight="1">
      <c r="A77" s="2136"/>
      <c r="B77" s="255">
        <v>42524</v>
      </c>
      <c r="C77" s="253" t="s">
        <v>691</v>
      </c>
      <c r="D77" s="221" t="s">
        <v>705</v>
      </c>
      <c r="E77" s="221" t="s">
        <v>706</v>
      </c>
      <c r="F77" s="222">
        <v>2</v>
      </c>
      <c r="G77" s="222">
        <v>0.1</v>
      </c>
      <c r="H77" s="222">
        <v>21</v>
      </c>
      <c r="I77" s="222">
        <v>22.5</v>
      </c>
      <c r="J77" s="223">
        <v>0.29166666666666669</v>
      </c>
      <c r="K77" s="222">
        <v>8.1</v>
      </c>
      <c r="L77" s="222">
        <v>12.9</v>
      </c>
      <c r="M77" s="224">
        <v>6.97</v>
      </c>
      <c r="N77" s="788">
        <v>0.05</v>
      </c>
      <c r="O77" s="222">
        <v>33.6</v>
      </c>
      <c r="P77" s="221">
        <v>64</v>
      </c>
      <c r="Q77" s="222">
        <v>34.799999999999997</v>
      </c>
      <c r="R77" s="222">
        <v>10</v>
      </c>
      <c r="S77" s="221">
        <v>109</v>
      </c>
      <c r="T77" s="221">
        <v>71</v>
      </c>
      <c r="U77" s="221">
        <v>38</v>
      </c>
      <c r="V77" s="219">
        <v>0.36</v>
      </c>
      <c r="W77" s="219"/>
      <c r="X77" s="406">
        <v>250</v>
      </c>
      <c r="Y77" s="222"/>
      <c r="Z77" s="222"/>
      <c r="AA77" s="222"/>
      <c r="AB77" s="224"/>
      <c r="AC77" s="222"/>
      <c r="AD77" s="224"/>
      <c r="AE77" s="222"/>
      <c r="AF77" s="404"/>
      <c r="AG77" s="404"/>
      <c r="AH77" s="403"/>
      <c r="AI77" s="404"/>
      <c r="AJ77" s="403"/>
      <c r="AK77" s="222"/>
    </row>
    <row r="78" spans="1:37" ht="13.5" customHeight="1">
      <c r="A78" s="2136"/>
      <c r="B78" s="255">
        <v>42525</v>
      </c>
      <c r="C78" s="253" t="s">
        <v>692</v>
      </c>
      <c r="D78" s="221" t="s">
        <v>627</v>
      </c>
      <c r="E78" s="221" t="s">
        <v>640</v>
      </c>
      <c r="F78" s="222">
        <v>1</v>
      </c>
      <c r="G78" s="222">
        <v>0</v>
      </c>
      <c r="H78" s="222">
        <v>19</v>
      </c>
      <c r="I78" s="222">
        <v>23</v>
      </c>
      <c r="J78" s="223">
        <v>0.29166666666666669</v>
      </c>
      <c r="K78" s="222">
        <v>7.5</v>
      </c>
      <c r="L78" s="222">
        <v>11.6</v>
      </c>
      <c r="M78" s="224">
        <v>6.95</v>
      </c>
      <c r="N78" s="788">
        <v>0.1</v>
      </c>
      <c r="O78" s="222">
        <v>33.5</v>
      </c>
      <c r="P78" s="221">
        <v>60</v>
      </c>
      <c r="Q78" s="222">
        <v>35.5</v>
      </c>
      <c r="R78" s="222">
        <v>10</v>
      </c>
      <c r="S78" s="221">
        <v>106</v>
      </c>
      <c r="T78" s="221">
        <v>68</v>
      </c>
      <c r="U78" s="221">
        <v>38</v>
      </c>
      <c r="V78" s="219">
        <v>0.38</v>
      </c>
      <c r="W78" s="219"/>
      <c r="X78" s="406">
        <v>270</v>
      </c>
      <c r="Y78" s="222"/>
      <c r="Z78" s="222"/>
      <c r="AA78" s="222"/>
      <c r="AB78" s="224"/>
      <c r="AC78" s="222"/>
      <c r="AD78" s="224"/>
      <c r="AE78" s="222"/>
      <c r="AF78" s="404"/>
      <c r="AG78" s="404"/>
      <c r="AH78" s="403"/>
      <c r="AI78" s="404"/>
      <c r="AJ78" s="403"/>
      <c r="AK78" s="222"/>
    </row>
    <row r="79" spans="1:37" ht="13.5" customHeight="1">
      <c r="A79" s="2136"/>
      <c r="B79" s="255">
        <v>42526</v>
      </c>
      <c r="C79" s="253" t="s">
        <v>685</v>
      </c>
      <c r="D79" s="221" t="s">
        <v>627</v>
      </c>
      <c r="E79" s="221" t="s">
        <v>629</v>
      </c>
      <c r="F79" s="222">
        <v>2</v>
      </c>
      <c r="G79" s="222">
        <v>0</v>
      </c>
      <c r="H79" s="222">
        <v>20</v>
      </c>
      <c r="I79" s="222">
        <v>22.5</v>
      </c>
      <c r="J79" s="223">
        <v>0.2986111111111111</v>
      </c>
      <c r="K79" s="222">
        <v>8.6</v>
      </c>
      <c r="L79" s="222">
        <v>12.7</v>
      </c>
      <c r="M79" s="224">
        <v>7.06</v>
      </c>
      <c r="N79" s="788">
        <v>0.05</v>
      </c>
      <c r="O79" s="222">
        <v>33.200000000000003</v>
      </c>
      <c r="P79" s="221">
        <v>64</v>
      </c>
      <c r="Q79" s="222">
        <v>34.1</v>
      </c>
      <c r="R79" s="222">
        <v>10</v>
      </c>
      <c r="S79" s="221">
        <v>112</v>
      </c>
      <c r="T79" s="221">
        <v>70</v>
      </c>
      <c r="U79" s="221">
        <v>42</v>
      </c>
      <c r="V79" s="219" t="s">
        <v>642</v>
      </c>
      <c r="W79" s="219"/>
      <c r="X79" s="406">
        <v>210</v>
      </c>
      <c r="Y79" s="222"/>
      <c r="Z79" s="222"/>
      <c r="AA79" s="222"/>
      <c r="AB79" s="224"/>
      <c r="AC79" s="222"/>
      <c r="AD79" s="224"/>
      <c r="AE79" s="222"/>
      <c r="AF79" s="404"/>
      <c r="AG79" s="404"/>
      <c r="AH79" s="403"/>
      <c r="AI79" s="404"/>
      <c r="AJ79" s="403"/>
      <c r="AK79" s="222"/>
    </row>
    <row r="80" spans="1:37" ht="13.5" customHeight="1">
      <c r="A80" s="2136"/>
      <c r="B80" s="255">
        <v>42527</v>
      </c>
      <c r="C80" s="253" t="s">
        <v>686</v>
      </c>
      <c r="D80" s="221" t="s">
        <v>707</v>
      </c>
      <c r="E80" s="221" t="s">
        <v>640</v>
      </c>
      <c r="F80" s="222">
        <v>1</v>
      </c>
      <c r="G80" s="222">
        <v>0</v>
      </c>
      <c r="H80" s="222">
        <v>18</v>
      </c>
      <c r="I80" s="222">
        <v>23</v>
      </c>
      <c r="J80" s="223">
        <v>0.29166666666666669</v>
      </c>
      <c r="K80" s="222">
        <v>6.9</v>
      </c>
      <c r="L80" s="222">
        <v>10.6</v>
      </c>
      <c r="M80" s="224">
        <v>6.92</v>
      </c>
      <c r="N80" s="788">
        <v>0.05</v>
      </c>
      <c r="O80" s="222">
        <v>33.299999999999997</v>
      </c>
      <c r="P80" s="221">
        <v>52</v>
      </c>
      <c r="Q80" s="222">
        <v>36.9</v>
      </c>
      <c r="R80" s="222">
        <v>9.8000000000000007</v>
      </c>
      <c r="S80" s="221">
        <v>104</v>
      </c>
      <c r="T80" s="221">
        <v>66</v>
      </c>
      <c r="U80" s="221">
        <v>38</v>
      </c>
      <c r="V80" s="219" t="s">
        <v>642</v>
      </c>
      <c r="W80" s="219"/>
      <c r="X80" s="406">
        <v>210</v>
      </c>
      <c r="Y80" s="222"/>
      <c r="Z80" s="222"/>
      <c r="AA80" s="222"/>
      <c r="AB80" s="224"/>
      <c r="AC80" s="222"/>
      <c r="AD80" s="224"/>
      <c r="AE80" s="222"/>
      <c r="AF80" s="404"/>
      <c r="AG80" s="404"/>
      <c r="AH80" s="403"/>
      <c r="AI80" s="404"/>
      <c r="AJ80" s="403"/>
      <c r="AK80" s="222"/>
    </row>
    <row r="81" spans="1:37" ht="13.5" customHeight="1">
      <c r="A81" s="2136"/>
      <c r="B81" s="255">
        <v>42528</v>
      </c>
      <c r="C81" s="253" t="s">
        <v>687</v>
      </c>
      <c r="D81" s="221" t="s">
        <v>641</v>
      </c>
      <c r="E81" s="221" t="s">
        <v>637</v>
      </c>
      <c r="F81" s="222">
        <v>2</v>
      </c>
      <c r="G81" s="222">
        <v>0</v>
      </c>
      <c r="H81" s="222">
        <v>20</v>
      </c>
      <c r="I81" s="222">
        <v>22.5</v>
      </c>
      <c r="J81" s="223">
        <v>0.29166666666666669</v>
      </c>
      <c r="K81" s="222">
        <v>8.1</v>
      </c>
      <c r="L81" s="222">
        <v>12</v>
      </c>
      <c r="M81" s="224">
        <v>6.75</v>
      </c>
      <c r="N81" s="788">
        <v>0.05</v>
      </c>
      <c r="O81" s="222">
        <v>33.5</v>
      </c>
      <c r="P81" s="221">
        <v>52</v>
      </c>
      <c r="Q81" s="222">
        <v>35.1</v>
      </c>
      <c r="R81" s="222">
        <v>10</v>
      </c>
      <c r="S81" s="221">
        <v>105</v>
      </c>
      <c r="T81" s="221">
        <v>69</v>
      </c>
      <c r="U81" s="221">
        <v>36</v>
      </c>
      <c r="V81" s="218" t="s">
        <v>642</v>
      </c>
      <c r="W81" s="219"/>
      <c r="X81" s="406">
        <v>220</v>
      </c>
      <c r="Y81" s="222"/>
      <c r="Z81" s="222"/>
      <c r="AA81" s="222"/>
      <c r="AB81" s="224"/>
      <c r="AC81" s="222"/>
      <c r="AD81" s="224">
        <v>0.3</v>
      </c>
      <c r="AE81" s="222">
        <v>57</v>
      </c>
      <c r="AF81" s="404">
        <v>0.75</v>
      </c>
      <c r="AG81" s="404">
        <v>7</v>
      </c>
      <c r="AH81" s="2088" t="s">
        <v>724</v>
      </c>
      <c r="AI81" s="404">
        <v>8.3000000000000007</v>
      </c>
      <c r="AJ81" s="403">
        <v>0.97</v>
      </c>
      <c r="AK81" s="224">
        <v>6.3E-2</v>
      </c>
    </row>
    <row r="82" spans="1:37" ht="13.5" customHeight="1">
      <c r="A82" s="2136"/>
      <c r="B82" s="255">
        <v>42529</v>
      </c>
      <c r="C82" s="253" t="s">
        <v>688</v>
      </c>
      <c r="D82" s="221" t="s">
        <v>708</v>
      </c>
      <c r="E82" s="221" t="s">
        <v>637</v>
      </c>
      <c r="F82" s="222">
        <v>2</v>
      </c>
      <c r="G82" s="222">
        <v>0.1</v>
      </c>
      <c r="H82" s="222">
        <v>19</v>
      </c>
      <c r="I82" s="222">
        <v>21.5</v>
      </c>
      <c r="J82" s="223">
        <v>0.27777777777777779</v>
      </c>
      <c r="K82" s="222">
        <v>8.9</v>
      </c>
      <c r="L82" s="222">
        <v>13.5</v>
      </c>
      <c r="M82" s="224">
        <v>7.05</v>
      </c>
      <c r="N82" s="788" t="s">
        <v>321</v>
      </c>
      <c r="O82" s="222">
        <v>32.700000000000003</v>
      </c>
      <c r="P82" s="221">
        <v>63</v>
      </c>
      <c r="Q82" s="222">
        <v>36.200000000000003</v>
      </c>
      <c r="R82" s="222">
        <v>10</v>
      </c>
      <c r="S82" s="221">
        <v>104</v>
      </c>
      <c r="T82" s="221">
        <v>70</v>
      </c>
      <c r="U82" s="221">
        <v>34</v>
      </c>
      <c r="V82" s="219" t="s">
        <v>642</v>
      </c>
      <c r="W82" s="219"/>
      <c r="X82" s="406">
        <v>240</v>
      </c>
      <c r="Y82" s="221"/>
      <c r="Z82" s="221"/>
      <c r="AA82" s="222"/>
      <c r="AB82" s="221"/>
      <c r="AC82" s="221"/>
      <c r="AD82" s="224"/>
      <c r="AE82" s="221"/>
      <c r="AF82" s="404"/>
      <c r="AG82" s="404"/>
      <c r="AH82" s="403"/>
      <c r="AI82" s="404"/>
      <c r="AJ82" s="403"/>
      <c r="AK82" s="222"/>
    </row>
    <row r="83" spans="1:37" ht="13.5" customHeight="1">
      <c r="A83" s="2136"/>
      <c r="B83" s="255">
        <v>42530</v>
      </c>
      <c r="C83" s="253" t="s">
        <v>689</v>
      </c>
      <c r="D83" s="221" t="s">
        <v>627</v>
      </c>
      <c r="E83" s="221" t="s">
        <v>693</v>
      </c>
      <c r="F83" s="222">
        <v>5</v>
      </c>
      <c r="G83" s="222">
        <v>0</v>
      </c>
      <c r="H83" s="222">
        <v>22</v>
      </c>
      <c r="I83" s="222">
        <v>22</v>
      </c>
      <c r="J83" s="223">
        <v>0.29166666666666669</v>
      </c>
      <c r="K83" s="222">
        <v>10</v>
      </c>
      <c r="L83" s="222">
        <v>14.9</v>
      </c>
      <c r="M83" s="224">
        <v>7.08</v>
      </c>
      <c r="N83" s="788">
        <v>0.05</v>
      </c>
      <c r="O83" s="222">
        <v>34.799999999999997</v>
      </c>
      <c r="P83" s="221">
        <v>65</v>
      </c>
      <c r="Q83" s="222">
        <v>34.799999999999997</v>
      </c>
      <c r="R83" s="222">
        <v>10</v>
      </c>
      <c r="S83" s="221">
        <v>113</v>
      </c>
      <c r="T83" s="221">
        <v>77</v>
      </c>
      <c r="U83" s="221">
        <v>36</v>
      </c>
      <c r="V83" s="219" t="s">
        <v>642</v>
      </c>
      <c r="W83" s="219"/>
      <c r="X83" s="406">
        <v>200</v>
      </c>
      <c r="Y83" s="222"/>
      <c r="Z83" s="222"/>
      <c r="AA83" s="221"/>
      <c r="AB83" s="221"/>
      <c r="AC83" s="221"/>
      <c r="AD83" s="224"/>
      <c r="AE83" s="222"/>
      <c r="AF83" s="404"/>
      <c r="AG83" s="404"/>
      <c r="AH83" s="403"/>
      <c r="AI83" s="404"/>
      <c r="AJ83" s="403"/>
      <c r="AK83" s="221"/>
    </row>
    <row r="84" spans="1:37" ht="13.5" customHeight="1">
      <c r="A84" s="2136"/>
      <c r="B84" s="255">
        <v>42531</v>
      </c>
      <c r="C84" s="253" t="s">
        <v>691</v>
      </c>
      <c r="D84" s="221" t="s">
        <v>627</v>
      </c>
      <c r="E84" s="221" t="s">
        <v>637</v>
      </c>
      <c r="F84" s="222">
        <v>2</v>
      </c>
      <c r="G84" s="222">
        <v>0</v>
      </c>
      <c r="H84" s="222">
        <v>17</v>
      </c>
      <c r="I84" s="222">
        <v>22.5</v>
      </c>
      <c r="J84" s="223">
        <v>0.2986111111111111</v>
      </c>
      <c r="K84" s="222">
        <v>9.6</v>
      </c>
      <c r="L84" s="222">
        <v>13.4</v>
      </c>
      <c r="M84" s="224">
        <v>7.14</v>
      </c>
      <c r="N84" s="788" t="s">
        <v>321</v>
      </c>
      <c r="O84" s="222">
        <v>34.1</v>
      </c>
      <c r="P84" s="221">
        <v>66</v>
      </c>
      <c r="Q84" s="222">
        <v>37.6</v>
      </c>
      <c r="R84" s="222">
        <v>10</v>
      </c>
      <c r="S84" s="221">
        <v>104</v>
      </c>
      <c r="T84" s="221">
        <v>74</v>
      </c>
      <c r="U84" s="221">
        <v>30</v>
      </c>
      <c r="V84" s="219">
        <v>0.33</v>
      </c>
      <c r="W84" s="219"/>
      <c r="X84" s="406">
        <v>240</v>
      </c>
      <c r="Y84" s="221"/>
      <c r="Z84" s="221"/>
      <c r="AA84" s="221"/>
      <c r="AB84" s="221"/>
      <c r="AC84" s="221"/>
      <c r="AD84" s="224"/>
      <c r="AE84" s="221"/>
      <c r="AF84" s="404"/>
      <c r="AG84" s="404"/>
      <c r="AH84" s="403"/>
      <c r="AI84" s="404"/>
      <c r="AJ84" s="403"/>
      <c r="AK84" s="221"/>
    </row>
    <row r="85" spans="1:37" ht="13.5" customHeight="1">
      <c r="A85" s="2136"/>
      <c r="B85" s="255">
        <v>42532</v>
      </c>
      <c r="C85" s="253" t="s">
        <v>692</v>
      </c>
      <c r="D85" s="221" t="s">
        <v>627</v>
      </c>
      <c r="E85" s="221" t="s">
        <v>626</v>
      </c>
      <c r="F85" s="222">
        <v>1</v>
      </c>
      <c r="G85" s="222">
        <v>0</v>
      </c>
      <c r="H85" s="222">
        <v>20</v>
      </c>
      <c r="I85" s="222">
        <v>22.5</v>
      </c>
      <c r="J85" s="223">
        <v>0.28472222222222221</v>
      </c>
      <c r="K85" s="222">
        <v>9.1999999999999993</v>
      </c>
      <c r="L85" s="222">
        <v>12.7</v>
      </c>
      <c r="M85" s="224">
        <v>6.97</v>
      </c>
      <c r="N85" s="788">
        <v>0.05</v>
      </c>
      <c r="O85" s="222">
        <v>36.4</v>
      </c>
      <c r="P85" s="221">
        <v>66</v>
      </c>
      <c r="Q85" s="222">
        <v>37.6</v>
      </c>
      <c r="R85" s="222">
        <v>10</v>
      </c>
      <c r="S85" s="221">
        <v>118</v>
      </c>
      <c r="T85" s="221">
        <v>78</v>
      </c>
      <c r="U85" s="221">
        <v>40</v>
      </c>
      <c r="V85" s="219">
        <v>0.36</v>
      </c>
      <c r="W85" s="219"/>
      <c r="X85" s="406">
        <v>250</v>
      </c>
      <c r="Y85" s="222"/>
      <c r="Z85" s="222"/>
      <c r="AA85" s="222"/>
      <c r="AB85" s="224"/>
      <c r="AC85" s="222"/>
      <c r="AD85" s="224"/>
      <c r="AE85" s="222"/>
      <c r="AF85" s="404"/>
      <c r="AG85" s="404"/>
      <c r="AH85" s="403"/>
      <c r="AI85" s="404"/>
      <c r="AJ85" s="403"/>
      <c r="AK85" s="222"/>
    </row>
    <row r="86" spans="1:37" ht="13.5" customHeight="1">
      <c r="A86" s="2136"/>
      <c r="B86" s="255">
        <v>42533</v>
      </c>
      <c r="C86" s="253" t="s">
        <v>685</v>
      </c>
      <c r="D86" s="221" t="s">
        <v>627</v>
      </c>
      <c r="E86" s="221" t="s">
        <v>640</v>
      </c>
      <c r="F86" s="222">
        <v>3</v>
      </c>
      <c r="G86" s="222">
        <v>0</v>
      </c>
      <c r="H86" s="222">
        <v>20</v>
      </c>
      <c r="I86" s="222">
        <v>21.5</v>
      </c>
      <c r="J86" s="223">
        <v>0.2986111111111111</v>
      </c>
      <c r="K86" s="222">
        <v>8.1999999999999993</v>
      </c>
      <c r="L86" s="222">
        <v>12.2</v>
      </c>
      <c r="M86" s="224">
        <v>6.95</v>
      </c>
      <c r="N86" s="788">
        <v>0.1</v>
      </c>
      <c r="O86" s="222">
        <v>34.9</v>
      </c>
      <c r="P86" s="221">
        <v>60</v>
      </c>
      <c r="Q86" s="222">
        <v>32</v>
      </c>
      <c r="R86" s="222">
        <v>10</v>
      </c>
      <c r="S86" s="221">
        <v>116</v>
      </c>
      <c r="T86" s="221">
        <v>68</v>
      </c>
      <c r="U86" s="221">
        <v>48</v>
      </c>
      <c r="V86" s="219" t="s">
        <v>642</v>
      </c>
      <c r="W86" s="219"/>
      <c r="X86" s="406">
        <v>240</v>
      </c>
      <c r="Y86" s="222"/>
      <c r="Z86" s="222"/>
      <c r="AA86" s="222"/>
      <c r="AB86" s="224"/>
      <c r="AC86" s="222"/>
      <c r="AD86" s="224"/>
      <c r="AE86" s="222"/>
      <c r="AF86" s="404"/>
      <c r="AG86" s="404"/>
      <c r="AH86" s="403"/>
      <c r="AI86" s="404"/>
      <c r="AJ86" s="403"/>
      <c r="AK86" s="222"/>
    </row>
    <row r="87" spans="1:37" ht="13.5" customHeight="1">
      <c r="A87" s="2136"/>
      <c r="B87" s="255">
        <v>42534</v>
      </c>
      <c r="C87" s="253" t="s">
        <v>686</v>
      </c>
      <c r="D87" s="221" t="s">
        <v>632</v>
      </c>
      <c r="E87" s="221" t="s">
        <v>629</v>
      </c>
      <c r="F87" s="222">
        <v>2</v>
      </c>
      <c r="G87" s="222">
        <v>3</v>
      </c>
      <c r="H87" s="222">
        <v>17</v>
      </c>
      <c r="I87" s="222">
        <v>22</v>
      </c>
      <c r="J87" s="223">
        <v>0.2986111111111111</v>
      </c>
      <c r="K87" s="222">
        <v>6.2</v>
      </c>
      <c r="L87" s="222">
        <v>11.5</v>
      </c>
      <c r="M87" s="224">
        <v>7.06</v>
      </c>
      <c r="N87" s="788">
        <v>0.05</v>
      </c>
      <c r="O87" s="222">
        <v>35</v>
      </c>
      <c r="P87" s="221">
        <v>66</v>
      </c>
      <c r="Q87" s="222">
        <v>36.9</v>
      </c>
      <c r="R87" s="222">
        <v>10</v>
      </c>
      <c r="S87" s="221">
        <v>111</v>
      </c>
      <c r="T87" s="221">
        <v>76</v>
      </c>
      <c r="U87" s="221">
        <v>35</v>
      </c>
      <c r="V87" s="219" t="s">
        <v>642</v>
      </c>
      <c r="W87" s="219"/>
      <c r="X87" s="406">
        <v>230</v>
      </c>
      <c r="Y87" s="222"/>
      <c r="Z87" s="222"/>
      <c r="AA87" s="222"/>
      <c r="AB87" s="224"/>
      <c r="AC87" s="222"/>
      <c r="AD87" s="224"/>
      <c r="AE87" s="222"/>
      <c r="AF87" s="404"/>
      <c r="AG87" s="404"/>
      <c r="AH87" s="403"/>
      <c r="AI87" s="404"/>
      <c r="AJ87" s="403"/>
      <c r="AK87" s="222"/>
    </row>
    <row r="88" spans="1:37" ht="13.5" customHeight="1">
      <c r="A88" s="2136"/>
      <c r="B88" s="255">
        <v>42535</v>
      </c>
      <c r="C88" s="253" t="s">
        <v>687</v>
      </c>
      <c r="D88" s="221" t="s">
        <v>639</v>
      </c>
      <c r="E88" s="221" t="s">
        <v>640</v>
      </c>
      <c r="F88" s="222">
        <v>5</v>
      </c>
      <c r="G88" s="222">
        <v>3.7</v>
      </c>
      <c r="H88" s="222">
        <v>17</v>
      </c>
      <c r="I88" s="222">
        <v>20.5</v>
      </c>
      <c r="J88" s="223">
        <v>0.29166666666666669</v>
      </c>
      <c r="K88" s="222">
        <v>8</v>
      </c>
      <c r="L88" s="222">
        <v>13.5</v>
      </c>
      <c r="M88" s="224">
        <v>7.01</v>
      </c>
      <c r="N88" s="788">
        <v>0.05</v>
      </c>
      <c r="O88" s="222">
        <v>35.1</v>
      </c>
      <c r="P88" s="221">
        <v>68</v>
      </c>
      <c r="Q88" s="222">
        <v>39.1</v>
      </c>
      <c r="R88" s="222">
        <v>10</v>
      </c>
      <c r="S88" s="221">
        <v>114</v>
      </c>
      <c r="T88" s="221">
        <v>76</v>
      </c>
      <c r="U88" s="221">
        <v>38</v>
      </c>
      <c r="V88" s="219" t="s">
        <v>642</v>
      </c>
      <c r="W88" s="219"/>
      <c r="X88" s="406">
        <v>240</v>
      </c>
      <c r="Y88" s="222"/>
      <c r="Z88" s="222"/>
      <c r="AA88" s="222"/>
      <c r="AB88" s="224"/>
      <c r="AC88" s="222"/>
      <c r="AD88" s="224"/>
      <c r="AE88" s="222"/>
      <c r="AF88" s="404"/>
      <c r="AG88" s="404"/>
      <c r="AH88" s="403"/>
      <c r="AI88" s="404"/>
      <c r="AJ88" s="403"/>
      <c r="AK88" s="222"/>
    </row>
    <row r="89" spans="1:37" ht="13.5" customHeight="1">
      <c r="A89" s="2136"/>
      <c r="B89" s="255">
        <v>42536</v>
      </c>
      <c r="C89" s="253" t="s">
        <v>688</v>
      </c>
      <c r="D89" s="221" t="s">
        <v>627</v>
      </c>
      <c r="E89" s="221" t="s">
        <v>693</v>
      </c>
      <c r="F89" s="222">
        <v>0</v>
      </c>
      <c r="G89" s="222">
        <v>0</v>
      </c>
      <c r="H89" s="222">
        <v>19</v>
      </c>
      <c r="I89" s="222">
        <v>21</v>
      </c>
      <c r="J89" s="223">
        <v>0.2986111111111111</v>
      </c>
      <c r="K89" s="222">
        <v>8</v>
      </c>
      <c r="L89" s="222">
        <v>14.3</v>
      </c>
      <c r="M89" s="224">
        <v>7.01</v>
      </c>
      <c r="N89" s="788">
        <v>0.1</v>
      </c>
      <c r="O89" s="222">
        <v>35.5</v>
      </c>
      <c r="P89" s="221">
        <v>70</v>
      </c>
      <c r="Q89" s="222">
        <v>38.299999999999997</v>
      </c>
      <c r="R89" s="222">
        <v>10</v>
      </c>
      <c r="S89" s="221">
        <v>118</v>
      </c>
      <c r="T89" s="221">
        <v>77</v>
      </c>
      <c r="U89" s="221">
        <v>41</v>
      </c>
      <c r="V89" s="219" t="s">
        <v>642</v>
      </c>
      <c r="W89" s="219"/>
      <c r="X89" s="406">
        <v>250</v>
      </c>
      <c r="Y89" s="222"/>
      <c r="Z89" s="222"/>
      <c r="AA89" s="222"/>
      <c r="AB89" s="224"/>
      <c r="AC89" s="222"/>
      <c r="AD89" s="224"/>
      <c r="AE89" s="222"/>
      <c r="AF89" s="404"/>
      <c r="AG89" s="404"/>
      <c r="AH89" s="403"/>
      <c r="AI89" s="404"/>
      <c r="AJ89" s="403"/>
      <c r="AK89" s="222"/>
    </row>
    <row r="90" spans="1:37" ht="13.5" customHeight="1">
      <c r="A90" s="2136"/>
      <c r="B90" s="255">
        <v>42537</v>
      </c>
      <c r="C90" s="253" t="s">
        <v>689</v>
      </c>
      <c r="D90" s="221" t="s">
        <v>627</v>
      </c>
      <c r="E90" s="221" t="s">
        <v>693</v>
      </c>
      <c r="F90" s="222">
        <v>1</v>
      </c>
      <c r="G90" s="222">
        <v>0</v>
      </c>
      <c r="H90" s="222">
        <v>23</v>
      </c>
      <c r="I90" s="222">
        <v>22</v>
      </c>
      <c r="J90" s="223">
        <v>0.29166666666666669</v>
      </c>
      <c r="K90" s="222">
        <v>8.3000000000000007</v>
      </c>
      <c r="L90" s="222">
        <v>12.4</v>
      </c>
      <c r="M90" s="224">
        <v>7.07</v>
      </c>
      <c r="N90" s="788">
        <v>0.1</v>
      </c>
      <c r="O90" s="222">
        <v>33</v>
      </c>
      <c r="P90" s="221">
        <v>70</v>
      </c>
      <c r="Q90" s="222">
        <v>38.299999999999997</v>
      </c>
      <c r="R90" s="222">
        <v>10</v>
      </c>
      <c r="S90" s="221">
        <v>120</v>
      </c>
      <c r="T90" s="221">
        <v>76</v>
      </c>
      <c r="U90" s="221">
        <v>44</v>
      </c>
      <c r="V90" s="219">
        <v>0.34</v>
      </c>
      <c r="W90" s="219" t="s">
        <v>636</v>
      </c>
      <c r="X90" s="406">
        <v>240</v>
      </c>
      <c r="Y90" s="221">
        <v>226.6</v>
      </c>
      <c r="Z90" s="221">
        <v>15.4</v>
      </c>
      <c r="AA90" s="221">
        <v>1.86</v>
      </c>
      <c r="AB90" s="221">
        <v>-1.07</v>
      </c>
      <c r="AC90" s="221">
        <v>6</v>
      </c>
      <c r="AD90" s="224"/>
      <c r="AE90" s="221"/>
      <c r="AF90" s="404"/>
      <c r="AG90" s="404"/>
      <c r="AH90" s="403"/>
      <c r="AI90" s="404"/>
      <c r="AJ90" s="403"/>
      <c r="AK90" s="221"/>
    </row>
    <row r="91" spans="1:37" ht="13.5" customHeight="1">
      <c r="A91" s="2136"/>
      <c r="B91" s="255">
        <v>42538</v>
      </c>
      <c r="C91" s="253" t="s">
        <v>691</v>
      </c>
      <c r="D91" s="221" t="s">
        <v>627</v>
      </c>
      <c r="E91" s="221" t="s">
        <v>640</v>
      </c>
      <c r="F91" s="222">
        <v>3</v>
      </c>
      <c r="G91" s="222">
        <v>0</v>
      </c>
      <c r="H91" s="222">
        <v>21</v>
      </c>
      <c r="I91" s="222">
        <v>23.5</v>
      </c>
      <c r="J91" s="223">
        <v>0.29166666666666669</v>
      </c>
      <c r="K91" s="222">
        <v>7.1</v>
      </c>
      <c r="L91" s="222">
        <v>12.3</v>
      </c>
      <c r="M91" s="224">
        <v>6.99</v>
      </c>
      <c r="N91" s="788">
        <v>0.1</v>
      </c>
      <c r="O91" s="222">
        <v>33.6</v>
      </c>
      <c r="P91" s="221">
        <v>64</v>
      </c>
      <c r="Q91" s="222">
        <v>34.1</v>
      </c>
      <c r="R91" s="222">
        <v>10</v>
      </c>
      <c r="S91" s="221">
        <v>112</v>
      </c>
      <c r="T91" s="221">
        <v>72</v>
      </c>
      <c r="U91" s="221">
        <v>40</v>
      </c>
      <c r="V91" s="219" t="s">
        <v>642</v>
      </c>
      <c r="W91" s="219"/>
      <c r="X91" s="406">
        <v>250</v>
      </c>
      <c r="Y91" s="222"/>
      <c r="Z91" s="222"/>
      <c r="AA91" s="222"/>
      <c r="AB91" s="224"/>
      <c r="AC91" s="222"/>
      <c r="AD91" s="224"/>
      <c r="AE91" s="222"/>
      <c r="AF91" s="404"/>
      <c r="AG91" s="404"/>
      <c r="AH91" s="403"/>
      <c r="AI91" s="404"/>
      <c r="AJ91" s="403"/>
      <c r="AK91" s="222"/>
    </row>
    <row r="92" spans="1:37" ht="13.5" customHeight="1">
      <c r="A92" s="2136"/>
      <c r="B92" s="255">
        <v>42539</v>
      </c>
      <c r="C92" s="253" t="s">
        <v>692</v>
      </c>
      <c r="D92" s="221" t="s">
        <v>638</v>
      </c>
      <c r="E92" s="221" t="s">
        <v>640</v>
      </c>
      <c r="F92" s="222">
        <v>3</v>
      </c>
      <c r="G92" s="222">
        <v>10.8</v>
      </c>
      <c r="H92" s="222">
        <v>18</v>
      </c>
      <c r="I92" s="222">
        <v>22.5</v>
      </c>
      <c r="J92" s="223">
        <v>0.29166666666666669</v>
      </c>
      <c r="K92" s="222">
        <v>6.2</v>
      </c>
      <c r="L92" s="222">
        <v>11.3</v>
      </c>
      <c r="M92" s="224">
        <v>6.93</v>
      </c>
      <c r="N92" s="788">
        <v>0.05</v>
      </c>
      <c r="O92" s="222">
        <v>33.1</v>
      </c>
      <c r="P92" s="221">
        <v>60</v>
      </c>
      <c r="Q92" s="222">
        <v>39.1</v>
      </c>
      <c r="R92" s="222">
        <v>10</v>
      </c>
      <c r="S92" s="221">
        <v>112</v>
      </c>
      <c r="T92" s="221">
        <v>72</v>
      </c>
      <c r="U92" s="221">
        <v>40</v>
      </c>
      <c r="V92" s="219" t="s">
        <v>642</v>
      </c>
      <c r="W92" s="219"/>
      <c r="X92" s="406">
        <v>250</v>
      </c>
      <c r="Y92" s="222"/>
      <c r="Z92" s="222"/>
      <c r="AA92" s="222"/>
      <c r="AB92" s="224"/>
      <c r="AC92" s="222"/>
      <c r="AD92" s="224"/>
      <c r="AE92" s="222"/>
      <c r="AF92" s="404"/>
      <c r="AG92" s="404"/>
      <c r="AH92" s="403"/>
      <c r="AI92" s="404"/>
      <c r="AJ92" s="403"/>
      <c r="AK92" s="222"/>
    </row>
    <row r="93" spans="1:37" ht="13.5" customHeight="1">
      <c r="A93" s="2136"/>
      <c r="B93" s="255">
        <v>42540</v>
      </c>
      <c r="C93" s="253" t="s">
        <v>685</v>
      </c>
      <c r="D93" s="221" t="s">
        <v>639</v>
      </c>
      <c r="E93" s="221" t="s">
        <v>640</v>
      </c>
      <c r="F93" s="222">
        <v>5</v>
      </c>
      <c r="G93" s="222">
        <v>0.1</v>
      </c>
      <c r="H93" s="222">
        <v>20</v>
      </c>
      <c r="I93" s="222">
        <v>20.5</v>
      </c>
      <c r="J93" s="223">
        <v>0.29166666666666669</v>
      </c>
      <c r="K93" s="222">
        <v>4.7</v>
      </c>
      <c r="L93" s="222">
        <v>13.2</v>
      </c>
      <c r="M93" s="224">
        <v>6.87</v>
      </c>
      <c r="N93" s="788">
        <v>0.15</v>
      </c>
      <c r="O93" s="222">
        <v>34.9</v>
      </c>
      <c r="P93" s="221">
        <v>66</v>
      </c>
      <c r="Q93" s="222">
        <v>36.9</v>
      </c>
      <c r="R93" s="222">
        <v>10</v>
      </c>
      <c r="S93" s="221">
        <v>112</v>
      </c>
      <c r="T93" s="221">
        <v>74</v>
      </c>
      <c r="U93" s="221">
        <v>38</v>
      </c>
      <c r="V93" s="219" t="s">
        <v>642</v>
      </c>
      <c r="W93" s="219"/>
      <c r="X93" s="406">
        <v>240</v>
      </c>
      <c r="Y93" s="222"/>
      <c r="Z93" s="222"/>
      <c r="AA93" s="222"/>
      <c r="AB93" s="224"/>
      <c r="AC93" s="222"/>
      <c r="AD93" s="224"/>
      <c r="AE93" s="222"/>
      <c r="AF93" s="404"/>
      <c r="AG93" s="404"/>
      <c r="AH93" s="403"/>
      <c r="AI93" s="404"/>
      <c r="AJ93" s="403"/>
      <c r="AK93" s="222"/>
    </row>
    <row r="94" spans="1:37" ht="13.5" customHeight="1">
      <c r="A94" s="2136"/>
      <c r="B94" s="255">
        <v>42541</v>
      </c>
      <c r="C94" s="253" t="s">
        <v>686</v>
      </c>
      <c r="D94" s="221" t="s">
        <v>627</v>
      </c>
      <c r="E94" s="221" t="s">
        <v>626</v>
      </c>
      <c r="F94" s="222">
        <v>1</v>
      </c>
      <c r="G94" s="222">
        <v>0</v>
      </c>
      <c r="H94" s="222">
        <v>21</v>
      </c>
      <c r="I94" s="222">
        <v>22</v>
      </c>
      <c r="J94" s="223">
        <v>0.29166666666666702</v>
      </c>
      <c r="K94" s="222">
        <v>6.7</v>
      </c>
      <c r="L94" s="222">
        <v>12.5</v>
      </c>
      <c r="M94" s="224">
        <v>7.03</v>
      </c>
      <c r="N94" s="788">
        <v>0.1</v>
      </c>
      <c r="O94" s="222">
        <v>35.6</v>
      </c>
      <c r="P94" s="221">
        <v>68</v>
      </c>
      <c r="Q94" s="222">
        <v>38.299999999999997</v>
      </c>
      <c r="R94" s="222">
        <v>10</v>
      </c>
      <c r="S94" s="221">
        <v>112</v>
      </c>
      <c r="T94" s="221">
        <v>74</v>
      </c>
      <c r="U94" s="221">
        <v>38</v>
      </c>
      <c r="V94" s="219" t="s">
        <v>642</v>
      </c>
      <c r="W94" s="219"/>
      <c r="X94" s="406">
        <v>250</v>
      </c>
      <c r="Y94" s="222"/>
      <c r="Z94" s="222"/>
      <c r="AA94" s="222"/>
      <c r="AB94" s="224"/>
      <c r="AC94" s="222"/>
      <c r="AD94" s="224"/>
      <c r="AE94" s="222"/>
      <c r="AF94" s="404"/>
      <c r="AG94" s="404"/>
      <c r="AH94" s="403"/>
      <c r="AI94" s="404"/>
      <c r="AJ94" s="403"/>
      <c r="AK94" s="222"/>
    </row>
    <row r="95" spans="1:37" ht="13.5" customHeight="1">
      <c r="A95" s="2136"/>
      <c r="B95" s="255">
        <v>42542</v>
      </c>
      <c r="C95" s="253" t="s">
        <v>687</v>
      </c>
      <c r="D95" s="221" t="s">
        <v>632</v>
      </c>
      <c r="E95" s="221" t="s">
        <v>630</v>
      </c>
      <c r="F95" s="222">
        <v>1</v>
      </c>
      <c r="G95" s="222">
        <v>22.6</v>
      </c>
      <c r="H95" s="222">
        <v>22</v>
      </c>
      <c r="I95" s="222">
        <v>22</v>
      </c>
      <c r="J95" s="223">
        <v>0.29166666666666669</v>
      </c>
      <c r="K95" s="222">
        <v>8.3000000000000007</v>
      </c>
      <c r="L95" s="222">
        <v>14.4</v>
      </c>
      <c r="M95" s="224">
        <v>7</v>
      </c>
      <c r="N95" s="788">
        <v>0.15</v>
      </c>
      <c r="O95" s="222">
        <v>35.299999999999997</v>
      </c>
      <c r="P95" s="221">
        <v>60</v>
      </c>
      <c r="Q95" s="222">
        <v>32</v>
      </c>
      <c r="R95" s="222">
        <v>10</v>
      </c>
      <c r="S95" s="221">
        <v>116</v>
      </c>
      <c r="T95" s="221">
        <v>72</v>
      </c>
      <c r="U95" s="221">
        <v>44</v>
      </c>
      <c r="V95" s="218" t="s">
        <v>642</v>
      </c>
      <c r="W95" s="219"/>
      <c r="X95" s="406">
        <v>250</v>
      </c>
      <c r="Y95" s="222"/>
      <c r="Z95" s="222"/>
      <c r="AA95" s="222"/>
      <c r="AB95" s="224"/>
      <c r="AC95" s="222"/>
      <c r="AD95" s="224"/>
      <c r="AE95" s="222"/>
      <c r="AF95" s="404"/>
      <c r="AG95" s="404"/>
      <c r="AH95" s="403"/>
      <c r="AI95" s="404"/>
      <c r="AJ95" s="403"/>
      <c r="AK95" s="222"/>
    </row>
    <row r="96" spans="1:37" ht="13.5" customHeight="1">
      <c r="A96" s="2136"/>
      <c r="B96" s="255">
        <v>42543</v>
      </c>
      <c r="C96" s="253" t="s">
        <v>688</v>
      </c>
      <c r="D96" s="221" t="s">
        <v>707</v>
      </c>
      <c r="E96" s="221" t="s">
        <v>640</v>
      </c>
      <c r="F96" s="222">
        <v>3</v>
      </c>
      <c r="G96" s="222">
        <v>0</v>
      </c>
      <c r="H96" s="222">
        <v>24</v>
      </c>
      <c r="I96" s="222">
        <v>22</v>
      </c>
      <c r="J96" s="223">
        <v>0.29166666666666669</v>
      </c>
      <c r="K96" s="222">
        <v>5.2</v>
      </c>
      <c r="L96" s="222">
        <v>9.3000000000000007</v>
      </c>
      <c r="M96" s="224">
        <v>6.94</v>
      </c>
      <c r="N96" s="788">
        <v>0.05</v>
      </c>
      <c r="O96" s="222">
        <v>32</v>
      </c>
      <c r="P96" s="221">
        <v>70</v>
      </c>
      <c r="Q96" s="222">
        <v>39.1</v>
      </c>
      <c r="R96" s="222">
        <v>10</v>
      </c>
      <c r="S96" s="221">
        <v>110</v>
      </c>
      <c r="T96" s="221">
        <v>72</v>
      </c>
      <c r="U96" s="221">
        <v>38</v>
      </c>
      <c r="V96" s="219" t="s">
        <v>642</v>
      </c>
      <c r="W96" s="219"/>
      <c r="X96" s="406">
        <v>240</v>
      </c>
      <c r="Y96" s="221"/>
      <c r="Z96" s="221"/>
      <c r="AA96" s="221"/>
      <c r="AB96" s="221"/>
      <c r="AC96" s="221"/>
      <c r="AD96" s="224"/>
      <c r="AE96" s="221"/>
      <c r="AF96" s="404"/>
      <c r="AG96" s="404"/>
      <c r="AH96" s="403"/>
      <c r="AI96" s="404"/>
      <c r="AJ96" s="403"/>
      <c r="AK96" s="221"/>
    </row>
    <row r="97" spans="1:37" ht="13.5" customHeight="1">
      <c r="A97" s="2136"/>
      <c r="B97" s="255">
        <v>42544</v>
      </c>
      <c r="C97" s="253" t="s">
        <v>689</v>
      </c>
      <c r="D97" s="221" t="s">
        <v>627</v>
      </c>
      <c r="E97" s="221" t="s">
        <v>626</v>
      </c>
      <c r="F97" s="222">
        <v>1</v>
      </c>
      <c r="G97" s="222">
        <v>0</v>
      </c>
      <c r="H97" s="222">
        <v>25</v>
      </c>
      <c r="I97" s="222">
        <v>25</v>
      </c>
      <c r="J97" s="223">
        <v>0.2986111111111111</v>
      </c>
      <c r="K97" s="222">
        <v>8</v>
      </c>
      <c r="L97" s="222">
        <v>13.7</v>
      </c>
      <c r="M97" s="224">
        <v>7.1</v>
      </c>
      <c r="N97" s="788">
        <v>0.1</v>
      </c>
      <c r="O97" s="222">
        <v>31.6</v>
      </c>
      <c r="P97" s="221">
        <v>68</v>
      </c>
      <c r="Q97" s="222">
        <v>34.1</v>
      </c>
      <c r="R97" s="222">
        <v>10</v>
      </c>
      <c r="S97" s="221">
        <v>104</v>
      </c>
      <c r="T97" s="221">
        <v>66</v>
      </c>
      <c r="U97" s="221">
        <v>38</v>
      </c>
      <c r="V97" s="219" t="s">
        <v>642</v>
      </c>
      <c r="W97" s="219"/>
      <c r="X97" s="406">
        <v>240</v>
      </c>
      <c r="Y97" s="221"/>
      <c r="Z97" s="221"/>
      <c r="AA97" s="221"/>
      <c r="AB97" s="221"/>
      <c r="AC97" s="221"/>
      <c r="AD97" s="224"/>
      <c r="AE97" s="221"/>
      <c r="AF97" s="404"/>
      <c r="AG97" s="404"/>
      <c r="AH97" s="403"/>
      <c r="AI97" s="404"/>
      <c r="AJ97" s="403"/>
      <c r="AK97" s="221"/>
    </row>
    <row r="98" spans="1:37" ht="13.5" customHeight="1">
      <c r="A98" s="2136"/>
      <c r="B98" s="255">
        <v>42545</v>
      </c>
      <c r="C98" s="253" t="s">
        <v>691</v>
      </c>
      <c r="D98" s="221" t="s">
        <v>704</v>
      </c>
      <c r="E98" s="221" t="s">
        <v>693</v>
      </c>
      <c r="F98" s="222">
        <v>1</v>
      </c>
      <c r="G98" s="222">
        <v>0</v>
      </c>
      <c r="H98" s="222">
        <v>26</v>
      </c>
      <c r="I98" s="222">
        <v>23</v>
      </c>
      <c r="J98" s="223">
        <v>0.29166666666666669</v>
      </c>
      <c r="K98" s="222">
        <v>9.8000000000000007</v>
      </c>
      <c r="L98" s="222">
        <v>14.2</v>
      </c>
      <c r="M98" s="224">
        <v>7.04</v>
      </c>
      <c r="N98" s="788">
        <v>0.1</v>
      </c>
      <c r="O98" s="222">
        <v>31.8</v>
      </c>
      <c r="P98" s="221">
        <v>70</v>
      </c>
      <c r="Q98" s="222">
        <v>35.5</v>
      </c>
      <c r="R98" s="222">
        <v>10</v>
      </c>
      <c r="S98" s="221">
        <v>110</v>
      </c>
      <c r="T98" s="221">
        <v>70</v>
      </c>
      <c r="U98" s="221">
        <v>40</v>
      </c>
      <c r="V98" s="219">
        <v>0.22</v>
      </c>
      <c r="W98" s="219"/>
      <c r="X98" s="406">
        <v>250</v>
      </c>
      <c r="Y98" s="222"/>
      <c r="Z98" s="222"/>
      <c r="AA98" s="222"/>
      <c r="AB98" s="224"/>
      <c r="AC98" s="222"/>
      <c r="AD98" s="224"/>
      <c r="AE98" s="222"/>
      <c r="AF98" s="404"/>
      <c r="AG98" s="404"/>
      <c r="AH98" s="403"/>
      <c r="AI98" s="404"/>
      <c r="AJ98" s="403"/>
      <c r="AK98" s="222"/>
    </row>
    <row r="99" spans="1:37" ht="13.5" customHeight="1">
      <c r="A99" s="2136"/>
      <c r="B99" s="255">
        <v>42546</v>
      </c>
      <c r="C99" s="253" t="s">
        <v>692</v>
      </c>
      <c r="D99" s="221" t="s">
        <v>625</v>
      </c>
      <c r="E99" s="221" t="s">
        <v>693</v>
      </c>
      <c r="F99" s="222">
        <v>3</v>
      </c>
      <c r="G99" s="222">
        <v>4.5999999999999996</v>
      </c>
      <c r="H99" s="222">
        <v>23</v>
      </c>
      <c r="I99" s="222">
        <v>24.5</v>
      </c>
      <c r="J99" s="223">
        <v>0.2986111111111111</v>
      </c>
      <c r="K99" s="222">
        <v>6.8</v>
      </c>
      <c r="L99" s="222">
        <v>11.6</v>
      </c>
      <c r="M99" s="224">
        <v>7.07</v>
      </c>
      <c r="N99" s="788">
        <v>0.1</v>
      </c>
      <c r="O99" s="222">
        <v>33.799999999999997</v>
      </c>
      <c r="P99" s="221">
        <v>70</v>
      </c>
      <c r="Q99" s="222">
        <v>35.5</v>
      </c>
      <c r="R99" s="222">
        <v>10</v>
      </c>
      <c r="S99" s="221">
        <v>108</v>
      </c>
      <c r="T99" s="221">
        <v>68</v>
      </c>
      <c r="U99" s="221">
        <v>40</v>
      </c>
      <c r="V99" s="219" t="s">
        <v>642</v>
      </c>
      <c r="W99" s="219"/>
      <c r="X99" s="406">
        <v>250</v>
      </c>
      <c r="Y99" s="222"/>
      <c r="Z99" s="222"/>
      <c r="AA99" s="222"/>
      <c r="AB99" s="224"/>
      <c r="AC99" s="222"/>
      <c r="AD99" s="224"/>
      <c r="AE99" s="222"/>
      <c r="AF99" s="404"/>
      <c r="AG99" s="404"/>
      <c r="AH99" s="403"/>
      <c r="AI99" s="404"/>
      <c r="AJ99" s="403"/>
      <c r="AK99" s="222"/>
    </row>
    <row r="100" spans="1:37" ht="13.5" customHeight="1">
      <c r="A100" s="2136"/>
      <c r="B100" s="255">
        <v>42547</v>
      </c>
      <c r="C100" s="253" t="s">
        <v>685</v>
      </c>
      <c r="D100" s="221" t="s">
        <v>641</v>
      </c>
      <c r="E100" s="221" t="s">
        <v>693</v>
      </c>
      <c r="F100" s="222">
        <v>2</v>
      </c>
      <c r="G100" s="222">
        <v>0</v>
      </c>
      <c r="H100" s="222">
        <v>22</v>
      </c>
      <c r="I100" s="222">
        <v>23.5</v>
      </c>
      <c r="J100" s="223">
        <v>0.29166666666666669</v>
      </c>
      <c r="K100" s="222">
        <v>8</v>
      </c>
      <c r="L100" s="222">
        <v>13.1</v>
      </c>
      <c r="M100" s="224">
        <v>7</v>
      </c>
      <c r="N100" s="788" t="s">
        <v>321</v>
      </c>
      <c r="O100" s="222">
        <v>33.700000000000003</v>
      </c>
      <c r="P100" s="221">
        <v>64</v>
      </c>
      <c r="Q100" s="222">
        <v>38.299999999999997</v>
      </c>
      <c r="R100" s="222">
        <v>10</v>
      </c>
      <c r="S100" s="221">
        <v>104</v>
      </c>
      <c r="T100" s="221">
        <v>67</v>
      </c>
      <c r="U100" s="221">
        <v>37</v>
      </c>
      <c r="V100" s="219" t="s">
        <v>642</v>
      </c>
      <c r="W100" s="219"/>
      <c r="X100" s="406">
        <v>250</v>
      </c>
      <c r="Y100" s="222"/>
      <c r="Z100" s="222"/>
      <c r="AA100" s="222"/>
      <c r="AB100" s="224"/>
      <c r="AC100" s="222"/>
      <c r="AD100" s="224"/>
      <c r="AE100" s="222"/>
      <c r="AF100" s="404"/>
      <c r="AG100" s="404"/>
      <c r="AH100" s="403"/>
      <c r="AI100" s="404"/>
      <c r="AJ100" s="403"/>
      <c r="AK100" s="222"/>
    </row>
    <row r="101" spans="1:37" ht="13.5" customHeight="1">
      <c r="A101" s="2136"/>
      <c r="B101" s="255">
        <v>42548</v>
      </c>
      <c r="C101" s="253" t="s">
        <v>686</v>
      </c>
      <c r="D101" s="221" t="s">
        <v>708</v>
      </c>
      <c r="E101" s="221" t="s">
        <v>633</v>
      </c>
      <c r="F101" s="222">
        <v>3</v>
      </c>
      <c r="G101" s="222">
        <v>1.6</v>
      </c>
      <c r="H101" s="222">
        <v>22</v>
      </c>
      <c r="I101" s="222">
        <v>24</v>
      </c>
      <c r="J101" s="223">
        <v>0.29166666666666669</v>
      </c>
      <c r="K101" s="222">
        <v>9.8000000000000007</v>
      </c>
      <c r="L101" s="222">
        <v>14.6</v>
      </c>
      <c r="M101" s="224">
        <v>7.15</v>
      </c>
      <c r="N101" s="788">
        <v>0.05</v>
      </c>
      <c r="O101" s="222">
        <v>33.700000000000003</v>
      </c>
      <c r="P101" s="221">
        <v>64</v>
      </c>
      <c r="Q101" s="222">
        <v>39.1</v>
      </c>
      <c r="R101" s="222">
        <v>10</v>
      </c>
      <c r="S101" s="221">
        <v>107</v>
      </c>
      <c r="T101" s="221">
        <v>68</v>
      </c>
      <c r="U101" s="221">
        <v>39</v>
      </c>
      <c r="V101" s="219" t="s">
        <v>642</v>
      </c>
      <c r="W101" s="219"/>
      <c r="X101" s="406">
        <v>240</v>
      </c>
      <c r="Y101" s="222"/>
      <c r="Z101" s="222"/>
      <c r="AA101" s="222"/>
      <c r="AB101" s="224"/>
      <c r="AC101" s="222"/>
      <c r="AD101" s="224"/>
      <c r="AE101" s="222"/>
      <c r="AF101" s="404"/>
      <c r="AG101" s="404"/>
      <c r="AH101" s="403"/>
      <c r="AI101" s="404"/>
      <c r="AJ101" s="403"/>
      <c r="AK101" s="222"/>
    </row>
    <row r="102" spans="1:37" ht="13.5" customHeight="1">
      <c r="A102" s="2136"/>
      <c r="B102" s="255">
        <v>42549</v>
      </c>
      <c r="C102" s="253" t="s">
        <v>687</v>
      </c>
      <c r="D102" s="221" t="s">
        <v>625</v>
      </c>
      <c r="E102" s="221" t="s">
        <v>640</v>
      </c>
      <c r="F102" s="222">
        <v>2</v>
      </c>
      <c r="G102" s="222">
        <v>1.3</v>
      </c>
      <c r="H102" s="222">
        <v>20</v>
      </c>
      <c r="I102" s="222">
        <v>23.5</v>
      </c>
      <c r="J102" s="223">
        <v>0.28472222222222221</v>
      </c>
      <c r="K102" s="222">
        <v>9.1</v>
      </c>
      <c r="L102" s="222">
        <v>15</v>
      </c>
      <c r="M102" s="224">
        <v>7.03</v>
      </c>
      <c r="N102" s="788">
        <v>0.05</v>
      </c>
      <c r="O102" s="222">
        <v>33.799999999999997</v>
      </c>
      <c r="P102" s="221">
        <v>68</v>
      </c>
      <c r="Q102" s="222">
        <v>35.5</v>
      </c>
      <c r="R102" s="222">
        <v>10</v>
      </c>
      <c r="S102" s="221">
        <v>104</v>
      </c>
      <c r="T102" s="221">
        <v>68</v>
      </c>
      <c r="U102" s="221">
        <v>36</v>
      </c>
      <c r="V102" s="219" t="s">
        <v>642</v>
      </c>
      <c r="W102" s="219"/>
      <c r="X102" s="406">
        <v>230</v>
      </c>
      <c r="Y102" s="222"/>
      <c r="Z102" s="222"/>
      <c r="AA102" s="222"/>
      <c r="AB102" s="224"/>
      <c r="AC102" s="222"/>
      <c r="AD102" s="224"/>
      <c r="AE102" s="222"/>
      <c r="AF102" s="404"/>
      <c r="AG102" s="404"/>
      <c r="AH102" s="403"/>
      <c r="AI102" s="404"/>
      <c r="AJ102" s="403"/>
      <c r="AK102" s="222"/>
    </row>
    <row r="103" spans="1:37" ht="13.5" customHeight="1">
      <c r="A103" s="2136"/>
      <c r="B103" s="255">
        <v>42550</v>
      </c>
      <c r="C103" s="253" t="s">
        <v>688</v>
      </c>
      <c r="D103" s="221" t="s">
        <v>694</v>
      </c>
      <c r="E103" s="221" t="s">
        <v>709</v>
      </c>
      <c r="F103" s="222">
        <v>1</v>
      </c>
      <c r="G103" s="222">
        <v>0</v>
      </c>
      <c r="H103" s="222">
        <v>24</v>
      </c>
      <c r="I103" s="222">
        <v>23</v>
      </c>
      <c r="J103" s="223">
        <v>0.29166666666666669</v>
      </c>
      <c r="K103" s="222">
        <v>9.1</v>
      </c>
      <c r="L103" s="222">
        <v>14.5</v>
      </c>
      <c r="M103" s="224">
        <v>7.1</v>
      </c>
      <c r="N103" s="788">
        <v>0.05</v>
      </c>
      <c r="O103" s="222">
        <v>34.200000000000003</v>
      </c>
      <c r="P103" s="221">
        <v>66</v>
      </c>
      <c r="Q103" s="222">
        <v>36.200000000000003</v>
      </c>
      <c r="R103" s="222">
        <v>9.9</v>
      </c>
      <c r="S103" s="221">
        <v>107</v>
      </c>
      <c r="T103" s="221">
        <v>69</v>
      </c>
      <c r="U103" s="221">
        <v>38</v>
      </c>
      <c r="V103" s="219" t="s">
        <v>642</v>
      </c>
      <c r="W103" s="219" t="s">
        <v>636</v>
      </c>
      <c r="X103" s="406">
        <v>270</v>
      </c>
      <c r="Y103" s="221">
        <v>257.8</v>
      </c>
      <c r="Z103" s="221">
        <v>16.2</v>
      </c>
      <c r="AA103" s="222">
        <v>1.78</v>
      </c>
      <c r="AB103" s="221">
        <v>-1.0900000000000001</v>
      </c>
      <c r="AC103" s="221">
        <v>6.2</v>
      </c>
      <c r="AD103" s="224"/>
      <c r="AE103" s="221"/>
      <c r="AF103" s="404"/>
      <c r="AG103" s="404"/>
      <c r="AH103" s="403"/>
      <c r="AI103" s="404"/>
      <c r="AJ103" s="403"/>
      <c r="AK103" s="222"/>
    </row>
    <row r="104" spans="1:37" ht="13.5" customHeight="1">
      <c r="A104" s="2136"/>
      <c r="B104" s="256">
        <v>42551</v>
      </c>
      <c r="C104" s="257" t="s">
        <v>689</v>
      </c>
      <c r="D104" s="226" t="s">
        <v>708</v>
      </c>
      <c r="E104" s="226" t="s">
        <v>630</v>
      </c>
      <c r="F104" s="227">
        <v>1</v>
      </c>
      <c r="G104" s="227">
        <v>0.1</v>
      </c>
      <c r="H104" s="227">
        <v>23</v>
      </c>
      <c r="I104" s="227">
        <v>24</v>
      </c>
      <c r="J104" s="228">
        <v>0.29166666666666669</v>
      </c>
      <c r="K104" s="227">
        <v>8.5</v>
      </c>
      <c r="L104" s="227">
        <v>14.3</v>
      </c>
      <c r="M104" s="229">
        <v>7.01</v>
      </c>
      <c r="N104" s="804" t="s">
        <v>321</v>
      </c>
      <c r="O104" s="227">
        <v>35.299999999999997</v>
      </c>
      <c r="P104" s="226">
        <v>73</v>
      </c>
      <c r="Q104" s="227">
        <v>36.9</v>
      </c>
      <c r="R104" s="227">
        <v>10</v>
      </c>
      <c r="S104" s="226">
        <v>110</v>
      </c>
      <c r="T104" s="226">
        <v>69</v>
      </c>
      <c r="U104" s="226">
        <v>41</v>
      </c>
      <c r="V104" s="287" t="s">
        <v>642</v>
      </c>
      <c r="W104" s="287"/>
      <c r="X104" s="408">
        <v>240</v>
      </c>
      <c r="Y104" s="226"/>
      <c r="Z104" s="226"/>
      <c r="AA104" s="226"/>
      <c r="AB104" s="226"/>
      <c r="AC104" s="226"/>
      <c r="AD104" s="229"/>
      <c r="AE104" s="226"/>
      <c r="AF104" s="1509"/>
      <c r="AG104" s="1509"/>
      <c r="AH104" s="1510"/>
      <c r="AI104" s="1509"/>
      <c r="AJ104" s="1510"/>
      <c r="AK104" s="226"/>
    </row>
    <row r="105" spans="1:37" ht="13.5" customHeight="1">
      <c r="A105" s="2136"/>
      <c r="B105" s="2133" t="s">
        <v>407</v>
      </c>
      <c r="C105" s="2133"/>
      <c r="D105" s="658"/>
      <c r="E105" s="659"/>
      <c r="F105" s="809">
        <f>MAX(F75:F104)</f>
        <v>5</v>
      </c>
      <c r="G105" s="809">
        <f>MAX(G75:G104)</f>
        <v>22.6</v>
      </c>
      <c r="H105" s="809">
        <f>MAX(H75:H104)</f>
        <v>26</v>
      </c>
      <c r="I105" s="810">
        <f>MAX(I75:I104)</f>
        <v>25</v>
      </c>
      <c r="J105" s="811"/>
      <c r="K105" s="809">
        <f t="shared" ref="K105:AJ105" si="6">MAX(K75:K104)</f>
        <v>10</v>
      </c>
      <c r="L105" s="809">
        <f t="shared" si="6"/>
        <v>15</v>
      </c>
      <c r="M105" s="812">
        <f t="shared" si="6"/>
        <v>7.15</v>
      </c>
      <c r="N105" s="812">
        <f t="shared" si="6"/>
        <v>0.15</v>
      </c>
      <c r="O105" s="809">
        <f t="shared" si="6"/>
        <v>36.4</v>
      </c>
      <c r="P105" s="813">
        <f t="shared" si="6"/>
        <v>76</v>
      </c>
      <c r="Q105" s="809">
        <f t="shared" si="6"/>
        <v>39.1</v>
      </c>
      <c r="R105" s="809">
        <f t="shared" si="6"/>
        <v>10</v>
      </c>
      <c r="S105" s="813">
        <f t="shared" si="6"/>
        <v>120</v>
      </c>
      <c r="T105" s="813">
        <f t="shared" si="6"/>
        <v>78</v>
      </c>
      <c r="U105" s="813">
        <f t="shared" si="6"/>
        <v>48</v>
      </c>
      <c r="V105" s="814">
        <f t="shared" si="6"/>
        <v>0.38</v>
      </c>
      <c r="W105" s="815">
        <f t="shared" si="6"/>
        <v>0</v>
      </c>
      <c r="X105" s="816">
        <f t="shared" si="6"/>
        <v>270</v>
      </c>
      <c r="Y105" s="816">
        <f t="shared" si="6"/>
        <v>257.8</v>
      </c>
      <c r="Z105" s="816">
        <f t="shared" si="6"/>
        <v>16.2</v>
      </c>
      <c r="AA105" s="814">
        <f t="shared" si="6"/>
        <v>1.86</v>
      </c>
      <c r="AB105" s="814">
        <f t="shared" si="6"/>
        <v>-1.07</v>
      </c>
      <c r="AC105" s="817">
        <f t="shared" si="6"/>
        <v>6.2</v>
      </c>
      <c r="AD105" s="814">
        <f t="shared" si="6"/>
        <v>0.3</v>
      </c>
      <c r="AE105" s="810">
        <f t="shared" si="6"/>
        <v>57</v>
      </c>
      <c r="AF105" s="2075">
        <f t="shared" si="6"/>
        <v>0.75</v>
      </c>
      <c r="AG105" s="2075">
        <f t="shared" si="6"/>
        <v>7</v>
      </c>
      <c r="AH105" s="1137" t="s">
        <v>725</v>
      </c>
      <c r="AI105" s="2075">
        <f t="shared" si="6"/>
        <v>8.3000000000000007</v>
      </c>
      <c r="AJ105" s="1137">
        <f t="shared" si="6"/>
        <v>0.97</v>
      </c>
      <c r="AK105" s="1137">
        <v>6.3E-2</v>
      </c>
    </row>
    <row r="106" spans="1:37" ht="13.5" customHeight="1">
      <c r="A106" s="2136"/>
      <c r="B106" s="2134" t="s">
        <v>408</v>
      </c>
      <c r="C106" s="2133"/>
      <c r="D106" s="658"/>
      <c r="E106" s="659"/>
      <c r="F106" s="809">
        <f>MIN(F75:F104)</f>
        <v>0</v>
      </c>
      <c r="G106" s="809">
        <f>MIN(G75:G104)</f>
        <v>0</v>
      </c>
      <c r="H106" s="809">
        <f>MIN(H75:H104)</f>
        <v>17</v>
      </c>
      <c r="I106" s="810">
        <f>MIN(I75:I104)</f>
        <v>20.5</v>
      </c>
      <c r="J106" s="811"/>
      <c r="K106" s="809">
        <f>MIN(K75:K104)</f>
        <v>4.7</v>
      </c>
      <c r="L106" s="809">
        <f>MIN(L75:L104)</f>
        <v>9.3000000000000007</v>
      </c>
      <c r="M106" s="812">
        <f>MIN(M75:M104)</f>
        <v>6.75</v>
      </c>
      <c r="N106" s="812" t="s">
        <v>459</v>
      </c>
      <c r="O106" s="809">
        <f t="shared" ref="O106:U106" si="7">MIN(O75:O104)</f>
        <v>31.6</v>
      </c>
      <c r="P106" s="813">
        <f t="shared" si="7"/>
        <v>52</v>
      </c>
      <c r="Q106" s="809">
        <f t="shared" si="7"/>
        <v>32</v>
      </c>
      <c r="R106" s="809">
        <f t="shared" si="7"/>
        <v>9.8000000000000007</v>
      </c>
      <c r="S106" s="813">
        <f t="shared" si="7"/>
        <v>102</v>
      </c>
      <c r="T106" s="813">
        <f t="shared" si="7"/>
        <v>64</v>
      </c>
      <c r="U106" s="813">
        <f t="shared" si="7"/>
        <v>30</v>
      </c>
      <c r="V106" s="814" t="s">
        <v>460</v>
      </c>
      <c r="W106" s="815">
        <f t="shared" ref="W106:AJ106" si="8">MIN(W75:W104)</f>
        <v>0</v>
      </c>
      <c r="X106" s="816">
        <f t="shared" si="8"/>
        <v>200</v>
      </c>
      <c r="Y106" s="816">
        <f t="shared" si="8"/>
        <v>226.6</v>
      </c>
      <c r="Z106" s="816">
        <f t="shared" si="8"/>
        <v>15.4</v>
      </c>
      <c r="AA106" s="814">
        <f t="shared" si="8"/>
        <v>1.78</v>
      </c>
      <c r="AB106" s="814">
        <f t="shared" si="8"/>
        <v>-1.0900000000000001</v>
      </c>
      <c r="AC106" s="817">
        <f t="shared" si="8"/>
        <v>6</v>
      </c>
      <c r="AD106" s="2048">
        <f t="shared" si="8"/>
        <v>0.3</v>
      </c>
      <c r="AE106" s="810">
        <f t="shared" si="8"/>
        <v>57</v>
      </c>
      <c r="AF106" s="2075">
        <f t="shared" si="8"/>
        <v>0.75</v>
      </c>
      <c r="AG106" s="2075">
        <f t="shared" si="8"/>
        <v>7</v>
      </c>
      <c r="AH106" s="1137" t="s">
        <v>710</v>
      </c>
      <c r="AI106" s="2075">
        <f t="shared" si="8"/>
        <v>8.3000000000000007</v>
      </c>
      <c r="AJ106" s="1137">
        <f t="shared" si="8"/>
        <v>0.97</v>
      </c>
      <c r="AK106" s="1137">
        <v>6.3E-2</v>
      </c>
    </row>
    <row r="107" spans="1:37" ht="13.5" customHeight="1">
      <c r="A107" s="2136"/>
      <c r="B107" s="2133" t="s">
        <v>409</v>
      </c>
      <c r="C107" s="2133"/>
      <c r="D107" s="658"/>
      <c r="E107" s="659"/>
      <c r="F107" s="811"/>
      <c r="G107" s="809">
        <f>IF(COUNT(G75:G104)=0,0,AVERAGE(G75:G104))</f>
        <v>1.7133333333333336</v>
      </c>
      <c r="H107" s="809">
        <f>IF(COUNT(H75:H104)=0,0,AVERAGE(H75:H104))</f>
        <v>21</v>
      </c>
      <c r="I107" s="810">
        <f>IF(COUNT(I75:I104)=0,0,AVERAGE(I75:I104))</f>
        <v>22.65</v>
      </c>
      <c r="J107" s="811"/>
      <c r="K107" s="809">
        <f>IF(COUNT(K75:K104)=0,0,AVERAGE(K75:K104))</f>
        <v>7.9099999999999993</v>
      </c>
      <c r="L107" s="809">
        <f>IF(COUNT(L75:L104)=0,0,AVERAGE(L75:L104))</f>
        <v>12.876666666666669</v>
      </c>
      <c r="M107" s="812">
        <f>IF(COUNT(M75:M104)=0,0,AVERAGE(M75:M104))</f>
        <v>7.012999999999999</v>
      </c>
      <c r="N107" s="811"/>
      <c r="O107" s="809">
        <f t="shared" ref="O107:U107" si="9">IF(COUNT(O75:O104)=0,0,AVERAGE(O75:O104))</f>
        <v>33.916666666666664</v>
      </c>
      <c r="P107" s="813">
        <f t="shared" si="9"/>
        <v>65.033333333333331</v>
      </c>
      <c r="Q107" s="809">
        <f t="shared" si="9"/>
        <v>36.31666666666667</v>
      </c>
      <c r="R107" s="809">
        <f t="shared" si="9"/>
        <v>9.99</v>
      </c>
      <c r="S107" s="813">
        <f t="shared" si="9"/>
        <v>110</v>
      </c>
      <c r="T107" s="813">
        <f t="shared" si="9"/>
        <v>71.3</v>
      </c>
      <c r="U107" s="813">
        <f t="shared" si="9"/>
        <v>38.700000000000003</v>
      </c>
      <c r="V107" s="810" t="s">
        <v>642</v>
      </c>
      <c r="W107" s="1568" t="s">
        <v>673</v>
      </c>
      <c r="X107" s="816">
        <f t="shared" ref="X107:AJ107" si="10">IF(COUNT(X75:X104)=0,0,AVERAGE(X75:X104))</f>
        <v>241</v>
      </c>
      <c r="Y107" s="816">
        <f t="shared" si="10"/>
        <v>242.2</v>
      </c>
      <c r="Z107" s="816">
        <f t="shared" si="10"/>
        <v>15.8</v>
      </c>
      <c r="AA107" s="814">
        <f t="shared" si="10"/>
        <v>1.82</v>
      </c>
      <c r="AB107" s="814">
        <f t="shared" si="10"/>
        <v>-1.08</v>
      </c>
      <c r="AC107" s="817">
        <f t="shared" si="10"/>
        <v>6.1</v>
      </c>
      <c r="AD107" s="2048">
        <f t="shared" si="10"/>
        <v>0.3</v>
      </c>
      <c r="AE107" s="810">
        <f t="shared" si="10"/>
        <v>57</v>
      </c>
      <c r="AF107" s="2075">
        <f t="shared" si="10"/>
        <v>0.75</v>
      </c>
      <c r="AG107" s="2075">
        <f t="shared" si="10"/>
        <v>7</v>
      </c>
      <c r="AH107" s="1137" t="s">
        <v>710</v>
      </c>
      <c r="AI107" s="2075">
        <f t="shared" si="10"/>
        <v>8.3000000000000007</v>
      </c>
      <c r="AJ107" s="1137">
        <f t="shared" si="10"/>
        <v>0.97</v>
      </c>
      <c r="AK107" s="1137">
        <v>6.3E-2</v>
      </c>
    </row>
    <row r="108" spans="1:37" ht="13.5" customHeight="1">
      <c r="A108" s="2136"/>
      <c r="B108" s="2135" t="s">
        <v>410</v>
      </c>
      <c r="C108" s="2135"/>
      <c r="D108" s="660"/>
      <c r="E108" s="660"/>
      <c r="F108" s="859"/>
      <c r="G108" s="809">
        <f>SUM(G75:G104)</f>
        <v>51.400000000000006</v>
      </c>
      <c r="H108" s="860"/>
      <c r="I108" s="860"/>
      <c r="J108" s="860"/>
      <c r="K108" s="860"/>
      <c r="L108" s="860"/>
      <c r="M108" s="860"/>
      <c r="N108" s="860"/>
      <c r="O108" s="860"/>
      <c r="P108" s="860"/>
      <c r="Q108" s="860"/>
      <c r="R108" s="860"/>
      <c r="S108" s="860"/>
      <c r="T108" s="860"/>
      <c r="U108" s="860"/>
      <c r="V108" s="860"/>
      <c r="W108" s="820"/>
      <c r="X108" s="860"/>
      <c r="Y108" s="860"/>
      <c r="Z108" s="860"/>
      <c r="AA108" s="860"/>
      <c r="AB108" s="860"/>
      <c r="AC108" s="861"/>
      <c r="AD108" s="2065"/>
      <c r="AE108" s="860"/>
      <c r="AF108" s="2076"/>
      <c r="AG108" s="2076"/>
      <c r="AH108" s="1138"/>
      <c r="AI108" s="2076"/>
      <c r="AJ108" s="1138"/>
      <c r="AK108" s="1138"/>
    </row>
    <row r="109" spans="1:37" ht="13.5" customHeight="1">
      <c r="A109" s="2136" t="s">
        <v>319</v>
      </c>
      <c r="B109" s="254">
        <v>42552</v>
      </c>
      <c r="C109" s="252" t="s">
        <v>691</v>
      </c>
      <c r="D109" s="230" t="s">
        <v>711</v>
      </c>
      <c r="E109" s="230" t="s">
        <v>709</v>
      </c>
      <c r="F109" s="231">
        <v>1</v>
      </c>
      <c r="G109" s="231">
        <v>2</v>
      </c>
      <c r="H109" s="231">
        <v>25</v>
      </c>
      <c r="I109" s="231">
        <v>24</v>
      </c>
      <c r="J109" s="232">
        <v>0.29166666666666669</v>
      </c>
      <c r="K109" s="231">
        <v>7.6</v>
      </c>
      <c r="L109" s="231">
        <v>13.9</v>
      </c>
      <c r="M109" s="233">
        <v>7.04</v>
      </c>
      <c r="N109" s="787">
        <v>0.05</v>
      </c>
      <c r="O109" s="231">
        <v>35.299999999999997</v>
      </c>
      <c r="P109" s="230">
        <v>68</v>
      </c>
      <c r="Q109" s="231">
        <v>37.6</v>
      </c>
      <c r="R109" s="231">
        <v>10</v>
      </c>
      <c r="S109" s="230">
        <v>114</v>
      </c>
      <c r="T109" s="230">
        <v>74</v>
      </c>
      <c r="U109" s="230">
        <v>40</v>
      </c>
      <c r="V109" s="297" t="s">
        <v>642</v>
      </c>
      <c r="W109" s="297"/>
      <c r="X109" s="407">
        <v>260</v>
      </c>
      <c r="Y109" s="230"/>
      <c r="Z109" s="230"/>
      <c r="AA109" s="230"/>
      <c r="AB109" s="230"/>
      <c r="AC109" s="230"/>
      <c r="AD109" s="2059"/>
      <c r="AE109" s="230"/>
      <c r="AF109" s="1507"/>
      <c r="AG109" s="1507"/>
      <c r="AH109" s="2080"/>
      <c r="AI109" s="1507"/>
      <c r="AJ109" s="2080"/>
      <c r="AK109" s="230"/>
    </row>
    <row r="110" spans="1:37" ht="13.5" customHeight="1">
      <c r="A110" s="2136"/>
      <c r="B110" s="255">
        <v>42553</v>
      </c>
      <c r="C110" s="253" t="s">
        <v>692</v>
      </c>
      <c r="D110" s="221" t="s">
        <v>708</v>
      </c>
      <c r="E110" s="221" t="s">
        <v>631</v>
      </c>
      <c r="F110" s="222">
        <v>1</v>
      </c>
      <c r="G110" s="222">
        <v>0.2</v>
      </c>
      <c r="H110" s="222">
        <v>24</v>
      </c>
      <c r="I110" s="222">
        <v>24</v>
      </c>
      <c r="J110" s="223">
        <v>0.3125</v>
      </c>
      <c r="K110" s="222">
        <v>7.6</v>
      </c>
      <c r="L110" s="222">
        <v>15</v>
      </c>
      <c r="M110" s="224">
        <v>7.06</v>
      </c>
      <c r="N110" s="788" t="s">
        <v>321</v>
      </c>
      <c r="O110" s="222">
        <v>34</v>
      </c>
      <c r="P110" s="221">
        <v>60</v>
      </c>
      <c r="Q110" s="222">
        <v>32</v>
      </c>
      <c r="R110" s="222">
        <v>10</v>
      </c>
      <c r="S110" s="221">
        <v>110</v>
      </c>
      <c r="T110" s="221">
        <v>70</v>
      </c>
      <c r="U110" s="221">
        <v>40</v>
      </c>
      <c r="V110" s="219">
        <v>0.22</v>
      </c>
      <c r="W110" s="219"/>
      <c r="X110" s="406">
        <v>260</v>
      </c>
      <c r="Y110" s="221"/>
      <c r="Z110" s="221"/>
      <c r="AA110" s="221"/>
      <c r="AB110" s="221"/>
      <c r="AC110" s="221"/>
      <c r="AD110" s="2060"/>
      <c r="AE110" s="221"/>
      <c r="AF110" s="404"/>
      <c r="AG110" s="404"/>
      <c r="AH110" s="403"/>
      <c r="AI110" s="404"/>
      <c r="AJ110" s="403"/>
      <c r="AK110" s="221"/>
    </row>
    <row r="111" spans="1:37" ht="13.5" customHeight="1">
      <c r="A111" s="2136"/>
      <c r="B111" s="255">
        <v>42554</v>
      </c>
      <c r="C111" s="253" t="s">
        <v>685</v>
      </c>
      <c r="D111" s="221" t="s">
        <v>627</v>
      </c>
      <c r="E111" s="221" t="s">
        <v>693</v>
      </c>
      <c r="F111" s="222">
        <v>4</v>
      </c>
      <c r="G111" s="222">
        <v>0</v>
      </c>
      <c r="H111" s="222">
        <v>26</v>
      </c>
      <c r="I111" s="222">
        <v>24</v>
      </c>
      <c r="J111" s="223">
        <v>0.28472222222222221</v>
      </c>
      <c r="K111" s="222">
        <v>6.3</v>
      </c>
      <c r="L111" s="222">
        <v>12.4</v>
      </c>
      <c r="M111" s="224">
        <v>6.98</v>
      </c>
      <c r="N111" s="788" t="s">
        <v>321</v>
      </c>
      <c r="O111" s="222">
        <v>35.799999999999997</v>
      </c>
      <c r="P111" s="221">
        <v>76</v>
      </c>
      <c r="Q111" s="222">
        <v>39.1</v>
      </c>
      <c r="R111" s="222">
        <v>10</v>
      </c>
      <c r="S111" s="221">
        <v>112</v>
      </c>
      <c r="T111" s="221">
        <v>72</v>
      </c>
      <c r="U111" s="221">
        <v>40</v>
      </c>
      <c r="V111" s="219" t="s">
        <v>642</v>
      </c>
      <c r="W111" s="219"/>
      <c r="X111" s="406">
        <v>230</v>
      </c>
      <c r="Y111" s="222"/>
      <c r="Z111" s="222"/>
      <c r="AA111" s="222"/>
      <c r="AB111" s="224"/>
      <c r="AC111" s="222"/>
      <c r="AD111" s="2060"/>
      <c r="AE111" s="222"/>
      <c r="AF111" s="404"/>
      <c r="AG111" s="404"/>
      <c r="AH111" s="403"/>
      <c r="AI111" s="404"/>
      <c r="AJ111" s="403"/>
      <c r="AK111" s="222"/>
    </row>
    <row r="112" spans="1:37" ht="13.5" customHeight="1">
      <c r="A112" s="2136"/>
      <c r="B112" s="255">
        <v>42555</v>
      </c>
      <c r="C112" s="253" t="s">
        <v>686</v>
      </c>
      <c r="D112" s="221" t="s">
        <v>638</v>
      </c>
      <c r="E112" s="221" t="s">
        <v>626</v>
      </c>
      <c r="F112" s="222">
        <v>1</v>
      </c>
      <c r="G112" s="222">
        <v>48.1</v>
      </c>
      <c r="H112" s="222">
        <v>27</v>
      </c>
      <c r="I112" s="222">
        <v>24.5</v>
      </c>
      <c r="J112" s="223">
        <v>0.28472222222222221</v>
      </c>
      <c r="K112" s="222">
        <v>8.6999999999999993</v>
      </c>
      <c r="L112" s="222">
        <v>14.5</v>
      </c>
      <c r="M112" s="224">
        <v>7.05</v>
      </c>
      <c r="N112" s="788">
        <v>0.1</v>
      </c>
      <c r="O112" s="222">
        <v>36.1</v>
      </c>
      <c r="P112" s="221">
        <v>77</v>
      </c>
      <c r="Q112" s="222">
        <v>40.1</v>
      </c>
      <c r="R112" s="222">
        <v>10</v>
      </c>
      <c r="S112" s="221">
        <v>116</v>
      </c>
      <c r="T112" s="221">
        <v>76</v>
      </c>
      <c r="U112" s="221">
        <v>40</v>
      </c>
      <c r="V112" s="219" t="s">
        <v>642</v>
      </c>
      <c r="W112" s="219"/>
      <c r="X112" s="406">
        <v>260</v>
      </c>
      <c r="Y112" s="222"/>
      <c r="Z112" s="222"/>
      <c r="AA112" s="222"/>
      <c r="AB112" s="224"/>
      <c r="AC112" s="222"/>
      <c r="AD112" s="2060"/>
      <c r="AE112" s="222"/>
      <c r="AF112" s="404"/>
      <c r="AG112" s="404"/>
      <c r="AH112" s="403"/>
      <c r="AI112" s="404"/>
      <c r="AJ112" s="403"/>
      <c r="AK112" s="222"/>
    </row>
    <row r="113" spans="1:37" ht="13.5" customHeight="1">
      <c r="A113" s="2136"/>
      <c r="B113" s="255">
        <v>42556</v>
      </c>
      <c r="C113" s="253" t="s">
        <v>687</v>
      </c>
      <c r="D113" s="221" t="s">
        <v>625</v>
      </c>
      <c r="E113" s="221" t="s">
        <v>712</v>
      </c>
      <c r="F113" s="222">
        <v>1</v>
      </c>
      <c r="G113" s="222">
        <v>40</v>
      </c>
      <c r="H113" s="222">
        <v>26</v>
      </c>
      <c r="I113" s="222">
        <v>25</v>
      </c>
      <c r="J113" s="223">
        <v>0.28472222222222221</v>
      </c>
      <c r="K113" s="222">
        <v>4.5</v>
      </c>
      <c r="L113" s="222">
        <v>8.9</v>
      </c>
      <c r="M113" s="224">
        <v>6.96</v>
      </c>
      <c r="N113" s="788">
        <v>0.2</v>
      </c>
      <c r="O113" s="222">
        <v>30</v>
      </c>
      <c r="P113" s="221">
        <v>57</v>
      </c>
      <c r="Q113" s="222">
        <v>32.700000000000003</v>
      </c>
      <c r="R113" s="222">
        <v>8.6999999999999993</v>
      </c>
      <c r="S113" s="221">
        <v>92</v>
      </c>
      <c r="T113" s="221">
        <v>60</v>
      </c>
      <c r="U113" s="221">
        <v>32</v>
      </c>
      <c r="V113" s="219" t="s">
        <v>642</v>
      </c>
      <c r="W113" s="219"/>
      <c r="X113" s="406">
        <v>230</v>
      </c>
      <c r="Y113" s="222"/>
      <c r="Z113" s="222"/>
      <c r="AA113" s="222"/>
      <c r="AB113" s="224"/>
      <c r="AC113" s="222"/>
      <c r="AD113" s="2060"/>
      <c r="AE113" s="222"/>
      <c r="AF113" s="404"/>
      <c r="AG113" s="404"/>
      <c r="AH113" s="403"/>
      <c r="AI113" s="404"/>
      <c r="AJ113" s="403"/>
      <c r="AK113" s="222"/>
    </row>
    <row r="114" spans="1:37" ht="13.5" customHeight="1">
      <c r="A114" s="2136"/>
      <c r="B114" s="255">
        <v>42557</v>
      </c>
      <c r="C114" s="253" t="s">
        <v>688</v>
      </c>
      <c r="D114" s="221" t="s">
        <v>639</v>
      </c>
      <c r="E114" s="221" t="s">
        <v>629</v>
      </c>
      <c r="F114" s="222">
        <v>4</v>
      </c>
      <c r="G114" s="222">
        <v>2.2999999999999998</v>
      </c>
      <c r="H114" s="222">
        <v>26</v>
      </c>
      <c r="I114" s="222">
        <v>25.5</v>
      </c>
      <c r="J114" s="223">
        <v>0.28472222222222221</v>
      </c>
      <c r="K114" s="222">
        <v>5.2</v>
      </c>
      <c r="L114" s="222">
        <v>7.1</v>
      </c>
      <c r="M114" s="224">
        <v>6.88</v>
      </c>
      <c r="N114" s="788">
        <v>0.1</v>
      </c>
      <c r="O114" s="222">
        <v>26.7</v>
      </c>
      <c r="P114" s="221">
        <v>52</v>
      </c>
      <c r="Q114" s="222">
        <v>26.3</v>
      </c>
      <c r="R114" s="222">
        <v>8.5</v>
      </c>
      <c r="S114" s="221">
        <v>88</v>
      </c>
      <c r="T114" s="221">
        <v>56</v>
      </c>
      <c r="U114" s="221">
        <v>32</v>
      </c>
      <c r="V114" s="219" t="s">
        <v>642</v>
      </c>
      <c r="W114" s="219"/>
      <c r="X114" s="406">
        <v>180</v>
      </c>
      <c r="Y114" s="222"/>
      <c r="Z114" s="222"/>
      <c r="AA114" s="222"/>
      <c r="AB114" s="224"/>
      <c r="AC114" s="222"/>
      <c r="AD114" s="2060"/>
      <c r="AE114" s="222"/>
      <c r="AF114" s="404"/>
      <c r="AG114" s="404"/>
      <c r="AH114" s="403"/>
      <c r="AI114" s="404"/>
      <c r="AJ114" s="403"/>
      <c r="AK114" s="222"/>
    </row>
    <row r="115" spans="1:37" ht="13.5" customHeight="1">
      <c r="A115" s="2136"/>
      <c r="B115" s="255">
        <v>42558</v>
      </c>
      <c r="C115" s="253" t="s">
        <v>689</v>
      </c>
      <c r="D115" s="221" t="s">
        <v>627</v>
      </c>
      <c r="E115" s="221" t="s">
        <v>626</v>
      </c>
      <c r="F115" s="222">
        <v>2</v>
      </c>
      <c r="G115" s="222">
        <v>0</v>
      </c>
      <c r="H115" s="222">
        <v>27</v>
      </c>
      <c r="I115" s="222">
        <v>26</v>
      </c>
      <c r="J115" s="223">
        <v>0.28472222222222221</v>
      </c>
      <c r="K115" s="222">
        <v>7.2</v>
      </c>
      <c r="L115" s="222">
        <v>9.8000000000000007</v>
      </c>
      <c r="M115" s="224">
        <v>6.98</v>
      </c>
      <c r="N115" s="788">
        <v>0.1</v>
      </c>
      <c r="O115" s="222">
        <v>28.1</v>
      </c>
      <c r="P115" s="221">
        <v>56</v>
      </c>
      <c r="Q115" s="222">
        <v>26.3</v>
      </c>
      <c r="R115" s="222">
        <v>8.1999999999999993</v>
      </c>
      <c r="S115" s="221">
        <v>82</v>
      </c>
      <c r="T115" s="221">
        <v>56</v>
      </c>
      <c r="U115" s="221">
        <v>26</v>
      </c>
      <c r="V115" s="218" t="s">
        <v>642</v>
      </c>
      <c r="W115" s="219"/>
      <c r="X115" s="406">
        <v>210</v>
      </c>
      <c r="Y115" s="222"/>
      <c r="Z115" s="222"/>
      <c r="AA115" s="222"/>
      <c r="AB115" s="224"/>
      <c r="AC115" s="222"/>
      <c r="AD115" s="2060"/>
      <c r="AE115" s="222"/>
      <c r="AF115" s="404"/>
      <c r="AG115" s="404"/>
      <c r="AH115" s="403"/>
      <c r="AI115" s="404"/>
      <c r="AJ115" s="403"/>
      <c r="AK115" s="222"/>
    </row>
    <row r="116" spans="1:37" ht="13.5" customHeight="1">
      <c r="A116" s="2136"/>
      <c r="B116" s="255">
        <v>42559</v>
      </c>
      <c r="C116" s="253" t="s">
        <v>691</v>
      </c>
      <c r="D116" s="221" t="s">
        <v>627</v>
      </c>
      <c r="E116" s="221" t="s">
        <v>635</v>
      </c>
      <c r="F116" s="222">
        <v>1</v>
      </c>
      <c r="G116" s="222">
        <v>0</v>
      </c>
      <c r="H116" s="222">
        <v>27</v>
      </c>
      <c r="I116" s="222">
        <v>27</v>
      </c>
      <c r="J116" s="223">
        <v>0.28472222222222199</v>
      </c>
      <c r="K116" s="222">
        <v>6.3</v>
      </c>
      <c r="L116" s="222">
        <v>12.5</v>
      </c>
      <c r="M116" s="224">
        <v>7.11</v>
      </c>
      <c r="N116" s="788">
        <v>0.1</v>
      </c>
      <c r="O116" s="222">
        <v>28.9</v>
      </c>
      <c r="P116" s="221">
        <v>58</v>
      </c>
      <c r="Q116" s="222">
        <v>29.8</v>
      </c>
      <c r="R116" s="222">
        <v>10</v>
      </c>
      <c r="S116" s="221">
        <v>102</v>
      </c>
      <c r="T116" s="221">
        <v>64</v>
      </c>
      <c r="U116" s="221">
        <v>38</v>
      </c>
      <c r="V116" s="219" t="s">
        <v>642</v>
      </c>
      <c r="W116" s="219"/>
      <c r="X116" s="406">
        <v>210</v>
      </c>
      <c r="Y116" s="221"/>
      <c r="Z116" s="221"/>
      <c r="AA116" s="222"/>
      <c r="AB116" s="221"/>
      <c r="AC116" s="221"/>
      <c r="AD116" s="2060"/>
      <c r="AE116" s="221"/>
      <c r="AF116" s="404"/>
      <c r="AG116" s="404"/>
      <c r="AH116" s="403"/>
      <c r="AI116" s="404"/>
      <c r="AJ116" s="403"/>
      <c r="AK116" s="222"/>
    </row>
    <row r="117" spans="1:37" ht="13.5" customHeight="1">
      <c r="A117" s="2136"/>
      <c r="B117" s="255">
        <v>42560</v>
      </c>
      <c r="C117" s="253" t="s">
        <v>692</v>
      </c>
      <c r="D117" s="221" t="s">
        <v>627</v>
      </c>
      <c r="E117" s="221" t="s">
        <v>630</v>
      </c>
      <c r="F117" s="222">
        <v>1</v>
      </c>
      <c r="G117" s="222">
        <v>0</v>
      </c>
      <c r="H117" s="222">
        <v>27</v>
      </c>
      <c r="I117" s="222">
        <v>28</v>
      </c>
      <c r="J117" s="223">
        <v>0.29166666666666669</v>
      </c>
      <c r="K117" s="222">
        <v>4.5</v>
      </c>
      <c r="L117" s="222">
        <v>11.7</v>
      </c>
      <c r="M117" s="224">
        <v>6.76</v>
      </c>
      <c r="N117" s="788">
        <v>0.1</v>
      </c>
      <c r="O117" s="222">
        <v>29.1</v>
      </c>
      <c r="P117" s="221">
        <v>56</v>
      </c>
      <c r="Q117" s="222">
        <v>27</v>
      </c>
      <c r="R117" s="222">
        <v>9.8000000000000007</v>
      </c>
      <c r="S117" s="221">
        <v>100</v>
      </c>
      <c r="T117" s="221">
        <v>62</v>
      </c>
      <c r="U117" s="221">
        <v>38</v>
      </c>
      <c r="V117" s="219" t="s">
        <v>642</v>
      </c>
      <c r="W117" s="219"/>
      <c r="X117" s="406">
        <v>210</v>
      </c>
      <c r="Y117" s="221"/>
      <c r="Z117" s="221"/>
      <c r="AA117" s="221"/>
      <c r="AB117" s="221"/>
      <c r="AC117" s="221"/>
      <c r="AD117" s="2060"/>
      <c r="AE117" s="221"/>
      <c r="AF117" s="404"/>
      <c r="AG117" s="404"/>
      <c r="AH117" s="403"/>
      <c r="AI117" s="404"/>
      <c r="AJ117" s="403"/>
      <c r="AK117" s="221"/>
    </row>
    <row r="118" spans="1:37" ht="13.5" customHeight="1">
      <c r="A118" s="2136"/>
      <c r="B118" s="255">
        <v>42561</v>
      </c>
      <c r="C118" s="253" t="s">
        <v>685</v>
      </c>
      <c r="D118" s="221" t="s">
        <v>627</v>
      </c>
      <c r="E118" s="221" t="s">
        <v>631</v>
      </c>
      <c r="F118" s="222">
        <v>2</v>
      </c>
      <c r="G118" s="222">
        <v>0</v>
      </c>
      <c r="H118" s="222">
        <v>27</v>
      </c>
      <c r="I118" s="222">
        <v>27.5</v>
      </c>
      <c r="J118" s="223">
        <v>0.29166666666666669</v>
      </c>
      <c r="K118" s="222">
        <v>8.9</v>
      </c>
      <c r="L118" s="222">
        <v>13.4</v>
      </c>
      <c r="M118" s="224">
        <v>6.87</v>
      </c>
      <c r="N118" s="788" t="s">
        <v>321</v>
      </c>
      <c r="O118" s="222">
        <v>28.8</v>
      </c>
      <c r="P118" s="221">
        <v>56</v>
      </c>
      <c r="Q118" s="222">
        <v>32</v>
      </c>
      <c r="R118" s="222">
        <v>9.1999999999999993</v>
      </c>
      <c r="S118" s="221">
        <v>86</v>
      </c>
      <c r="T118" s="221">
        <v>58</v>
      </c>
      <c r="U118" s="221">
        <v>28</v>
      </c>
      <c r="V118" s="219" t="s">
        <v>642</v>
      </c>
      <c r="W118" s="219"/>
      <c r="X118" s="406">
        <v>220</v>
      </c>
      <c r="Y118" s="221"/>
      <c r="Z118" s="221"/>
      <c r="AA118" s="221"/>
      <c r="AB118" s="221"/>
      <c r="AC118" s="221"/>
      <c r="AD118" s="2060"/>
      <c r="AE118" s="221"/>
      <c r="AF118" s="404"/>
      <c r="AG118" s="404"/>
      <c r="AH118" s="403"/>
      <c r="AI118" s="404"/>
      <c r="AJ118" s="403"/>
      <c r="AK118" s="221"/>
    </row>
    <row r="119" spans="1:37" ht="13.5" customHeight="1">
      <c r="A119" s="2136"/>
      <c r="B119" s="255">
        <v>42562</v>
      </c>
      <c r="C119" s="253" t="s">
        <v>686</v>
      </c>
      <c r="D119" s="221" t="s">
        <v>627</v>
      </c>
      <c r="E119" s="221" t="s">
        <v>631</v>
      </c>
      <c r="F119" s="222">
        <v>1</v>
      </c>
      <c r="G119" s="222">
        <v>0</v>
      </c>
      <c r="H119" s="222">
        <v>27</v>
      </c>
      <c r="I119" s="222">
        <v>27</v>
      </c>
      <c r="J119" s="223">
        <v>0.29166666666666702</v>
      </c>
      <c r="K119" s="222">
        <v>9.1</v>
      </c>
      <c r="L119" s="222">
        <v>13.3</v>
      </c>
      <c r="M119" s="224">
        <v>7</v>
      </c>
      <c r="N119" s="788">
        <v>0.1</v>
      </c>
      <c r="O119" s="222">
        <v>29.6</v>
      </c>
      <c r="P119" s="221">
        <v>57</v>
      </c>
      <c r="Q119" s="222">
        <v>30.2</v>
      </c>
      <c r="R119" s="222">
        <v>10</v>
      </c>
      <c r="S119" s="221">
        <v>96</v>
      </c>
      <c r="T119" s="221">
        <v>63</v>
      </c>
      <c r="U119" s="221">
        <v>33</v>
      </c>
      <c r="V119" s="219" t="s">
        <v>642</v>
      </c>
      <c r="W119" s="219"/>
      <c r="X119" s="406">
        <v>200</v>
      </c>
      <c r="Y119" s="222"/>
      <c r="Z119" s="222"/>
      <c r="AA119" s="222"/>
      <c r="AB119" s="224"/>
      <c r="AC119" s="222"/>
      <c r="AD119" s="2060"/>
      <c r="AE119" s="222"/>
      <c r="AF119" s="404"/>
      <c r="AG119" s="404"/>
      <c r="AH119" s="403"/>
      <c r="AI119" s="404"/>
      <c r="AJ119" s="403"/>
      <c r="AK119" s="222"/>
    </row>
    <row r="120" spans="1:37" ht="13.5" customHeight="1">
      <c r="A120" s="2136"/>
      <c r="B120" s="255">
        <v>42563</v>
      </c>
      <c r="C120" s="253" t="s">
        <v>687</v>
      </c>
      <c r="D120" s="221" t="s">
        <v>627</v>
      </c>
      <c r="E120" s="221" t="s">
        <v>637</v>
      </c>
      <c r="F120" s="222">
        <v>3</v>
      </c>
      <c r="G120" s="222">
        <v>0</v>
      </c>
      <c r="H120" s="222">
        <v>29</v>
      </c>
      <c r="I120" s="222">
        <v>27</v>
      </c>
      <c r="J120" s="223">
        <v>0.29166666666666669</v>
      </c>
      <c r="K120" s="222">
        <v>11.1</v>
      </c>
      <c r="L120" s="222">
        <v>13.9</v>
      </c>
      <c r="M120" s="224">
        <v>6.94</v>
      </c>
      <c r="N120" s="788">
        <v>0.2</v>
      </c>
      <c r="O120" s="222">
        <v>29.9</v>
      </c>
      <c r="P120" s="221">
        <v>56</v>
      </c>
      <c r="Q120" s="222">
        <v>32</v>
      </c>
      <c r="R120" s="222">
        <v>10</v>
      </c>
      <c r="S120" s="221">
        <v>90</v>
      </c>
      <c r="T120" s="221">
        <v>58</v>
      </c>
      <c r="U120" s="221">
        <v>32</v>
      </c>
      <c r="V120" s="219" t="s">
        <v>642</v>
      </c>
      <c r="W120" s="219"/>
      <c r="X120" s="406">
        <v>200</v>
      </c>
      <c r="Y120" s="222"/>
      <c r="Z120" s="222"/>
      <c r="AA120" s="222"/>
      <c r="AB120" s="224"/>
      <c r="AC120" s="222"/>
      <c r="AD120" s="2060"/>
      <c r="AE120" s="222"/>
      <c r="AF120" s="404"/>
      <c r="AG120" s="404"/>
      <c r="AH120" s="403"/>
      <c r="AI120" s="404"/>
      <c r="AJ120" s="403"/>
      <c r="AK120" s="222"/>
    </row>
    <row r="121" spans="1:37" ht="13.5" customHeight="1">
      <c r="A121" s="2136"/>
      <c r="B121" s="255">
        <v>42564</v>
      </c>
      <c r="C121" s="253" t="s">
        <v>688</v>
      </c>
      <c r="D121" s="221" t="s">
        <v>627</v>
      </c>
      <c r="E121" s="221" t="s">
        <v>630</v>
      </c>
      <c r="F121" s="222">
        <v>5</v>
      </c>
      <c r="G121" s="222">
        <v>0</v>
      </c>
      <c r="H121" s="222">
        <v>31</v>
      </c>
      <c r="I121" s="222">
        <v>29</v>
      </c>
      <c r="J121" s="223">
        <v>0.29166666666666669</v>
      </c>
      <c r="K121" s="222">
        <v>11.6</v>
      </c>
      <c r="L121" s="222">
        <v>14.8</v>
      </c>
      <c r="M121" s="224">
        <v>6.92</v>
      </c>
      <c r="N121" s="788">
        <v>0.05</v>
      </c>
      <c r="O121" s="222">
        <v>28</v>
      </c>
      <c r="P121" s="221">
        <v>54</v>
      </c>
      <c r="Q121" s="222">
        <v>33.4</v>
      </c>
      <c r="R121" s="222">
        <v>10</v>
      </c>
      <c r="S121" s="221">
        <v>86</v>
      </c>
      <c r="T121" s="221">
        <v>56</v>
      </c>
      <c r="U121" s="221">
        <v>30</v>
      </c>
      <c r="V121" s="219">
        <v>0.33</v>
      </c>
      <c r="W121" s="219" t="s">
        <v>636</v>
      </c>
      <c r="X121" s="406">
        <v>210</v>
      </c>
      <c r="Y121" s="222">
        <v>189.2</v>
      </c>
      <c r="Z121" s="222">
        <v>16.8</v>
      </c>
      <c r="AA121" s="222">
        <v>1.45</v>
      </c>
      <c r="AB121" s="224">
        <v>-1.33</v>
      </c>
      <c r="AC121" s="222">
        <v>6.8</v>
      </c>
      <c r="AD121" s="2060">
        <v>0.32</v>
      </c>
      <c r="AE121" s="222">
        <v>48</v>
      </c>
      <c r="AF121" s="404">
        <v>2.2999999999999998</v>
      </c>
      <c r="AG121" s="404">
        <v>8</v>
      </c>
      <c r="AH121" s="403">
        <v>1.2</v>
      </c>
      <c r="AI121" s="404">
        <v>6.8</v>
      </c>
      <c r="AJ121" s="403">
        <v>1</v>
      </c>
      <c r="AK121" s="224">
        <v>0.1</v>
      </c>
    </row>
    <row r="122" spans="1:37" ht="13.5" customHeight="1">
      <c r="A122" s="2136"/>
      <c r="B122" s="255">
        <v>42565</v>
      </c>
      <c r="C122" s="253" t="s">
        <v>689</v>
      </c>
      <c r="D122" s="221" t="s">
        <v>627</v>
      </c>
      <c r="E122" s="221" t="s">
        <v>712</v>
      </c>
      <c r="F122" s="222">
        <v>2</v>
      </c>
      <c r="G122" s="222">
        <v>0</v>
      </c>
      <c r="H122" s="222">
        <v>26</v>
      </c>
      <c r="I122" s="222">
        <v>27.5</v>
      </c>
      <c r="J122" s="223">
        <v>0.21527777777777779</v>
      </c>
      <c r="K122" s="222">
        <v>10.199999999999999</v>
      </c>
      <c r="L122" s="222">
        <v>14.5</v>
      </c>
      <c r="M122" s="224">
        <v>6.79</v>
      </c>
      <c r="N122" s="788" t="s">
        <v>321</v>
      </c>
      <c r="O122" s="222">
        <v>30</v>
      </c>
      <c r="P122" s="221">
        <v>55</v>
      </c>
      <c r="Q122" s="222">
        <v>30.5</v>
      </c>
      <c r="R122" s="222">
        <v>10</v>
      </c>
      <c r="S122" s="221">
        <v>92</v>
      </c>
      <c r="T122" s="221">
        <v>60</v>
      </c>
      <c r="U122" s="221">
        <v>32</v>
      </c>
      <c r="V122" s="219" t="s">
        <v>642</v>
      </c>
      <c r="W122" s="219"/>
      <c r="X122" s="406">
        <v>200</v>
      </c>
      <c r="Y122" s="222"/>
      <c r="Z122" s="222"/>
      <c r="AA122" s="222"/>
      <c r="AB122" s="224"/>
      <c r="AC122" s="222"/>
      <c r="AD122" s="2060"/>
      <c r="AE122" s="222"/>
      <c r="AF122" s="404"/>
      <c r="AG122" s="404"/>
      <c r="AH122" s="403"/>
      <c r="AI122" s="404"/>
      <c r="AJ122" s="403"/>
      <c r="AK122" s="222"/>
    </row>
    <row r="123" spans="1:37" ht="13.5" customHeight="1">
      <c r="A123" s="2136"/>
      <c r="B123" s="255">
        <v>42566</v>
      </c>
      <c r="C123" s="253" t="s">
        <v>691</v>
      </c>
      <c r="D123" s="221" t="s">
        <v>627</v>
      </c>
      <c r="E123" s="221" t="s">
        <v>630</v>
      </c>
      <c r="F123" s="222">
        <v>3</v>
      </c>
      <c r="G123" s="222">
        <v>0</v>
      </c>
      <c r="H123" s="222">
        <v>29</v>
      </c>
      <c r="I123" s="222">
        <v>27</v>
      </c>
      <c r="J123" s="223">
        <v>0.29166666666666669</v>
      </c>
      <c r="K123" s="222">
        <v>12</v>
      </c>
      <c r="L123" s="222">
        <v>15</v>
      </c>
      <c r="M123" s="224">
        <v>6.96</v>
      </c>
      <c r="N123" s="788">
        <v>0.1</v>
      </c>
      <c r="O123" s="222">
        <v>28.5</v>
      </c>
      <c r="P123" s="221">
        <v>52</v>
      </c>
      <c r="Q123" s="222">
        <v>30.5</v>
      </c>
      <c r="R123" s="222">
        <v>10</v>
      </c>
      <c r="S123" s="221">
        <v>90</v>
      </c>
      <c r="T123" s="221">
        <v>60</v>
      </c>
      <c r="U123" s="221">
        <v>30</v>
      </c>
      <c r="V123" s="219">
        <v>0.28000000000000003</v>
      </c>
      <c r="W123" s="219"/>
      <c r="X123" s="406">
        <v>200</v>
      </c>
      <c r="Y123" s="222"/>
      <c r="Z123" s="222"/>
      <c r="AA123" s="222"/>
      <c r="AB123" s="224"/>
      <c r="AC123" s="222"/>
      <c r="AD123" s="2060"/>
      <c r="AE123" s="222"/>
      <c r="AF123" s="404"/>
      <c r="AG123" s="404"/>
      <c r="AH123" s="403"/>
      <c r="AI123" s="404"/>
      <c r="AJ123" s="403"/>
      <c r="AK123" s="222"/>
    </row>
    <row r="124" spans="1:37" ht="13.5" customHeight="1">
      <c r="A124" s="2136"/>
      <c r="B124" s="255">
        <v>42567</v>
      </c>
      <c r="C124" s="253" t="s">
        <v>692</v>
      </c>
      <c r="D124" s="221" t="s">
        <v>627</v>
      </c>
      <c r="E124" s="221" t="s">
        <v>640</v>
      </c>
      <c r="F124" s="222">
        <v>0</v>
      </c>
      <c r="G124" s="222">
        <v>0</v>
      </c>
      <c r="H124" s="222">
        <v>32</v>
      </c>
      <c r="I124" s="222">
        <v>28.5</v>
      </c>
      <c r="J124" s="223">
        <v>0.2986111111111111</v>
      </c>
      <c r="K124" s="222">
        <v>7.7</v>
      </c>
      <c r="L124" s="222">
        <v>13.3</v>
      </c>
      <c r="M124" s="224">
        <v>6.88</v>
      </c>
      <c r="N124" s="788">
        <v>0.1</v>
      </c>
      <c r="O124" s="222">
        <v>30.4</v>
      </c>
      <c r="P124" s="221">
        <v>58</v>
      </c>
      <c r="Q124" s="222">
        <v>30.5</v>
      </c>
      <c r="R124" s="222">
        <v>10</v>
      </c>
      <c r="S124" s="221">
        <v>94</v>
      </c>
      <c r="T124" s="221">
        <v>60</v>
      </c>
      <c r="U124" s="221">
        <v>34</v>
      </c>
      <c r="V124" s="219">
        <v>0.28999999999999998</v>
      </c>
      <c r="W124" s="219"/>
      <c r="X124" s="406">
        <v>180</v>
      </c>
      <c r="Y124" s="221"/>
      <c r="Z124" s="221"/>
      <c r="AA124" s="221"/>
      <c r="AB124" s="221"/>
      <c r="AC124" s="221"/>
      <c r="AD124" s="2060"/>
      <c r="AE124" s="221"/>
      <c r="AF124" s="404"/>
      <c r="AG124" s="404"/>
      <c r="AH124" s="403"/>
      <c r="AI124" s="404"/>
      <c r="AJ124" s="403"/>
      <c r="AK124" s="221"/>
    </row>
    <row r="125" spans="1:37" ht="13.5" customHeight="1">
      <c r="A125" s="2136"/>
      <c r="B125" s="255">
        <v>42568</v>
      </c>
      <c r="C125" s="253" t="s">
        <v>685</v>
      </c>
      <c r="D125" s="221" t="s">
        <v>641</v>
      </c>
      <c r="E125" s="221" t="s">
        <v>634</v>
      </c>
      <c r="F125" s="222">
        <v>1</v>
      </c>
      <c r="G125" s="222">
        <v>0</v>
      </c>
      <c r="H125" s="222">
        <v>28</v>
      </c>
      <c r="I125" s="222">
        <v>27</v>
      </c>
      <c r="J125" s="223">
        <v>0.2986111111111111</v>
      </c>
      <c r="K125" s="222">
        <v>9.3000000000000007</v>
      </c>
      <c r="L125" s="222">
        <v>12.4</v>
      </c>
      <c r="M125" s="224">
        <v>6.83</v>
      </c>
      <c r="N125" s="788">
        <v>0.25</v>
      </c>
      <c r="O125" s="222">
        <v>30.7</v>
      </c>
      <c r="P125" s="221">
        <v>59</v>
      </c>
      <c r="Q125" s="222">
        <v>32</v>
      </c>
      <c r="R125" s="222">
        <v>10</v>
      </c>
      <c r="S125" s="221">
        <v>97</v>
      </c>
      <c r="T125" s="221">
        <v>62</v>
      </c>
      <c r="U125" s="221">
        <v>35</v>
      </c>
      <c r="V125" s="219">
        <v>0.31</v>
      </c>
      <c r="W125" s="219"/>
      <c r="X125" s="406">
        <v>190</v>
      </c>
      <c r="Y125" s="222"/>
      <c r="Z125" s="222"/>
      <c r="AA125" s="222"/>
      <c r="AB125" s="224"/>
      <c r="AC125" s="222"/>
      <c r="AD125" s="2060"/>
      <c r="AE125" s="222"/>
      <c r="AF125" s="404"/>
      <c r="AG125" s="404"/>
      <c r="AH125" s="403"/>
      <c r="AI125" s="404"/>
      <c r="AJ125" s="403"/>
      <c r="AK125" s="222"/>
    </row>
    <row r="126" spans="1:37" ht="13.5" customHeight="1">
      <c r="A126" s="2136"/>
      <c r="B126" s="255">
        <v>42569</v>
      </c>
      <c r="C126" s="253" t="s">
        <v>686</v>
      </c>
      <c r="D126" s="221" t="s">
        <v>705</v>
      </c>
      <c r="E126" s="221" t="s">
        <v>633</v>
      </c>
      <c r="F126" s="222">
        <v>2</v>
      </c>
      <c r="G126" s="222">
        <v>0.5</v>
      </c>
      <c r="H126" s="222">
        <v>26</v>
      </c>
      <c r="I126" s="222">
        <v>28.5</v>
      </c>
      <c r="J126" s="223">
        <v>0.29166666666666669</v>
      </c>
      <c r="K126" s="222">
        <v>10.5</v>
      </c>
      <c r="L126" s="222">
        <v>14.2</v>
      </c>
      <c r="M126" s="224">
        <v>7.06</v>
      </c>
      <c r="N126" s="788">
        <v>0.05</v>
      </c>
      <c r="O126" s="222">
        <v>31.2</v>
      </c>
      <c r="P126" s="221">
        <v>65</v>
      </c>
      <c r="Q126" s="222">
        <v>32</v>
      </c>
      <c r="R126" s="222">
        <v>10</v>
      </c>
      <c r="S126" s="221">
        <v>99</v>
      </c>
      <c r="T126" s="221">
        <v>66</v>
      </c>
      <c r="U126" s="221">
        <v>33</v>
      </c>
      <c r="V126" s="219" t="s">
        <v>642</v>
      </c>
      <c r="W126" s="219"/>
      <c r="X126" s="406">
        <v>200</v>
      </c>
      <c r="Y126" s="222"/>
      <c r="Z126" s="222"/>
      <c r="AA126" s="222"/>
      <c r="AB126" s="224"/>
      <c r="AC126" s="222"/>
      <c r="AD126" s="2060"/>
      <c r="AE126" s="222"/>
      <c r="AF126" s="404"/>
      <c r="AG126" s="404"/>
      <c r="AH126" s="403"/>
      <c r="AI126" s="404"/>
      <c r="AJ126" s="403"/>
      <c r="AK126" s="222"/>
    </row>
    <row r="127" spans="1:37" ht="13.5" customHeight="1">
      <c r="A127" s="2136"/>
      <c r="B127" s="255">
        <v>42570</v>
      </c>
      <c r="C127" s="253" t="s">
        <v>687</v>
      </c>
      <c r="D127" s="221" t="s">
        <v>627</v>
      </c>
      <c r="E127" s="221" t="s">
        <v>629</v>
      </c>
      <c r="F127" s="222">
        <v>3</v>
      </c>
      <c r="G127" s="222">
        <v>0</v>
      </c>
      <c r="H127" s="222">
        <v>22</v>
      </c>
      <c r="I127" s="222">
        <v>26</v>
      </c>
      <c r="J127" s="223">
        <v>0.29166666666666669</v>
      </c>
      <c r="K127" s="222">
        <v>8.9</v>
      </c>
      <c r="L127" s="222">
        <v>12</v>
      </c>
      <c r="M127" s="224">
        <v>6.91</v>
      </c>
      <c r="N127" s="788">
        <v>0.05</v>
      </c>
      <c r="O127" s="222">
        <v>31.6</v>
      </c>
      <c r="P127" s="221">
        <v>68</v>
      </c>
      <c r="Q127" s="222">
        <v>34.1</v>
      </c>
      <c r="R127" s="222">
        <v>10</v>
      </c>
      <c r="S127" s="221">
        <v>98</v>
      </c>
      <c r="T127" s="221">
        <v>64</v>
      </c>
      <c r="U127" s="221">
        <v>34</v>
      </c>
      <c r="V127" s="219" t="s">
        <v>642</v>
      </c>
      <c r="W127" s="219"/>
      <c r="X127" s="406">
        <v>220</v>
      </c>
      <c r="Y127" s="222"/>
      <c r="Z127" s="222"/>
      <c r="AA127" s="222"/>
      <c r="AB127" s="224"/>
      <c r="AC127" s="222"/>
      <c r="AD127" s="2060"/>
      <c r="AE127" s="222"/>
      <c r="AF127" s="404"/>
      <c r="AG127" s="404"/>
      <c r="AH127" s="403"/>
      <c r="AI127" s="404"/>
      <c r="AJ127" s="403"/>
      <c r="AK127" s="222"/>
    </row>
    <row r="128" spans="1:37" ht="13.5" customHeight="1">
      <c r="A128" s="2136"/>
      <c r="B128" s="255">
        <v>42571</v>
      </c>
      <c r="C128" s="253" t="s">
        <v>688</v>
      </c>
      <c r="D128" s="221" t="s">
        <v>705</v>
      </c>
      <c r="E128" s="221" t="s">
        <v>635</v>
      </c>
      <c r="F128" s="222">
        <v>2</v>
      </c>
      <c r="G128" s="222">
        <v>8</v>
      </c>
      <c r="H128" s="222">
        <v>30</v>
      </c>
      <c r="I128" s="222">
        <v>28</v>
      </c>
      <c r="J128" s="223">
        <v>0.29166666666666669</v>
      </c>
      <c r="K128" s="222">
        <v>11.6</v>
      </c>
      <c r="L128" s="222">
        <v>14.8</v>
      </c>
      <c r="M128" s="224">
        <v>7.02</v>
      </c>
      <c r="N128" s="788">
        <v>0.05</v>
      </c>
      <c r="O128" s="222">
        <v>31.9</v>
      </c>
      <c r="P128" s="221">
        <v>68</v>
      </c>
      <c r="Q128" s="222">
        <v>33.4</v>
      </c>
      <c r="R128" s="222">
        <v>10</v>
      </c>
      <c r="S128" s="221">
        <v>103</v>
      </c>
      <c r="T128" s="221">
        <v>66</v>
      </c>
      <c r="U128" s="221">
        <v>37</v>
      </c>
      <c r="V128" s="219" t="s">
        <v>642</v>
      </c>
      <c r="W128" s="219"/>
      <c r="X128" s="406">
        <v>210</v>
      </c>
      <c r="Y128" s="222"/>
      <c r="Z128" s="222"/>
      <c r="AA128" s="222"/>
      <c r="AB128" s="224"/>
      <c r="AC128" s="222"/>
      <c r="AD128" s="2060"/>
      <c r="AE128" s="222"/>
      <c r="AF128" s="404"/>
      <c r="AG128" s="404"/>
      <c r="AH128" s="403"/>
      <c r="AI128" s="404"/>
      <c r="AJ128" s="403"/>
      <c r="AK128" s="222"/>
    </row>
    <row r="129" spans="1:37" ht="13.5" customHeight="1">
      <c r="A129" s="2136"/>
      <c r="B129" s="255">
        <v>42572</v>
      </c>
      <c r="C129" s="253" t="s">
        <v>689</v>
      </c>
      <c r="D129" s="221" t="s">
        <v>627</v>
      </c>
      <c r="E129" s="221" t="s">
        <v>630</v>
      </c>
      <c r="F129" s="222">
        <v>1</v>
      </c>
      <c r="G129" s="222">
        <v>0</v>
      </c>
      <c r="H129" s="222">
        <v>28</v>
      </c>
      <c r="I129" s="222">
        <v>28</v>
      </c>
      <c r="J129" s="223">
        <v>0.29166666666666669</v>
      </c>
      <c r="K129" s="222">
        <v>8.1999999999999993</v>
      </c>
      <c r="L129" s="222">
        <v>12.8</v>
      </c>
      <c r="M129" s="224">
        <v>6.95</v>
      </c>
      <c r="N129" s="788" t="s">
        <v>321</v>
      </c>
      <c r="O129" s="222">
        <v>31.7</v>
      </c>
      <c r="P129" s="221">
        <v>60</v>
      </c>
      <c r="Q129" s="222">
        <v>29.1</v>
      </c>
      <c r="R129" s="222">
        <v>10</v>
      </c>
      <c r="S129" s="221">
        <v>102</v>
      </c>
      <c r="T129" s="221">
        <v>66</v>
      </c>
      <c r="U129" s="221">
        <v>36</v>
      </c>
      <c r="V129" s="218" t="s">
        <v>642</v>
      </c>
      <c r="W129" s="219"/>
      <c r="X129" s="406">
        <v>210</v>
      </c>
      <c r="Y129" s="222"/>
      <c r="Z129" s="222"/>
      <c r="AA129" s="222"/>
      <c r="AB129" s="224"/>
      <c r="AC129" s="222"/>
      <c r="AD129" s="2060"/>
      <c r="AE129" s="222"/>
      <c r="AF129" s="404"/>
      <c r="AG129" s="404"/>
      <c r="AH129" s="403"/>
      <c r="AI129" s="404"/>
      <c r="AJ129" s="403"/>
      <c r="AK129" s="222"/>
    </row>
    <row r="130" spans="1:37" ht="13.5" customHeight="1">
      <c r="A130" s="2136"/>
      <c r="B130" s="255">
        <v>42573</v>
      </c>
      <c r="C130" s="253" t="s">
        <v>691</v>
      </c>
      <c r="D130" s="221" t="s">
        <v>627</v>
      </c>
      <c r="E130" s="221" t="s">
        <v>630</v>
      </c>
      <c r="F130" s="222">
        <v>1</v>
      </c>
      <c r="G130" s="222">
        <v>0</v>
      </c>
      <c r="H130" s="222">
        <v>26</v>
      </c>
      <c r="I130" s="222">
        <v>25</v>
      </c>
      <c r="J130" s="223">
        <v>0.28472222222222221</v>
      </c>
      <c r="K130" s="222">
        <v>7.9</v>
      </c>
      <c r="L130" s="222">
        <v>12.7</v>
      </c>
      <c r="M130" s="224">
        <v>6.89</v>
      </c>
      <c r="N130" s="788">
        <v>0.05</v>
      </c>
      <c r="O130" s="222">
        <v>32.5</v>
      </c>
      <c r="P130" s="221">
        <v>60</v>
      </c>
      <c r="Q130" s="222">
        <v>32.700000000000003</v>
      </c>
      <c r="R130" s="222">
        <v>9.1999999999999993</v>
      </c>
      <c r="S130" s="221">
        <v>104</v>
      </c>
      <c r="T130" s="221">
        <v>68</v>
      </c>
      <c r="U130" s="221">
        <v>36</v>
      </c>
      <c r="V130" s="219">
        <v>0.23</v>
      </c>
      <c r="W130" s="219"/>
      <c r="X130" s="406">
        <v>240</v>
      </c>
      <c r="Y130" s="221"/>
      <c r="Z130" s="221"/>
      <c r="AA130" s="221"/>
      <c r="AB130" s="221"/>
      <c r="AC130" s="221"/>
      <c r="AD130" s="2060"/>
      <c r="AE130" s="221"/>
      <c r="AF130" s="404"/>
      <c r="AG130" s="404"/>
      <c r="AH130" s="403"/>
      <c r="AI130" s="404"/>
      <c r="AJ130" s="403"/>
      <c r="AK130" s="221"/>
    </row>
    <row r="131" spans="1:37" ht="13.5" customHeight="1">
      <c r="A131" s="2136"/>
      <c r="B131" s="255">
        <v>42574</v>
      </c>
      <c r="C131" s="253" t="s">
        <v>692</v>
      </c>
      <c r="D131" s="221" t="s">
        <v>705</v>
      </c>
      <c r="E131" s="221" t="s">
        <v>690</v>
      </c>
      <c r="F131" s="222">
        <v>2</v>
      </c>
      <c r="G131" s="222">
        <v>0.1</v>
      </c>
      <c r="H131" s="222">
        <v>28</v>
      </c>
      <c r="I131" s="222">
        <v>27</v>
      </c>
      <c r="J131" s="223">
        <v>0.2986111111111111</v>
      </c>
      <c r="K131" s="222">
        <v>10</v>
      </c>
      <c r="L131" s="222">
        <v>15</v>
      </c>
      <c r="M131" s="224">
        <v>6.92</v>
      </c>
      <c r="N131" s="788">
        <v>0.05</v>
      </c>
      <c r="O131" s="222">
        <v>32.4</v>
      </c>
      <c r="P131" s="221">
        <v>68</v>
      </c>
      <c r="Q131" s="222">
        <v>33.4</v>
      </c>
      <c r="R131" s="222">
        <v>10</v>
      </c>
      <c r="S131" s="221">
        <v>101</v>
      </c>
      <c r="T131" s="221">
        <v>70</v>
      </c>
      <c r="U131" s="221">
        <v>31</v>
      </c>
      <c r="V131" s="219">
        <v>0.25</v>
      </c>
      <c r="W131" s="219"/>
      <c r="X131" s="406">
        <v>250</v>
      </c>
      <c r="Y131" s="221"/>
      <c r="Z131" s="221"/>
      <c r="AA131" s="221"/>
      <c r="AB131" s="221"/>
      <c r="AC131" s="221"/>
      <c r="AD131" s="2060"/>
      <c r="AE131" s="221"/>
      <c r="AF131" s="404"/>
      <c r="AG131" s="404"/>
      <c r="AH131" s="403"/>
      <c r="AI131" s="404"/>
      <c r="AJ131" s="403"/>
      <c r="AK131" s="221"/>
    </row>
    <row r="132" spans="1:37" ht="13.5" customHeight="1">
      <c r="A132" s="2136"/>
      <c r="B132" s="255">
        <v>42575</v>
      </c>
      <c r="C132" s="253" t="s">
        <v>685</v>
      </c>
      <c r="D132" s="221" t="s">
        <v>641</v>
      </c>
      <c r="E132" s="221" t="s">
        <v>631</v>
      </c>
      <c r="F132" s="222">
        <v>4</v>
      </c>
      <c r="G132" s="222">
        <v>0</v>
      </c>
      <c r="H132" s="222">
        <v>29</v>
      </c>
      <c r="I132" s="222">
        <v>26.5</v>
      </c>
      <c r="J132" s="223">
        <v>0.3888888888888889</v>
      </c>
      <c r="K132" s="222">
        <v>8.4</v>
      </c>
      <c r="L132" s="222">
        <v>13.9</v>
      </c>
      <c r="M132" s="224">
        <v>6.87</v>
      </c>
      <c r="N132" s="788">
        <v>0.1</v>
      </c>
      <c r="O132" s="222">
        <v>30.8</v>
      </c>
      <c r="P132" s="221">
        <v>61</v>
      </c>
      <c r="Q132" s="222">
        <v>32.299999999999997</v>
      </c>
      <c r="R132" s="222">
        <v>10</v>
      </c>
      <c r="S132" s="221">
        <v>97</v>
      </c>
      <c r="T132" s="221">
        <v>63</v>
      </c>
      <c r="U132" s="221">
        <v>34</v>
      </c>
      <c r="V132" s="219" t="s">
        <v>642</v>
      </c>
      <c r="W132" s="219"/>
      <c r="X132" s="406">
        <v>230</v>
      </c>
      <c r="Y132" s="222"/>
      <c r="Z132" s="222"/>
      <c r="AA132" s="222"/>
      <c r="AB132" s="224"/>
      <c r="AC132" s="222"/>
      <c r="AD132" s="2060"/>
      <c r="AE132" s="222"/>
      <c r="AF132" s="404"/>
      <c r="AG132" s="404"/>
      <c r="AH132" s="403"/>
      <c r="AI132" s="404"/>
      <c r="AJ132" s="403"/>
      <c r="AK132" s="222"/>
    </row>
    <row r="133" spans="1:37" ht="13.5" customHeight="1">
      <c r="A133" s="2136"/>
      <c r="B133" s="255">
        <v>42576</v>
      </c>
      <c r="C133" s="253" t="s">
        <v>686</v>
      </c>
      <c r="D133" s="221" t="s">
        <v>694</v>
      </c>
      <c r="E133" s="221" t="s">
        <v>712</v>
      </c>
      <c r="F133" s="222">
        <v>2</v>
      </c>
      <c r="G133" s="222">
        <v>0</v>
      </c>
      <c r="H133" s="222">
        <v>31</v>
      </c>
      <c r="I133" s="222">
        <v>26</v>
      </c>
      <c r="J133" s="223">
        <v>0.29166666666666669</v>
      </c>
      <c r="K133" s="222">
        <v>9.1999999999999993</v>
      </c>
      <c r="L133" s="222">
        <v>15</v>
      </c>
      <c r="M133" s="224">
        <v>6.94</v>
      </c>
      <c r="N133" s="788">
        <v>0.05</v>
      </c>
      <c r="O133" s="222">
        <v>32</v>
      </c>
      <c r="P133" s="221">
        <v>62</v>
      </c>
      <c r="Q133" s="222">
        <v>35.5</v>
      </c>
      <c r="R133" s="222">
        <v>10</v>
      </c>
      <c r="S133" s="221">
        <v>98</v>
      </c>
      <c r="T133" s="221">
        <v>66</v>
      </c>
      <c r="U133" s="221">
        <v>32</v>
      </c>
      <c r="V133" s="219" t="s">
        <v>642</v>
      </c>
      <c r="W133" s="219"/>
      <c r="X133" s="406">
        <v>230</v>
      </c>
      <c r="Y133" s="222"/>
      <c r="Z133" s="222"/>
      <c r="AA133" s="222"/>
      <c r="AB133" s="224"/>
      <c r="AC133" s="222"/>
      <c r="AD133" s="2060"/>
      <c r="AE133" s="222"/>
      <c r="AF133" s="404"/>
      <c r="AG133" s="404"/>
      <c r="AH133" s="403"/>
      <c r="AI133" s="404"/>
      <c r="AJ133" s="403"/>
      <c r="AK133" s="222"/>
    </row>
    <row r="134" spans="1:37" ht="13.5" customHeight="1">
      <c r="A134" s="2136"/>
      <c r="B134" s="255">
        <v>42577</v>
      </c>
      <c r="C134" s="253" t="s">
        <v>687</v>
      </c>
      <c r="D134" s="221" t="s">
        <v>625</v>
      </c>
      <c r="E134" s="221" t="s">
        <v>626</v>
      </c>
      <c r="F134" s="222">
        <v>4</v>
      </c>
      <c r="G134" s="222">
        <v>20</v>
      </c>
      <c r="H134" s="222">
        <v>23</v>
      </c>
      <c r="I134" s="222">
        <v>26.5</v>
      </c>
      <c r="J134" s="223">
        <v>0.29166666666666669</v>
      </c>
      <c r="K134" s="222">
        <v>6.3</v>
      </c>
      <c r="L134" s="222">
        <v>11.9</v>
      </c>
      <c r="M134" s="224">
        <v>6.78</v>
      </c>
      <c r="N134" s="788">
        <v>0.05</v>
      </c>
      <c r="O134" s="222">
        <v>32.200000000000003</v>
      </c>
      <c r="P134" s="221">
        <v>68</v>
      </c>
      <c r="Q134" s="222">
        <v>32.700000000000003</v>
      </c>
      <c r="R134" s="222">
        <v>10</v>
      </c>
      <c r="S134" s="221">
        <v>104</v>
      </c>
      <c r="T134" s="221">
        <v>70</v>
      </c>
      <c r="U134" s="221">
        <v>34</v>
      </c>
      <c r="V134" s="219" t="s">
        <v>642</v>
      </c>
      <c r="W134" s="219"/>
      <c r="X134" s="406">
        <v>220</v>
      </c>
      <c r="Y134" s="222"/>
      <c r="Z134" s="222"/>
      <c r="AA134" s="222"/>
      <c r="AB134" s="224"/>
      <c r="AC134" s="222"/>
      <c r="AD134" s="2060"/>
      <c r="AE134" s="222"/>
      <c r="AF134" s="404"/>
      <c r="AG134" s="404"/>
      <c r="AH134" s="403"/>
      <c r="AI134" s="404"/>
      <c r="AJ134" s="403"/>
      <c r="AK134" s="222"/>
    </row>
    <row r="135" spans="1:37" ht="13.5" customHeight="1">
      <c r="A135" s="2136"/>
      <c r="B135" s="255">
        <v>42578</v>
      </c>
      <c r="C135" s="253" t="s">
        <v>688</v>
      </c>
      <c r="D135" s="221" t="s">
        <v>708</v>
      </c>
      <c r="E135" s="221" t="s">
        <v>640</v>
      </c>
      <c r="F135" s="222">
        <v>4</v>
      </c>
      <c r="G135" s="222">
        <v>0.2</v>
      </c>
      <c r="H135" s="222">
        <v>22</v>
      </c>
      <c r="I135" s="222">
        <v>25</v>
      </c>
      <c r="J135" s="223">
        <v>0.28472222222222221</v>
      </c>
      <c r="K135" s="222">
        <v>4.5</v>
      </c>
      <c r="L135" s="222">
        <v>9.6999999999999993</v>
      </c>
      <c r="M135" s="224">
        <v>6.82</v>
      </c>
      <c r="N135" s="788">
        <v>0.05</v>
      </c>
      <c r="O135" s="222">
        <v>31.4</v>
      </c>
      <c r="P135" s="221">
        <v>56</v>
      </c>
      <c r="Q135" s="222">
        <v>26.7</v>
      </c>
      <c r="R135" s="222">
        <v>10</v>
      </c>
      <c r="S135" s="221">
        <v>100</v>
      </c>
      <c r="T135" s="221">
        <v>67</v>
      </c>
      <c r="U135" s="221">
        <v>33</v>
      </c>
      <c r="V135" s="219" t="s">
        <v>642</v>
      </c>
      <c r="W135" s="219"/>
      <c r="X135" s="406">
        <v>250</v>
      </c>
      <c r="Y135" s="222"/>
      <c r="Z135" s="222"/>
      <c r="AA135" s="222"/>
      <c r="AB135" s="224"/>
      <c r="AC135" s="222"/>
      <c r="AD135" s="2060"/>
      <c r="AE135" s="222"/>
      <c r="AF135" s="404"/>
      <c r="AG135" s="404"/>
      <c r="AH135" s="403"/>
      <c r="AI135" s="404"/>
      <c r="AJ135" s="403"/>
      <c r="AK135" s="222"/>
    </row>
    <row r="136" spans="1:37" ht="13.5" customHeight="1">
      <c r="A136" s="2136"/>
      <c r="B136" s="255">
        <v>42579</v>
      </c>
      <c r="C136" s="253" t="s">
        <v>689</v>
      </c>
      <c r="D136" s="221" t="s">
        <v>705</v>
      </c>
      <c r="E136" s="221" t="s">
        <v>693</v>
      </c>
      <c r="F136" s="222">
        <v>1</v>
      </c>
      <c r="G136" s="222">
        <v>0.1</v>
      </c>
      <c r="H136" s="222">
        <v>24</v>
      </c>
      <c r="I136" s="222">
        <v>24</v>
      </c>
      <c r="J136" s="223">
        <v>0.29166666666666669</v>
      </c>
      <c r="K136" s="222">
        <v>5.9</v>
      </c>
      <c r="L136" s="222">
        <v>11.2</v>
      </c>
      <c r="M136" s="224">
        <v>6.84</v>
      </c>
      <c r="N136" s="788" t="s">
        <v>321</v>
      </c>
      <c r="O136" s="222">
        <v>28.4</v>
      </c>
      <c r="P136" s="221">
        <v>64</v>
      </c>
      <c r="Q136" s="222">
        <v>32</v>
      </c>
      <c r="R136" s="222">
        <v>10</v>
      </c>
      <c r="S136" s="221">
        <v>98</v>
      </c>
      <c r="T136" s="221">
        <v>64</v>
      </c>
      <c r="U136" s="221">
        <v>34</v>
      </c>
      <c r="V136" s="219" t="s">
        <v>642</v>
      </c>
      <c r="W136" s="219"/>
      <c r="X136" s="406">
        <v>240</v>
      </c>
      <c r="Y136" s="222"/>
      <c r="Z136" s="222"/>
      <c r="AA136" s="222"/>
      <c r="AB136" s="224"/>
      <c r="AC136" s="222"/>
      <c r="AD136" s="2060"/>
      <c r="AE136" s="222"/>
      <c r="AF136" s="404"/>
      <c r="AG136" s="404"/>
      <c r="AH136" s="403"/>
      <c r="AI136" s="404"/>
      <c r="AJ136" s="403"/>
      <c r="AK136" s="222"/>
    </row>
    <row r="137" spans="1:37" ht="13.5" customHeight="1">
      <c r="A137" s="2136"/>
      <c r="B137" s="255">
        <v>42580</v>
      </c>
      <c r="C137" s="253" t="s">
        <v>691</v>
      </c>
      <c r="D137" s="221" t="s">
        <v>708</v>
      </c>
      <c r="E137" s="221" t="s">
        <v>640</v>
      </c>
      <c r="F137" s="222">
        <v>1</v>
      </c>
      <c r="G137" s="222">
        <v>0.1</v>
      </c>
      <c r="H137" s="222">
        <v>26</v>
      </c>
      <c r="I137" s="222">
        <v>26</v>
      </c>
      <c r="J137" s="223">
        <v>0.29166666666666669</v>
      </c>
      <c r="K137" s="222">
        <v>6.5</v>
      </c>
      <c r="L137" s="222">
        <v>11.3</v>
      </c>
      <c r="M137" s="224">
        <v>6.91</v>
      </c>
      <c r="N137" s="788">
        <v>0.05</v>
      </c>
      <c r="O137" s="222">
        <v>29.6</v>
      </c>
      <c r="P137" s="221">
        <v>60</v>
      </c>
      <c r="Q137" s="222">
        <v>32</v>
      </c>
      <c r="R137" s="222">
        <v>10</v>
      </c>
      <c r="S137" s="221">
        <v>104</v>
      </c>
      <c r="T137" s="221">
        <v>66</v>
      </c>
      <c r="U137" s="221">
        <v>38</v>
      </c>
      <c r="V137" s="219">
        <v>0.23</v>
      </c>
      <c r="W137" s="219"/>
      <c r="X137" s="406">
        <v>230</v>
      </c>
      <c r="Y137" s="221"/>
      <c r="Z137" s="221"/>
      <c r="AA137" s="221"/>
      <c r="AB137" s="221"/>
      <c r="AC137" s="221"/>
      <c r="AD137" s="2060"/>
      <c r="AE137" s="221"/>
      <c r="AF137" s="404"/>
      <c r="AG137" s="404"/>
      <c r="AH137" s="403"/>
      <c r="AI137" s="404"/>
      <c r="AJ137" s="403"/>
      <c r="AK137" s="221"/>
    </row>
    <row r="138" spans="1:37" ht="13.5" customHeight="1">
      <c r="A138" s="2136"/>
      <c r="B138" s="255">
        <v>42581</v>
      </c>
      <c r="C138" s="253" t="s">
        <v>692</v>
      </c>
      <c r="D138" s="221" t="s">
        <v>641</v>
      </c>
      <c r="E138" s="221" t="s">
        <v>626</v>
      </c>
      <c r="F138" s="222">
        <v>5</v>
      </c>
      <c r="G138" s="222">
        <v>0</v>
      </c>
      <c r="H138" s="222">
        <v>24</v>
      </c>
      <c r="I138" s="222">
        <v>27</v>
      </c>
      <c r="J138" s="223">
        <v>0.2986111111111111</v>
      </c>
      <c r="K138" s="222">
        <v>7.6</v>
      </c>
      <c r="L138" s="222">
        <v>12.8</v>
      </c>
      <c r="M138" s="224">
        <v>6.94</v>
      </c>
      <c r="N138" s="788" t="s">
        <v>321</v>
      </c>
      <c r="O138" s="222">
        <v>31.1</v>
      </c>
      <c r="P138" s="221">
        <v>56</v>
      </c>
      <c r="Q138" s="222">
        <v>31.2</v>
      </c>
      <c r="R138" s="222">
        <v>10</v>
      </c>
      <c r="S138" s="221">
        <v>100</v>
      </c>
      <c r="T138" s="221">
        <v>66</v>
      </c>
      <c r="U138" s="221">
        <v>34</v>
      </c>
      <c r="V138" s="219">
        <v>0.24</v>
      </c>
      <c r="W138" s="219"/>
      <c r="X138" s="406">
        <v>210</v>
      </c>
      <c r="Y138" s="221"/>
      <c r="Z138" s="221"/>
      <c r="AA138" s="221"/>
      <c r="AB138" s="221"/>
      <c r="AC138" s="221"/>
      <c r="AD138" s="2060"/>
      <c r="AE138" s="221"/>
      <c r="AF138" s="404"/>
      <c r="AG138" s="404"/>
      <c r="AH138" s="403"/>
      <c r="AI138" s="404"/>
      <c r="AJ138" s="403"/>
      <c r="AK138" s="221"/>
    </row>
    <row r="139" spans="1:37" ht="13.5" customHeight="1">
      <c r="A139" s="2136"/>
      <c r="B139" s="256">
        <v>42582</v>
      </c>
      <c r="C139" s="257" t="s">
        <v>685</v>
      </c>
      <c r="D139" s="226" t="s">
        <v>627</v>
      </c>
      <c r="E139" s="226" t="s">
        <v>633</v>
      </c>
      <c r="F139" s="227">
        <v>2</v>
      </c>
      <c r="G139" s="227">
        <v>0</v>
      </c>
      <c r="H139" s="227">
        <v>25</v>
      </c>
      <c r="I139" s="227">
        <v>25</v>
      </c>
      <c r="J139" s="228">
        <v>0.28472222222222221</v>
      </c>
      <c r="K139" s="226">
        <v>7.8</v>
      </c>
      <c r="L139" s="226">
        <v>12</v>
      </c>
      <c r="M139" s="226">
        <v>6.98</v>
      </c>
      <c r="N139" s="804">
        <v>0.1</v>
      </c>
      <c r="O139" s="227">
        <v>31.8</v>
      </c>
      <c r="P139" s="226">
        <v>58</v>
      </c>
      <c r="Q139" s="227">
        <v>32.700000000000003</v>
      </c>
      <c r="R139" s="226">
        <v>10</v>
      </c>
      <c r="S139" s="226">
        <v>102</v>
      </c>
      <c r="T139" s="226">
        <v>66</v>
      </c>
      <c r="U139" s="226">
        <v>36</v>
      </c>
      <c r="V139" s="287">
        <v>0.2</v>
      </c>
      <c r="W139" s="287" t="s">
        <v>636</v>
      </c>
      <c r="X139" s="408">
        <v>210</v>
      </c>
      <c r="Y139" s="226">
        <v>195.4</v>
      </c>
      <c r="Z139" s="226">
        <v>10.6</v>
      </c>
      <c r="AA139" s="226">
        <v>1.36</v>
      </c>
      <c r="AB139" s="226">
        <v>-1.23</v>
      </c>
      <c r="AC139" s="226">
        <v>6.2</v>
      </c>
      <c r="AD139" s="2061"/>
      <c r="AE139" s="226"/>
      <c r="AF139" s="1509"/>
      <c r="AG139" s="1509"/>
      <c r="AH139" s="1510"/>
      <c r="AI139" s="1509"/>
      <c r="AJ139" s="1510"/>
      <c r="AK139" s="226"/>
    </row>
    <row r="140" spans="1:37" s="769" customFormat="1" ht="13.5" customHeight="1">
      <c r="A140" s="2136"/>
      <c r="B140" s="2133" t="s">
        <v>407</v>
      </c>
      <c r="C140" s="2133"/>
      <c r="D140" s="658"/>
      <c r="E140" s="659"/>
      <c r="F140" s="809">
        <f>MAX(F109:F139)</f>
        <v>5</v>
      </c>
      <c r="G140" s="809">
        <f>MAX(G109:G139)</f>
        <v>48.1</v>
      </c>
      <c r="H140" s="809">
        <f>MAX(H109:H139)</f>
        <v>32</v>
      </c>
      <c r="I140" s="810">
        <f>MAX(I109:I139)</f>
        <v>29</v>
      </c>
      <c r="J140" s="811"/>
      <c r="K140" s="809">
        <f>MAX(K109:K139)</f>
        <v>12</v>
      </c>
      <c r="L140" s="809">
        <f>MAX(L109:L139)</f>
        <v>15</v>
      </c>
      <c r="M140" s="812">
        <f>MAX(M109:M139)</f>
        <v>7.11</v>
      </c>
      <c r="N140" s="812">
        <f>MAX(N109:N139)</f>
        <v>0.25</v>
      </c>
      <c r="O140" s="809">
        <f t="shared" ref="O140:AK140" si="11">MAX(O109:O139)</f>
        <v>36.1</v>
      </c>
      <c r="P140" s="813">
        <f t="shared" si="11"/>
        <v>77</v>
      </c>
      <c r="Q140" s="809">
        <f t="shared" si="11"/>
        <v>40.1</v>
      </c>
      <c r="R140" s="809">
        <f t="shared" si="11"/>
        <v>10</v>
      </c>
      <c r="S140" s="813">
        <f t="shared" si="11"/>
        <v>116</v>
      </c>
      <c r="T140" s="813">
        <f t="shared" si="11"/>
        <v>76</v>
      </c>
      <c r="U140" s="813">
        <f t="shared" si="11"/>
        <v>40</v>
      </c>
      <c r="V140" s="814">
        <f t="shared" si="11"/>
        <v>0.33</v>
      </c>
      <c r="W140" s="815">
        <f t="shared" si="11"/>
        <v>0</v>
      </c>
      <c r="X140" s="816">
        <f t="shared" si="11"/>
        <v>260</v>
      </c>
      <c r="Y140" s="816">
        <f t="shared" si="11"/>
        <v>195.4</v>
      </c>
      <c r="Z140" s="816">
        <f t="shared" si="11"/>
        <v>16.8</v>
      </c>
      <c r="AA140" s="814">
        <f t="shared" si="11"/>
        <v>1.45</v>
      </c>
      <c r="AB140" s="814">
        <f t="shared" si="11"/>
        <v>-1.23</v>
      </c>
      <c r="AC140" s="817">
        <f t="shared" si="11"/>
        <v>6.8</v>
      </c>
      <c r="AD140" s="2050">
        <f t="shared" si="11"/>
        <v>0.32</v>
      </c>
      <c r="AE140" s="810">
        <f t="shared" si="11"/>
        <v>48</v>
      </c>
      <c r="AF140" s="2075">
        <f t="shared" si="11"/>
        <v>2.2999999999999998</v>
      </c>
      <c r="AG140" s="2075">
        <f t="shared" si="11"/>
        <v>8</v>
      </c>
      <c r="AH140" s="1137">
        <f t="shared" si="11"/>
        <v>1.2</v>
      </c>
      <c r="AI140" s="2075">
        <f t="shared" si="11"/>
        <v>6.8</v>
      </c>
      <c r="AJ140" s="1137">
        <f t="shared" si="11"/>
        <v>1</v>
      </c>
      <c r="AK140" s="1137">
        <f t="shared" si="11"/>
        <v>0.1</v>
      </c>
    </row>
    <row r="141" spans="1:37" s="769" customFormat="1" ht="13.5" customHeight="1">
      <c r="A141" s="2136"/>
      <c r="B141" s="2134" t="s">
        <v>408</v>
      </c>
      <c r="C141" s="2133"/>
      <c r="D141" s="658"/>
      <c r="E141" s="659"/>
      <c r="F141" s="809">
        <f>MIN(F109:F139)</f>
        <v>0</v>
      </c>
      <c r="G141" s="809">
        <f>MIN(G109:G139)</f>
        <v>0</v>
      </c>
      <c r="H141" s="809">
        <f>MIN(H109:H139)</f>
        <v>22</v>
      </c>
      <c r="I141" s="810">
        <f>MIN(I109:I139)</f>
        <v>24</v>
      </c>
      <c r="J141" s="811"/>
      <c r="K141" s="809">
        <f>MIN(K109:K139)</f>
        <v>4.5</v>
      </c>
      <c r="L141" s="809">
        <f>MIN(L109:L139)</f>
        <v>7.1</v>
      </c>
      <c r="M141" s="812">
        <f>MIN(M109:M139)</f>
        <v>6.76</v>
      </c>
      <c r="N141" s="812" t="s">
        <v>459</v>
      </c>
      <c r="O141" s="809">
        <f t="shared" ref="O141:U141" si="12">MIN(O109:O139)</f>
        <v>26.7</v>
      </c>
      <c r="P141" s="813">
        <f t="shared" si="12"/>
        <v>52</v>
      </c>
      <c r="Q141" s="809">
        <f t="shared" si="12"/>
        <v>26.3</v>
      </c>
      <c r="R141" s="809">
        <f t="shared" si="12"/>
        <v>8.1999999999999993</v>
      </c>
      <c r="S141" s="813">
        <f t="shared" si="12"/>
        <v>82</v>
      </c>
      <c r="T141" s="813">
        <f t="shared" si="12"/>
        <v>56</v>
      </c>
      <c r="U141" s="813">
        <f t="shared" si="12"/>
        <v>26</v>
      </c>
      <c r="V141" s="814" t="s">
        <v>460</v>
      </c>
      <c r="W141" s="815">
        <f t="shared" ref="W141:AK141" si="13">MIN(W109:W139)</f>
        <v>0</v>
      </c>
      <c r="X141" s="816">
        <f t="shared" si="13"/>
        <v>180</v>
      </c>
      <c r="Y141" s="816">
        <f t="shared" si="13"/>
        <v>189.2</v>
      </c>
      <c r="Z141" s="816">
        <f t="shared" si="13"/>
        <v>10.6</v>
      </c>
      <c r="AA141" s="814">
        <f t="shared" si="13"/>
        <v>1.36</v>
      </c>
      <c r="AB141" s="814">
        <f t="shared" si="13"/>
        <v>-1.33</v>
      </c>
      <c r="AC141" s="817">
        <f t="shared" si="13"/>
        <v>6.2</v>
      </c>
      <c r="AD141" s="2051">
        <f t="shared" si="13"/>
        <v>0.32</v>
      </c>
      <c r="AE141" s="810">
        <f t="shared" si="13"/>
        <v>48</v>
      </c>
      <c r="AF141" s="2075">
        <f t="shared" si="13"/>
        <v>2.2999999999999998</v>
      </c>
      <c r="AG141" s="2075">
        <f t="shared" si="13"/>
        <v>8</v>
      </c>
      <c r="AH141" s="1137">
        <f t="shared" si="13"/>
        <v>1.2</v>
      </c>
      <c r="AI141" s="2075">
        <f t="shared" si="13"/>
        <v>6.8</v>
      </c>
      <c r="AJ141" s="1137">
        <f t="shared" si="13"/>
        <v>1</v>
      </c>
      <c r="AK141" s="1137">
        <f t="shared" si="13"/>
        <v>0.1</v>
      </c>
    </row>
    <row r="142" spans="1:37" s="769" customFormat="1" ht="13.5" customHeight="1">
      <c r="A142" s="2136"/>
      <c r="B142" s="2133" t="s">
        <v>409</v>
      </c>
      <c r="C142" s="2133"/>
      <c r="D142" s="658"/>
      <c r="E142" s="659"/>
      <c r="F142" s="811"/>
      <c r="G142" s="809">
        <f>IF(COUNT(G109:G139)=0,0,AVERAGE(G109:G139))</f>
        <v>3.9225806451612901</v>
      </c>
      <c r="H142" s="809">
        <f>IF(COUNT(H109:H139)=0,0,AVERAGE(H109:H139))</f>
        <v>26.70967741935484</v>
      </c>
      <c r="I142" s="810">
        <f>IF(COUNT(I109:I139)=0,0,AVERAGE(I109:I139))</f>
        <v>26.35483870967742</v>
      </c>
      <c r="J142" s="811"/>
      <c r="K142" s="809">
        <f>IF(COUNT(K109:K139)=0,0,AVERAGE(K109:K139))</f>
        <v>8.1000000000000014</v>
      </c>
      <c r="L142" s="809">
        <f>IF(COUNT(L109:L139)=0,0,AVERAGE(L109:L139))</f>
        <v>12.764516129032257</v>
      </c>
      <c r="M142" s="812">
        <f>IF(COUNT(M109:M139)=0,0,AVERAGE(M109:M139))</f>
        <v>6.9303225806451598</v>
      </c>
      <c r="N142" s="811"/>
      <c r="O142" s="809">
        <f t="shared" ref="O142:U142" si="14">IF(COUNT(O109:O139)=0,0,AVERAGE(O109:O139))</f>
        <v>30.919354838709676</v>
      </c>
      <c r="P142" s="813">
        <f t="shared" si="14"/>
        <v>60.677419354838712</v>
      </c>
      <c r="Q142" s="809">
        <f t="shared" si="14"/>
        <v>31.99354838709678</v>
      </c>
      <c r="R142" s="809">
        <f t="shared" si="14"/>
        <v>9.7935483870967754</v>
      </c>
      <c r="S142" s="813">
        <f t="shared" si="14"/>
        <v>98.612903225806448</v>
      </c>
      <c r="T142" s="813">
        <f t="shared" si="14"/>
        <v>64.354838709677423</v>
      </c>
      <c r="U142" s="813">
        <f t="shared" si="14"/>
        <v>34.258064516129032</v>
      </c>
      <c r="V142" s="810" t="s">
        <v>642</v>
      </c>
      <c r="W142" s="1568" t="s">
        <v>673</v>
      </c>
      <c r="X142" s="816">
        <f t="shared" ref="X142:AJ142" si="15">IF(COUNT(X109:X139)=0,0,AVERAGE(X109:X139))</f>
        <v>219.35483870967741</v>
      </c>
      <c r="Y142" s="816">
        <f t="shared" si="15"/>
        <v>192.3</v>
      </c>
      <c r="Z142" s="816">
        <f t="shared" si="15"/>
        <v>13.7</v>
      </c>
      <c r="AA142" s="814">
        <f t="shared" si="15"/>
        <v>1.405</v>
      </c>
      <c r="AB142" s="814">
        <f t="shared" si="15"/>
        <v>-1.28</v>
      </c>
      <c r="AC142" s="817">
        <f t="shared" si="15"/>
        <v>6.5</v>
      </c>
      <c r="AD142" s="2051">
        <f t="shared" si="15"/>
        <v>0.32</v>
      </c>
      <c r="AE142" s="810">
        <f t="shared" si="15"/>
        <v>48</v>
      </c>
      <c r="AF142" s="2075">
        <f t="shared" si="15"/>
        <v>2.2999999999999998</v>
      </c>
      <c r="AG142" s="2075">
        <f t="shared" si="15"/>
        <v>8</v>
      </c>
      <c r="AH142" s="1137">
        <f t="shared" si="15"/>
        <v>1.2</v>
      </c>
      <c r="AI142" s="2075">
        <f t="shared" si="15"/>
        <v>6.8</v>
      </c>
      <c r="AJ142" s="1137">
        <f t="shared" si="15"/>
        <v>1</v>
      </c>
      <c r="AK142" s="1137">
        <v>0.1</v>
      </c>
    </row>
    <row r="143" spans="1:37" s="769" customFormat="1" ht="13.5" customHeight="1">
      <c r="A143" s="2136"/>
      <c r="B143" s="2135" t="s">
        <v>410</v>
      </c>
      <c r="C143" s="2135"/>
      <c r="D143" s="660"/>
      <c r="E143" s="660"/>
      <c r="F143" s="859"/>
      <c r="G143" s="809">
        <f>SUM(G109:G139)</f>
        <v>121.6</v>
      </c>
      <c r="H143" s="860"/>
      <c r="I143" s="860"/>
      <c r="J143" s="860"/>
      <c r="K143" s="860"/>
      <c r="L143" s="860"/>
      <c r="M143" s="860"/>
      <c r="N143" s="860"/>
      <c r="O143" s="860"/>
      <c r="P143" s="860"/>
      <c r="Q143" s="860"/>
      <c r="R143" s="860"/>
      <c r="S143" s="860"/>
      <c r="T143" s="860"/>
      <c r="U143" s="860"/>
      <c r="V143" s="860"/>
      <c r="W143" s="820"/>
      <c r="X143" s="860"/>
      <c r="Y143" s="860"/>
      <c r="Z143" s="860"/>
      <c r="AA143" s="860"/>
      <c r="AB143" s="860"/>
      <c r="AC143" s="861"/>
      <c r="AD143" s="2065"/>
      <c r="AE143" s="860"/>
      <c r="AF143" s="2076"/>
      <c r="AG143" s="2076"/>
      <c r="AH143" s="1138"/>
      <c r="AI143" s="2076"/>
      <c r="AJ143" s="1138"/>
      <c r="AK143" s="1138"/>
    </row>
    <row r="144" spans="1:37" ht="13.5" customHeight="1">
      <c r="A144" s="2137" t="s">
        <v>322</v>
      </c>
      <c r="B144" s="254">
        <v>42583</v>
      </c>
      <c r="C144" s="252" t="s">
        <v>686</v>
      </c>
      <c r="D144" s="230" t="s">
        <v>638</v>
      </c>
      <c r="E144" s="230" t="s">
        <v>633</v>
      </c>
      <c r="F144" s="231">
        <v>1</v>
      </c>
      <c r="G144" s="231">
        <v>4.8</v>
      </c>
      <c r="H144" s="231">
        <v>28</v>
      </c>
      <c r="I144" s="231">
        <v>27.5</v>
      </c>
      <c r="J144" s="232">
        <v>0.2986111111111111</v>
      </c>
      <c r="K144" s="230">
        <v>7.6</v>
      </c>
      <c r="L144" s="231">
        <v>12.9</v>
      </c>
      <c r="M144" s="233">
        <v>6.83</v>
      </c>
      <c r="N144" s="787">
        <v>0.05</v>
      </c>
      <c r="O144" s="231">
        <v>30.9</v>
      </c>
      <c r="P144" s="230">
        <v>60</v>
      </c>
      <c r="Q144" s="231">
        <v>34.1</v>
      </c>
      <c r="R144" s="231">
        <v>10</v>
      </c>
      <c r="S144" s="230">
        <v>100</v>
      </c>
      <c r="T144" s="230">
        <v>68</v>
      </c>
      <c r="U144" s="230">
        <v>32</v>
      </c>
      <c r="V144" s="297" t="s">
        <v>642</v>
      </c>
      <c r="W144" s="297"/>
      <c r="X144" s="407">
        <v>200</v>
      </c>
      <c r="Y144" s="230"/>
      <c r="Z144" s="230"/>
      <c r="AA144" s="230"/>
      <c r="AB144" s="230"/>
      <c r="AC144" s="230"/>
      <c r="AD144" s="2059"/>
      <c r="AE144" s="230"/>
      <c r="AF144" s="1507"/>
      <c r="AG144" s="1507"/>
      <c r="AH144" s="2080"/>
      <c r="AI144" s="1507"/>
      <c r="AJ144" s="2080"/>
      <c r="AK144" s="230"/>
    </row>
    <row r="145" spans="1:37" ht="13.5" customHeight="1">
      <c r="A145" s="2137"/>
      <c r="B145" s="255">
        <v>42584</v>
      </c>
      <c r="C145" s="253" t="s">
        <v>687</v>
      </c>
      <c r="D145" s="221" t="s">
        <v>708</v>
      </c>
      <c r="E145" s="221" t="s">
        <v>629</v>
      </c>
      <c r="F145" s="222">
        <v>4</v>
      </c>
      <c r="G145" s="222">
        <v>0.9</v>
      </c>
      <c r="H145" s="222">
        <v>23</v>
      </c>
      <c r="I145" s="222">
        <v>26.5</v>
      </c>
      <c r="J145" s="223">
        <v>0.2986111111111111</v>
      </c>
      <c r="K145" s="221">
        <v>6.9</v>
      </c>
      <c r="L145" s="222">
        <v>11.5</v>
      </c>
      <c r="M145" s="224">
        <v>6.78</v>
      </c>
      <c r="N145" s="788" t="s">
        <v>321</v>
      </c>
      <c r="O145" s="222">
        <v>30.8</v>
      </c>
      <c r="P145" s="221">
        <v>56</v>
      </c>
      <c r="Q145" s="221">
        <v>30.5</v>
      </c>
      <c r="R145" s="222">
        <v>10</v>
      </c>
      <c r="S145" s="221">
        <v>96</v>
      </c>
      <c r="T145" s="221">
        <v>66</v>
      </c>
      <c r="U145" s="221">
        <v>30</v>
      </c>
      <c r="V145" s="219" t="s">
        <v>642</v>
      </c>
      <c r="W145" s="219"/>
      <c r="X145" s="406">
        <v>210</v>
      </c>
      <c r="Y145" s="221"/>
      <c r="Z145" s="221"/>
      <c r="AA145" s="221"/>
      <c r="AB145" s="221"/>
      <c r="AC145" s="221"/>
      <c r="AD145" s="2060"/>
      <c r="AE145" s="221"/>
      <c r="AF145" s="404"/>
      <c r="AG145" s="404"/>
      <c r="AH145" s="403"/>
      <c r="AI145" s="404"/>
      <c r="AJ145" s="403"/>
      <c r="AK145" s="221"/>
    </row>
    <row r="146" spans="1:37" ht="13.5" customHeight="1">
      <c r="A146" s="2137"/>
      <c r="B146" s="255">
        <v>42585</v>
      </c>
      <c r="C146" s="253" t="s">
        <v>688</v>
      </c>
      <c r="D146" s="221" t="s">
        <v>694</v>
      </c>
      <c r="E146" s="221" t="s">
        <v>640</v>
      </c>
      <c r="F146" s="222">
        <v>3</v>
      </c>
      <c r="G146" s="222">
        <v>0</v>
      </c>
      <c r="H146" s="222">
        <v>23</v>
      </c>
      <c r="I146" s="222">
        <v>24</v>
      </c>
      <c r="J146" s="223">
        <v>0.29166666666666669</v>
      </c>
      <c r="K146" s="221">
        <v>5</v>
      </c>
      <c r="L146" s="222">
        <v>8.1</v>
      </c>
      <c r="M146" s="224">
        <v>6.87</v>
      </c>
      <c r="N146" s="788" t="s">
        <v>321</v>
      </c>
      <c r="O146" s="222">
        <v>29.9</v>
      </c>
      <c r="P146" s="221">
        <v>60</v>
      </c>
      <c r="Q146" s="221">
        <v>32.700000000000003</v>
      </c>
      <c r="R146" s="222">
        <v>8.5</v>
      </c>
      <c r="S146" s="221">
        <v>96</v>
      </c>
      <c r="T146" s="221">
        <v>64</v>
      </c>
      <c r="U146" s="221">
        <v>32</v>
      </c>
      <c r="V146" s="219" t="s">
        <v>642</v>
      </c>
      <c r="W146" s="219"/>
      <c r="X146" s="406">
        <v>230</v>
      </c>
      <c r="Y146" s="222"/>
      <c r="Z146" s="222"/>
      <c r="AA146" s="222"/>
      <c r="AB146" s="224"/>
      <c r="AC146" s="222"/>
      <c r="AD146" s="2060"/>
      <c r="AE146" s="222"/>
      <c r="AF146" s="404"/>
      <c r="AG146" s="404"/>
      <c r="AH146" s="403"/>
      <c r="AI146" s="404"/>
      <c r="AJ146" s="403"/>
      <c r="AK146" s="222"/>
    </row>
    <row r="147" spans="1:37" ht="13.5" customHeight="1">
      <c r="A147" s="2137"/>
      <c r="B147" s="255">
        <v>42586</v>
      </c>
      <c r="C147" s="253" t="s">
        <v>689</v>
      </c>
      <c r="D147" s="221" t="s">
        <v>708</v>
      </c>
      <c r="E147" s="221" t="s">
        <v>629</v>
      </c>
      <c r="F147" s="222">
        <v>2</v>
      </c>
      <c r="G147" s="222">
        <v>6.2</v>
      </c>
      <c r="H147" s="222">
        <v>24</v>
      </c>
      <c r="I147" s="222">
        <v>24</v>
      </c>
      <c r="J147" s="223">
        <v>0.2986111111111111</v>
      </c>
      <c r="K147" s="222">
        <v>7.3</v>
      </c>
      <c r="L147" s="222">
        <v>11.2</v>
      </c>
      <c r="M147" s="224">
        <v>6.94</v>
      </c>
      <c r="N147" s="788" t="s">
        <v>321</v>
      </c>
      <c r="O147" s="222">
        <v>30.4</v>
      </c>
      <c r="P147" s="221">
        <v>58</v>
      </c>
      <c r="Q147" s="221">
        <v>34.799999999999997</v>
      </c>
      <c r="R147" s="222">
        <v>10</v>
      </c>
      <c r="S147" s="221">
        <v>96</v>
      </c>
      <c r="T147" s="221">
        <v>64</v>
      </c>
      <c r="U147" s="221">
        <v>32</v>
      </c>
      <c r="V147" s="219" t="s">
        <v>642</v>
      </c>
      <c r="W147" s="219"/>
      <c r="X147" s="406">
        <v>190</v>
      </c>
      <c r="Y147" s="222"/>
      <c r="Z147" s="222"/>
      <c r="AA147" s="222"/>
      <c r="AB147" s="224"/>
      <c r="AC147" s="222"/>
      <c r="AD147" s="2060"/>
      <c r="AE147" s="222"/>
      <c r="AF147" s="404"/>
      <c r="AG147" s="404"/>
      <c r="AH147" s="403"/>
      <c r="AI147" s="404"/>
      <c r="AJ147" s="403"/>
      <c r="AK147" s="222"/>
    </row>
    <row r="148" spans="1:37" ht="13.5" customHeight="1">
      <c r="A148" s="2137"/>
      <c r="B148" s="255">
        <v>42587</v>
      </c>
      <c r="C148" s="253" t="s">
        <v>691</v>
      </c>
      <c r="D148" s="221" t="s">
        <v>711</v>
      </c>
      <c r="E148" s="221" t="s">
        <v>640</v>
      </c>
      <c r="F148" s="222">
        <v>3</v>
      </c>
      <c r="G148" s="222">
        <v>2.5</v>
      </c>
      <c r="H148" s="222">
        <v>26</v>
      </c>
      <c r="I148" s="222">
        <v>26</v>
      </c>
      <c r="J148" s="223">
        <v>0.2986111111111111</v>
      </c>
      <c r="K148" s="221">
        <v>7.1</v>
      </c>
      <c r="L148" s="222">
        <v>10</v>
      </c>
      <c r="M148" s="224">
        <v>6.92</v>
      </c>
      <c r="N148" s="788">
        <v>0.05</v>
      </c>
      <c r="O148" s="222">
        <v>29.1</v>
      </c>
      <c r="P148" s="221">
        <v>66</v>
      </c>
      <c r="Q148" s="222">
        <v>31.2</v>
      </c>
      <c r="R148" s="222">
        <v>9.1999999999999993</v>
      </c>
      <c r="S148" s="221">
        <v>98</v>
      </c>
      <c r="T148" s="221">
        <v>62</v>
      </c>
      <c r="U148" s="221">
        <v>36</v>
      </c>
      <c r="V148" s="219" t="s">
        <v>642</v>
      </c>
      <c r="W148" s="219"/>
      <c r="X148" s="406">
        <v>220</v>
      </c>
      <c r="Y148" s="222"/>
      <c r="Z148" s="222"/>
      <c r="AA148" s="222"/>
      <c r="AB148" s="224"/>
      <c r="AC148" s="222"/>
      <c r="AD148" s="2060"/>
      <c r="AE148" s="222"/>
      <c r="AF148" s="404"/>
      <c r="AG148" s="404"/>
      <c r="AH148" s="403"/>
      <c r="AI148" s="404"/>
      <c r="AJ148" s="403"/>
      <c r="AK148" s="222"/>
    </row>
    <row r="149" spans="1:37" ht="13.5" customHeight="1">
      <c r="A149" s="2137"/>
      <c r="B149" s="255">
        <v>42588</v>
      </c>
      <c r="C149" s="253" t="s">
        <v>692</v>
      </c>
      <c r="D149" s="221" t="s">
        <v>627</v>
      </c>
      <c r="E149" s="221" t="s">
        <v>640</v>
      </c>
      <c r="F149" s="222">
        <v>2</v>
      </c>
      <c r="G149" s="222">
        <v>0</v>
      </c>
      <c r="H149" s="222">
        <v>28</v>
      </c>
      <c r="I149" s="222">
        <v>27.5</v>
      </c>
      <c r="J149" s="223">
        <v>0.29166666666666669</v>
      </c>
      <c r="K149" s="221">
        <v>5.8</v>
      </c>
      <c r="L149" s="222">
        <v>9.9</v>
      </c>
      <c r="M149" s="224">
        <v>7.02</v>
      </c>
      <c r="N149" s="788" t="s">
        <v>321</v>
      </c>
      <c r="O149" s="222">
        <v>31.4</v>
      </c>
      <c r="P149" s="221">
        <v>56</v>
      </c>
      <c r="Q149" s="221">
        <v>31.6</v>
      </c>
      <c r="R149" s="222">
        <v>9.5</v>
      </c>
      <c r="S149" s="221">
        <v>100</v>
      </c>
      <c r="T149" s="221">
        <v>63</v>
      </c>
      <c r="U149" s="221">
        <v>37</v>
      </c>
      <c r="V149" s="219" t="s">
        <v>642</v>
      </c>
      <c r="W149" s="219"/>
      <c r="X149" s="406">
        <v>220</v>
      </c>
      <c r="Y149" s="222"/>
      <c r="Z149" s="222"/>
      <c r="AA149" s="222"/>
      <c r="AB149" s="224"/>
      <c r="AC149" s="222"/>
      <c r="AD149" s="2060"/>
      <c r="AE149" s="222"/>
      <c r="AF149" s="404"/>
      <c r="AG149" s="404"/>
      <c r="AH149" s="403"/>
      <c r="AI149" s="404"/>
      <c r="AJ149" s="403"/>
      <c r="AK149" s="222"/>
    </row>
    <row r="150" spans="1:37" ht="13.5" customHeight="1">
      <c r="A150" s="2137"/>
      <c r="B150" s="255">
        <v>42589</v>
      </c>
      <c r="C150" s="253" t="s">
        <v>685</v>
      </c>
      <c r="D150" s="221" t="s">
        <v>638</v>
      </c>
      <c r="E150" s="221" t="s">
        <v>631</v>
      </c>
      <c r="F150" s="222">
        <v>2</v>
      </c>
      <c r="G150" s="222">
        <v>29.5</v>
      </c>
      <c r="H150" s="222">
        <v>25</v>
      </c>
      <c r="I150" s="222">
        <v>29</v>
      </c>
      <c r="J150" s="223">
        <v>0.28472222222222221</v>
      </c>
      <c r="K150" s="221">
        <v>6.1</v>
      </c>
      <c r="L150" s="222">
        <v>10.1</v>
      </c>
      <c r="M150" s="224">
        <v>6.87</v>
      </c>
      <c r="N150" s="788" t="s">
        <v>321</v>
      </c>
      <c r="O150" s="222">
        <v>32.200000000000003</v>
      </c>
      <c r="P150" s="221">
        <v>58</v>
      </c>
      <c r="Q150" s="221">
        <v>34.4</v>
      </c>
      <c r="R150" s="222">
        <v>10</v>
      </c>
      <c r="S150" s="221">
        <v>102</v>
      </c>
      <c r="T150" s="221">
        <v>64</v>
      </c>
      <c r="U150" s="221">
        <v>38</v>
      </c>
      <c r="V150" s="219" t="s">
        <v>642</v>
      </c>
      <c r="W150" s="219"/>
      <c r="X150" s="406">
        <v>240</v>
      </c>
      <c r="Y150" s="222"/>
      <c r="Z150" s="222"/>
      <c r="AA150" s="222"/>
      <c r="AB150" s="224"/>
      <c r="AC150" s="222"/>
      <c r="AD150" s="2060"/>
      <c r="AE150" s="222"/>
      <c r="AF150" s="404"/>
      <c r="AG150" s="404"/>
      <c r="AH150" s="403"/>
      <c r="AI150" s="404"/>
      <c r="AJ150" s="403"/>
      <c r="AK150" s="222"/>
    </row>
    <row r="151" spans="1:37" ht="13.5" customHeight="1">
      <c r="A151" s="2137"/>
      <c r="B151" s="255">
        <v>42590</v>
      </c>
      <c r="C151" s="253" t="s">
        <v>686</v>
      </c>
      <c r="D151" s="221" t="s">
        <v>705</v>
      </c>
      <c r="E151" s="221" t="s">
        <v>631</v>
      </c>
      <c r="F151" s="222">
        <v>1</v>
      </c>
      <c r="G151" s="222">
        <v>2.9</v>
      </c>
      <c r="H151" s="222">
        <v>30</v>
      </c>
      <c r="I151" s="222">
        <v>27.5</v>
      </c>
      <c r="J151" s="223">
        <v>0.29166666666666669</v>
      </c>
      <c r="K151" s="222">
        <v>6.6</v>
      </c>
      <c r="L151" s="222">
        <v>11.1</v>
      </c>
      <c r="M151" s="224">
        <v>6.92</v>
      </c>
      <c r="N151" s="788" t="s">
        <v>321</v>
      </c>
      <c r="O151" s="222">
        <v>32.1</v>
      </c>
      <c r="P151" s="221">
        <v>59</v>
      </c>
      <c r="Q151" s="221">
        <v>32.299999999999997</v>
      </c>
      <c r="R151" s="222">
        <v>9.6</v>
      </c>
      <c r="S151" s="221">
        <v>102</v>
      </c>
      <c r="T151" s="221">
        <v>66</v>
      </c>
      <c r="U151" s="221">
        <v>36</v>
      </c>
      <c r="V151" s="219" t="s">
        <v>642</v>
      </c>
      <c r="W151" s="219"/>
      <c r="X151" s="406">
        <v>220</v>
      </c>
      <c r="Y151" s="221"/>
      <c r="Z151" s="221"/>
      <c r="AA151" s="222"/>
      <c r="AB151" s="221"/>
      <c r="AC151" s="221"/>
      <c r="AD151" s="2060"/>
      <c r="AE151" s="221"/>
      <c r="AF151" s="404"/>
      <c r="AG151" s="404"/>
      <c r="AH151" s="403"/>
      <c r="AI151" s="404"/>
      <c r="AJ151" s="403"/>
      <c r="AK151" s="222"/>
    </row>
    <row r="152" spans="1:37" ht="13.5" customHeight="1">
      <c r="A152" s="2137"/>
      <c r="B152" s="255">
        <v>42591</v>
      </c>
      <c r="C152" s="253" t="s">
        <v>687</v>
      </c>
      <c r="D152" s="221" t="s">
        <v>705</v>
      </c>
      <c r="E152" s="221" t="s">
        <v>706</v>
      </c>
      <c r="F152" s="222">
        <v>3</v>
      </c>
      <c r="G152" s="222">
        <v>0.5</v>
      </c>
      <c r="H152" s="222">
        <v>29</v>
      </c>
      <c r="I152" s="222">
        <v>28</v>
      </c>
      <c r="J152" s="223">
        <v>0.29166666666666669</v>
      </c>
      <c r="K152" s="221">
        <v>5.8</v>
      </c>
      <c r="L152" s="222">
        <v>8.6999999999999993</v>
      </c>
      <c r="M152" s="224">
        <v>6.84</v>
      </c>
      <c r="N152" s="788" t="s">
        <v>321</v>
      </c>
      <c r="O152" s="222">
        <v>29</v>
      </c>
      <c r="P152" s="221">
        <v>58</v>
      </c>
      <c r="Q152" s="221">
        <v>29.5</v>
      </c>
      <c r="R152" s="222">
        <v>7.9</v>
      </c>
      <c r="S152" s="221">
        <v>90</v>
      </c>
      <c r="T152" s="221">
        <v>58</v>
      </c>
      <c r="U152" s="221">
        <v>32</v>
      </c>
      <c r="V152" s="219" t="s">
        <v>642</v>
      </c>
      <c r="W152" s="219"/>
      <c r="X152" s="406">
        <v>230</v>
      </c>
      <c r="Y152" s="221"/>
      <c r="Z152" s="221"/>
      <c r="AA152" s="221"/>
      <c r="AB152" s="221"/>
      <c r="AC152" s="221"/>
      <c r="AD152" s="2060">
        <v>0.36</v>
      </c>
      <c r="AE152" s="222">
        <v>50</v>
      </c>
      <c r="AF152" s="404">
        <v>7.5</v>
      </c>
      <c r="AG152" s="404">
        <v>5.0999999999999996</v>
      </c>
      <c r="AH152" s="403" t="s">
        <v>710</v>
      </c>
      <c r="AI152" s="404">
        <v>7.2</v>
      </c>
      <c r="AJ152" s="403">
        <v>0.68</v>
      </c>
      <c r="AK152" s="1606" t="s">
        <v>721</v>
      </c>
    </row>
    <row r="153" spans="1:37" ht="13.5" customHeight="1">
      <c r="A153" s="2137"/>
      <c r="B153" s="255">
        <v>42592</v>
      </c>
      <c r="C153" s="253" t="s">
        <v>688</v>
      </c>
      <c r="D153" s="221" t="s">
        <v>641</v>
      </c>
      <c r="E153" s="221" t="s">
        <v>693</v>
      </c>
      <c r="F153" s="222">
        <v>1</v>
      </c>
      <c r="G153" s="222">
        <v>0</v>
      </c>
      <c r="H153" s="222">
        <v>25</v>
      </c>
      <c r="I153" s="222">
        <v>29</v>
      </c>
      <c r="J153" s="223">
        <v>0.27777777777777779</v>
      </c>
      <c r="K153" s="221">
        <v>6.3</v>
      </c>
      <c r="L153" s="222">
        <v>8.0299999999999994</v>
      </c>
      <c r="M153" s="224">
        <v>6.9</v>
      </c>
      <c r="N153" s="788" t="s">
        <v>321</v>
      </c>
      <c r="O153" s="222">
        <v>29.2</v>
      </c>
      <c r="P153" s="221">
        <v>50</v>
      </c>
      <c r="Q153" s="221">
        <v>29.8</v>
      </c>
      <c r="R153" s="222">
        <v>8.8000000000000007</v>
      </c>
      <c r="S153" s="221">
        <v>96</v>
      </c>
      <c r="T153" s="221">
        <v>58</v>
      </c>
      <c r="U153" s="221">
        <v>38</v>
      </c>
      <c r="V153" s="219" t="s">
        <v>642</v>
      </c>
      <c r="W153" s="219"/>
      <c r="X153" s="406">
        <v>220</v>
      </c>
      <c r="Y153" s="221"/>
      <c r="Z153" s="221"/>
      <c r="AA153" s="221"/>
      <c r="AB153" s="221"/>
      <c r="AC153" s="221"/>
      <c r="AD153" s="2060"/>
      <c r="AE153" s="221"/>
      <c r="AF153" s="404"/>
      <c r="AG153" s="404"/>
      <c r="AH153" s="403"/>
      <c r="AI153" s="404"/>
      <c r="AJ153" s="403"/>
      <c r="AK153" s="221"/>
    </row>
    <row r="154" spans="1:37" ht="13.5" customHeight="1">
      <c r="A154" s="2137"/>
      <c r="B154" s="255">
        <v>42593</v>
      </c>
      <c r="C154" s="253" t="s">
        <v>689</v>
      </c>
      <c r="D154" s="221" t="s">
        <v>711</v>
      </c>
      <c r="E154" s="221" t="s">
        <v>629</v>
      </c>
      <c r="F154" s="222">
        <v>2</v>
      </c>
      <c r="G154" s="222">
        <v>7.6</v>
      </c>
      <c r="H154" s="222">
        <v>22</v>
      </c>
      <c r="I154" s="222">
        <v>26</v>
      </c>
      <c r="J154" s="223">
        <v>0.29166666666666669</v>
      </c>
      <c r="K154" s="222">
        <v>5.3</v>
      </c>
      <c r="L154" s="222">
        <v>9.9</v>
      </c>
      <c r="M154" s="224">
        <v>6.88</v>
      </c>
      <c r="N154" s="788" t="s">
        <v>321</v>
      </c>
      <c r="O154" s="222">
        <v>30</v>
      </c>
      <c r="P154" s="221">
        <v>56</v>
      </c>
      <c r="Q154" s="221">
        <v>29.8</v>
      </c>
      <c r="R154" s="222">
        <v>8.8000000000000007</v>
      </c>
      <c r="S154" s="221">
        <v>94</v>
      </c>
      <c r="T154" s="221">
        <v>62</v>
      </c>
      <c r="U154" s="221">
        <v>32</v>
      </c>
      <c r="V154" s="219" t="s">
        <v>642</v>
      </c>
      <c r="W154" s="219"/>
      <c r="X154" s="406">
        <v>220</v>
      </c>
      <c r="Y154" s="222"/>
      <c r="Z154" s="222"/>
      <c r="AA154" s="222"/>
      <c r="AB154" s="224"/>
      <c r="AC154" s="222"/>
      <c r="AD154" s="2060"/>
      <c r="AE154" s="222"/>
      <c r="AF154" s="404"/>
      <c r="AG154" s="404"/>
      <c r="AH154" s="403"/>
      <c r="AI154" s="404"/>
      <c r="AJ154" s="403"/>
      <c r="AK154" s="222"/>
    </row>
    <row r="155" spans="1:37" ht="13.5" customHeight="1">
      <c r="A155" s="2137"/>
      <c r="B155" s="255">
        <v>42594</v>
      </c>
      <c r="C155" s="253" t="s">
        <v>691</v>
      </c>
      <c r="D155" s="221" t="s">
        <v>708</v>
      </c>
      <c r="E155" s="221" t="s">
        <v>640</v>
      </c>
      <c r="F155" s="222">
        <v>3</v>
      </c>
      <c r="G155" s="222">
        <v>4.4000000000000004</v>
      </c>
      <c r="H155" s="222">
        <v>22</v>
      </c>
      <c r="I155" s="222">
        <v>25</v>
      </c>
      <c r="J155" s="223">
        <v>0.28472222222222221</v>
      </c>
      <c r="K155" s="221">
        <v>4.9000000000000004</v>
      </c>
      <c r="L155" s="222">
        <v>9.3000000000000007</v>
      </c>
      <c r="M155" s="224">
        <v>6.96</v>
      </c>
      <c r="N155" s="788" t="s">
        <v>321</v>
      </c>
      <c r="O155" s="222">
        <v>31.1</v>
      </c>
      <c r="P155" s="221">
        <v>56</v>
      </c>
      <c r="Q155" s="222">
        <v>33.4</v>
      </c>
      <c r="R155" s="222">
        <v>8.5</v>
      </c>
      <c r="S155" s="221">
        <v>97</v>
      </c>
      <c r="T155" s="221">
        <v>64</v>
      </c>
      <c r="U155" s="221">
        <v>33</v>
      </c>
      <c r="V155" s="219" t="s">
        <v>642</v>
      </c>
      <c r="W155" s="219"/>
      <c r="X155" s="406">
        <v>220</v>
      </c>
      <c r="Y155" s="222"/>
      <c r="Z155" s="222"/>
      <c r="AA155" s="222"/>
      <c r="AB155" s="224"/>
      <c r="AC155" s="222"/>
      <c r="AD155" s="2060"/>
      <c r="AE155" s="222"/>
      <c r="AF155" s="404"/>
      <c r="AG155" s="404"/>
      <c r="AH155" s="403"/>
      <c r="AI155" s="404"/>
      <c r="AJ155" s="403"/>
      <c r="AK155" s="222"/>
    </row>
    <row r="156" spans="1:37" ht="13.5" customHeight="1">
      <c r="A156" s="2137"/>
      <c r="B156" s="255">
        <v>42595</v>
      </c>
      <c r="C156" s="253" t="s">
        <v>692</v>
      </c>
      <c r="D156" s="221" t="s">
        <v>641</v>
      </c>
      <c r="E156" s="221" t="s">
        <v>626</v>
      </c>
      <c r="F156" s="222">
        <v>1</v>
      </c>
      <c r="G156" s="222">
        <v>0</v>
      </c>
      <c r="H156" s="222">
        <v>25</v>
      </c>
      <c r="I156" s="222">
        <v>26</v>
      </c>
      <c r="J156" s="223">
        <v>0.2986111111111111</v>
      </c>
      <c r="K156" s="222">
        <v>7.2</v>
      </c>
      <c r="L156" s="222">
        <v>10.199999999999999</v>
      </c>
      <c r="M156" s="224">
        <v>6.92</v>
      </c>
      <c r="N156" s="788">
        <v>0.05</v>
      </c>
      <c r="O156" s="222">
        <v>29.9</v>
      </c>
      <c r="P156" s="221">
        <v>50</v>
      </c>
      <c r="Q156" s="221">
        <v>31.2</v>
      </c>
      <c r="R156" s="222">
        <v>8.1999999999999993</v>
      </c>
      <c r="S156" s="221">
        <v>102</v>
      </c>
      <c r="T156" s="221">
        <v>64</v>
      </c>
      <c r="U156" s="221">
        <v>38</v>
      </c>
      <c r="V156" s="219" t="s">
        <v>642</v>
      </c>
      <c r="W156" s="219"/>
      <c r="X156" s="406">
        <v>200</v>
      </c>
      <c r="Y156" s="222"/>
      <c r="Z156" s="222"/>
      <c r="AA156" s="222"/>
      <c r="AB156" s="224"/>
      <c r="AC156" s="222"/>
      <c r="AD156" s="2060"/>
      <c r="AE156" s="222"/>
      <c r="AF156" s="404"/>
      <c r="AG156" s="404"/>
      <c r="AH156" s="403"/>
      <c r="AI156" s="404"/>
      <c r="AJ156" s="403"/>
      <c r="AK156" s="222"/>
    </row>
    <row r="157" spans="1:37" ht="13.5" customHeight="1">
      <c r="A157" s="2137"/>
      <c r="B157" s="255">
        <v>42596</v>
      </c>
      <c r="C157" s="253" t="s">
        <v>685</v>
      </c>
      <c r="D157" s="221" t="s">
        <v>708</v>
      </c>
      <c r="E157" s="221" t="s">
        <v>626</v>
      </c>
      <c r="F157" s="222">
        <v>2</v>
      </c>
      <c r="G157" s="222">
        <v>0.2</v>
      </c>
      <c r="H157" s="222">
        <v>25</v>
      </c>
      <c r="I157" s="222">
        <v>26.5</v>
      </c>
      <c r="J157" s="223">
        <v>0.28472222222222221</v>
      </c>
      <c r="K157" s="221">
        <v>6.6</v>
      </c>
      <c r="L157" s="222">
        <v>11.2</v>
      </c>
      <c r="M157" s="224">
        <v>7.06</v>
      </c>
      <c r="N157" s="788" t="s">
        <v>321</v>
      </c>
      <c r="O157" s="222">
        <v>31.1</v>
      </c>
      <c r="P157" s="221">
        <v>58</v>
      </c>
      <c r="Q157" s="222">
        <v>33.700000000000003</v>
      </c>
      <c r="R157" s="222">
        <v>10</v>
      </c>
      <c r="S157" s="221">
        <v>98</v>
      </c>
      <c r="T157" s="221">
        <v>64</v>
      </c>
      <c r="U157" s="221">
        <v>34</v>
      </c>
      <c r="V157" s="219" t="s">
        <v>642</v>
      </c>
      <c r="W157" s="219"/>
      <c r="X157" s="406">
        <v>220</v>
      </c>
      <c r="Y157" s="222"/>
      <c r="Z157" s="222"/>
      <c r="AA157" s="222"/>
      <c r="AB157" s="224"/>
      <c r="AC157" s="222"/>
      <c r="AD157" s="2060"/>
      <c r="AE157" s="222"/>
      <c r="AF157" s="404"/>
      <c r="AG157" s="404"/>
      <c r="AH157" s="403"/>
      <c r="AI157" s="404"/>
      <c r="AJ157" s="403"/>
      <c r="AK157" s="222"/>
    </row>
    <row r="158" spans="1:37" ht="13.5" customHeight="1">
      <c r="A158" s="2137"/>
      <c r="B158" s="255">
        <v>42597</v>
      </c>
      <c r="C158" s="253" t="s">
        <v>686</v>
      </c>
      <c r="D158" s="221" t="s">
        <v>632</v>
      </c>
      <c r="E158" s="221" t="s">
        <v>693</v>
      </c>
      <c r="F158" s="222">
        <v>3</v>
      </c>
      <c r="G158" s="222">
        <v>7</v>
      </c>
      <c r="H158" s="222">
        <v>24</v>
      </c>
      <c r="I158" s="222">
        <v>26</v>
      </c>
      <c r="J158" s="223">
        <v>0.29166666666666669</v>
      </c>
      <c r="K158" s="221">
        <v>5.5</v>
      </c>
      <c r="L158" s="222">
        <v>9.6999999999999993</v>
      </c>
      <c r="M158" s="224">
        <v>6.88</v>
      </c>
      <c r="N158" s="788">
        <v>0.05</v>
      </c>
      <c r="O158" s="222">
        <v>30.9</v>
      </c>
      <c r="P158" s="221">
        <v>58</v>
      </c>
      <c r="Q158" s="221">
        <v>29.8</v>
      </c>
      <c r="R158" s="222">
        <v>10</v>
      </c>
      <c r="S158" s="221">
        <v>102</v>
      </c>
      <c r="T158" s="221">
        <v>66</v>
      </c>
      <c r="U158" s="221">
        <v>36</v>
      </c>
      <c r="V158" s="219" t="s">
        <v>642</v>
      </c>
      <c r="W158" s="219"/>
      <c r="X158" s="406">
        <v>200</v>
      </c>
      <c r="Y158" s="222"/>
      <c r="Z158" s="222"/>
      <c r="AA158" s="222"/>
      <c r="AB158" s="224"/>
      <c r="AC158" s="222"/>
      <c r="AD158" s="2060"/>
      <c r="AE158" s="222"/>
      <c r="AF158" s="404"/>
      <c r="AG158" s="404"/>
      <c r="AH158" s="403"/>
      <c r="AI158" s="404"/>
      <c r="AJ158" s="403"/>
      <c r="AK158" s="222"/>
    </row>
    <row r="159" spans="1:37" ht="13.5" customHeight="1">
      <c r="A159" s="2137"/>
      <c r="B159" s="255">
        <v>42598</v>
      </c>
      <c r="C159" s="253" t="s">
        <v>687</v>
      </c>
      <c r="D159" s="221" t="s">
        <v>632</v>
      </c>
      <c r="E159" s="221" t="s">
        <v>626</v>
      </c>
      <c r="F159" s="222">
        <v>6</v>
      </c>
      <c r="G159" s="222">
        <v>9.9</v>
      </c>
      <c r="H159" s="222">
        <v>23</v>
      </c>
      <c r="I159" s="222">
        <v>25</v>
      </c>
      <c r="J159" s="223">
        <v>0.29166666666666669</v>
      </c>
      <c r="K159" s="221">
        <v>5.2</v>
      </c>
      <c r="L159" s="222">
        <v>8.9</v>
      </c>
      <c r="M159" s="224">
        <v>7</v>
      </c>
      <c r="N159" s="788">
        <v>0.05</v>
      </c>
      <c r="O159" s="222">
        <v>31.3</v>
      </c>
      <c r="P159" s="221">
        <v>58</v>
      </c>
      <c r="Q159" s="222">
        <v>32</v>
      </c>
      <c r="R159" s="222">
        <v>9.5</v>
      </c>
      <c r="S159" s="221">
        <v>94</v>
      </c>
      <c r="T159" s="221">
        <v>60</v>
      </c>
      <c r="U159" s="221">
        <v>34</v>
      </c>
      <c r="V159" s="219" t="s">
        <v>642</v>
      </c>
      <c r="W159" s="219"/>
      <c r="X159" s="406">
        <v>210</v>
      </c>
      <c r="Y159" s="221"/>
      <c r="Z159" s="221"/>
      <c r="AA159" s="221"/>
      <c r="AB159" s="221"/>
      <c r="AC159" s="221"/>
      <c r="AD159" s="2060"/>
      <c r="AE159" s="221"/>
      <c r="AF159" s="404"/>
      <c r="AG159" s="404"/>
      <c r="AH159" s="403"/>
      <c r="AI159" s="404"/>
      <c r="AJ159" s="403"/>
      <c r="AK159" s="221"/>
    </row>
    <row r="160" spans="1:37" ht="13.5" customHeight="1">
      <c r="A160" s="2137"/>
      <c r="B160" s="255">
        <v>42599</v>
      </c>
      <c r="C160" s="253" t="s">
        <v>688</v>
      </c>
      <c r="D160" s="221" t="s">
        <v>708</v>
      </c>
      <c r="E160" s="221" t="s">
        <v>634</v>
      </c>
      <c r="F160" s="222">
        <v>3</v>
      </c>
      <c r="G160" s="222">
        <v>0.5</v>
      </c>
      <c r="H160" s="222">
        <v>23</v>
      </c>
      <c r="I160" s="222">
        <v>24.5</v>
      </c>
      <c r="J160" s="223">
        <v>0.2986111111111111</v>
      </c>
      <c r="K160" s="222">
        <v>4.4000000000000004</v>
      </c>
      <c r="L160" s="222">
        <v>8.1999999999999993</v>
      </c>
      <c r="M160" s="224">
        <v>6.97</v>
      </c>
      <c r="N160" s="788">
        <v>0.05</v>
      </c>
      <c r="O160" s="222">
        <v>29.6</v>
      </c>
      <c r="P160" s="221">
        <v>62</v>
      </c>
      <c r="Q160" s="221">
        <v>30.5</v>
      </c>
      <c r="R160" s="222">
        <v>8.1999999999999993</v>
      </c>
      <c r="S160" s="221">
        <v>96</v>
      </c>
      <c r="T160" s="221">
        <v>64</v>
      </c>
      <c r="U160" s="221">
        <v>32</v>
      </c>
      <c r="V160" s="219" t="s">
        <v>642</v>
      </c>
      <c r="W160" s="219"/>
      <c r="X160" s="406">
        <v>220</v>
      </c>
      <c r="Y160" s="222"/>
      <c r="Z160" s="222"/>
      <c r="AA160" s="222"/>
      <c r="AB160" s="224"/>
      <c r="AC160" s="222"/>
      <c r="AD160" s="2060"/>
      <c r="AE160" s="222"/>
      <c r="AF160" s="404"/>
      <c r="AG160" s="404"/>
      <c r="AH160" s="403"/>
      <c r="AI160" s="404"/>
      <c r="AJ160" s="403"/>
      <c r="AK160" s="222"/>
    </row>
    <row r="161" spans="1:37" ht="13.5" customHeight="1">
      <c r="A161" s="2137"/>
      <c r="B161" s="255">
        <v>42600</v>
      </c>
      <c r="C161" s="253" t="s">
        <v>689</v>
      </c>
      <c r="D161" s="221" t="s">
        <v>708</v>
      </c>
      <c r="E161" s="221" t="s">
        <v>634</v>
      </c>
      <c r="F161" s="222">
        <v>2</v>
      </c>
      <c r="G161" s="222">
        <v>0.1</v>
      </c>
      <c r="H161" s="222">
        <v>25</v>
      </c>
      <c r="I161" s="222">
        <v>25</v>
      </c>
      <c r="J161" s="223">
        <v>0.29166666666666669</v>
      </c>
      <c r="K161" s="221">
        <v>5.7</v>
      </c>
      <c r="L161" s="222">
        <v>11.1</v>
      </c>
      <c r="M161" s="224">
        <v>7.08</v>
      </c>
      <c r="N161" s="788">
        <v>0.05</v>
      </c>
      <c r="O161" s="222">
        <v>29.6</v>
      </c>
      <c r="P161" s="221">
        <v>62</v>
      </c>
      <c r="Q161" s="221">
        <v>31.2</v>
      </c>
      <c r="R161" s="222">
        <v>9.6</v>
      </c>
      <c r="S161" s="221">
        <v>100</v>
      </c>
      <c r="T161" s="221">
        <v>63</v>
      </c>
      <c r="U161" s="221">
        <v>37</v>
      </c>
      <c r="V161" s="219">
        <v>0.23</v>
      </c>
      <c r="W161" s="219" t="s">
        <v>636</v>
      </c>
      <c r="X161" s="406">
        <v>240</v>
      </c>
      <c r="Y161" s="222">
        <v>226.2</v>
      </c>
      <c r="Z161" s="222">
        <v>11.8</v>
      </c>
      <c r="AA161" s="222">
        <v>2.0699999999999998</v>
      </c>
      <c r="AB161" s="224">
        <v>-1.1399999999999999</v>
      </c>
      <c r="AC161" s="222">
        <v>5.4</v>
      </c>
      <c r="AD161" s="2060"/>
      <c r="AE161" s="222"/>
      <c r="AF161" s="404"/>
      <c r="AG161" s="404"/>
      <c r="AH161" s="403"/>
      <c r="AI161" s="404"/>
      <c r="AJ161" s="403"/>
      <c r="AK161" s="222"/>
    </row>
    <row r="162" spans="1:37" ht="13.5" customHeight="1">
      <c r="A162" s="2137"/>
      <c r="B162" s="255">
        <v>42601</v>
      </c>
      <c r="C162" s="253" t="s">
        <v>691</v>
      </c>
      <c r="D162" s="221" t="s">
        <v>716</v>
      </c>
      <c r="E162" s="221" t="s">
        <v>626</v>
      </c>
      <c r="F162" s="222">
        <v>1</v>
      </c>
      <c r="G162" s="222">
        <v>17.399999999999999</v>
      </c>
      <c r="H162" s="222">
        <v>26</v>
      </c>
      <c r="I162" s="222">
        <v>27</v>
      </c>
      <c r="J162" s="223">
        <v>0.2986111111111111</v>
      </c>
      <c r="K162" s="221">
        <v>5.7</v>
      </c>
      <c r="L162" s="222">
        <v>7.3</v>
      </c>
      <c r="M162" s="224">
        <v>7.03</v>
      </c>
      <c r="N162" s="788">
        <v>0.05</v>
      </c>
      <c r="O162" s="222">
        <v>30.1</v>
      </c>
      <c r="P162" s="221">
        <v>56</v>
      </c>
      <c r="Q162" s="221">
        <v>28.4</v>
      </c>
      <c r="R162" s="222">
        <v>7.6</v>
      </c>
      <c r="S162" s="221">
        <v>96</v>
      </c>
      <c r="T162" s="221">
        <v>58</v>
      </c>
      <c r="U162" s="221">
        <v>38</v>
      </c>
      <c r="V162" s="219" t="s">
        <v>642</v>
      </c>
      <c r="W162" s="219"/>
      <c r="X162" s="406">
        <v>210</v>
      </c>
      <c r="Y162" s="222"/>
      <c r="Z162" s="222"/>
      <c r="AA162" s="222"/>
      <c r="AB162" s="224"/>
      <c r="AC162" s="222"/>
      <c r="AD162" s="2060"/>
      <c r="AE162" s="222"/>
      <c r="AF162" s="404"/>
      <c r="AG162" s="404"/>
      <c r="AH162" s="403"/>
      <c r="AI162" s="404"/>
      <c r="AJ162" s="403"/>
      <c r="AK162" s="222"/>
    </row>
    <row r="163" spans="1:37" ht="13.5" customHeight="1">
      <c r="A163" s="2137"/>
      <c r="B163" s="255">
        <v>42602</v>
      </c>
      <c r="C163" s="253" t="s">
        <v>692</v>
      </c>
      <c r="D163" s="221" t="s">
        <v>641</v>
      </c>
      <c r="E163" s="221" t="s">
        <v>626</v>
      </c>
      <c r="F163" s="222">
        <v>3</v>
      </c>
      <c r="G163" s="222">
        <v>0</v>
      </c>
      <c r="H163" s="222">
        <v>24</v>
      </c>
      <c r="I163" s="222">
        <v>26</v>
      </c>
      <c r="J163" s="223">
        <v>0.29166666666666669</v>
      </c>
      <c r="K163" s="221">
        <v>6.8</v>
      </c>
      <c r="L163" s="222">
        <v>10</v>
      </c>
      <c r="M163" s="224">
        <v>7.07</v>
      </c>
      <c r="N163" s="788">
        <v>0.05</v>
      </c>
      <c r="O163" s="222">
        <v>30</v>
      </c>
      <c r="P163" s="221">
        <v>58</v>
      </c>
      <c r="Q163" s="221">
        <v>29.1</v>
      </c>
      <c r="R163" s="222">
        <v>8.5</v>
      </c>
      <c r="S163" s="221">
        <v>96</v>
      </c>
      <c r="T163" s="221">
        <v>63</v>
      </c>
      <c r="U163" s="221">
        <v>33</v>
      </c>
      <c r="V163" s="219" t="s">
        <v>642</v>
      </c>
      <c r="W163" s="219"/>
      <c r="X163" s="406">
        <v>210</v>
      </c>
      <c r="Y163" s="222"/>
      <c r="Z163" s="222"/>
      <c r="AA163" s="222"/>
      <c r="AB163" s="224"/>
      <c r="AC163" s="222"/>
      <c r="AD163" s="2060"/>
      <c r="AE163" s="222"/>
      <c r="AF163" s="404"/>
      <c r="AG163" s="404"/>
      <c r="AH163" s="403"/>
      <c r="AI163" s="404"/>
      <c r="AJ163" s="403"/>
      <c r="AK163" s="222"/>
    </row>
    <row r="164" spans="1:37" ht="13.5" customHeight="1">
      <c r="A164" s="2137"/>
      <c r="B164" s="255">
        <v>42603</v>
      </c>
      <c r="C164" s="253" t="s">
        <v>685</v>
      </c>
      <c r="D164" s="221" t="s">
        <v>708</v>
      </c>
      <c r="E164" s="221" t="s">
        <v>633</v>
      </c>
      <c r="F164" s="222">
        <v>2</v>
      </c>
      <c r="G164" s="222">
        <v>0.2</v>
      </c>
      <c r="H164" s="222">
        <v>26</v>
      </c>
      <c r="I164" s="222">
        <v>26</v>
      </c>
      <c r="J164" s="223">
        <v>0.2986111111111111</v>
      </c>
      <c r="K164" s="221">
        <v>6.7</v>
      </c>
      <c r="L164" s="222">
        <v>10.6</v>
      </c>
      <c r="M164" s="224">
        <v>7.14</v>
      </c>
      <c r="N164" s="788">
        <v>0.05</v>
      </c>
      <c r="O164" s="222">
        <v>29.8</v>
      </c>
      <c r="P164" s="221">
        <v>58</v>
      </c>
      <c r="Q164" s="222">
        <v>27.7</v>
      </c>
      <c r="R164" s="222">
        <v>9.5</v>
      </c>
      <c r="S164" s="221">
        <v>98</v>
      </c>
      <c r="T164" s="221">
        <v>62</v>
      </c>
      <c r="U164" s="221">
        <v>36</v>
      </c>
      <c r="V164" s="219" t="s">
        <v>642</v>
      </c>
      <c r="W164" s="219"/>
      <c r="X164" s="406">
        <v>190</v>
      </c>
      <c r="Y164" s="222"/>
      <c r="Z164" s="222"/>
      <c r="AA164" s="222"/>
      <c r="AB164" s="224"/>
      <c r="AC164" s="222"/>
      <c r="AD164" s="2060"/>
      <c r="AE164" s="222"/>
      <c r="AF164" s="404"/>
      <c r="AG164" s="404"/>
      <c r="AH164" s="403"/>
      <c r="AI164" s="404"/>
      <c r="AJ164" s="403"/>
      <c r="AK164" s="222"/>
    </row>
    <row r="165" spans="1:37" ht="13.5" customHeight="1">
      <c r="A165" s="2137"/>
      <c r="B165" s="255">
        <v>42604</v>
      </c>
      <c r="C165" s="253" t="s">
        <v>686</v>
      </c>
      <c r="D165" s="221" t="s">
        <v>627</v>
      </c>
      <c r="E165" s="221" t="s">
        <v>706</v>
      </c>
      <c r="F165" s="222">
        <v>1</v>
      </c>
      <c r="G165" s="222">
        <v>0</v>
      </c>
      <c r="H165" s="222">
        <v>28</v>
      </c>
      <c r="I165" s="222">
        <v>27</v>
      </c>
      <c r="J165" s="223">
        <v>0.2986111111111111</v>
      </c>
      <c r="K165" s="222">
        <v>5.5</v>
      </c>
      <c r="L165" s="222">
        <v>8.1999999999999993</v>
      </c>
      <c r="M165" s="224">
        <v>7.05</v>
      </c>
      <c r="N165" s="788">
        <v>0.1</v>
      </c>
      <c r="O165" s="222">
        <v>28.7</v>
      </c>
      <c r="P165" s="221">
        <v>54</v>
      </c>
      <c r="Q165" s="221">
        <v>30.5</v>
      </c>
      <c r="R165" s="222">
        <v>8.5</v>
      </c>
      <c r="S165" s="221">
        <v>94</v>
      </c>
      <c r="T165" s="221">
        <v>60</v>
      </c>
      <c r="U165" s="221">
        <v>34</v>
      </c>
      <c r="V165" s="219" t="s">
        <v>642</v>
      </c>
      <c r="W165" s="219"/>
      <c r="X165" s="406">
        <v>210</v>
      </c>
      <c r="Y165" s="221"/>
      <c r="Z165" s="221"/>
      <c r="AA165" s="221"/>
      <c r="AB165" s="221"/>
      <c r="AC165" s="221"/>
      <c r="AD165" s="2060"/>
      <c r="AE165" s="221"/>
      <c r="AF165" s="404"/>
      <c r="AG165" s="404"/>
      <c r="AH165" s="403"/>
      <c r="AI165" s="404"/>
      <c r="AJ165" s="403"/>
      <c r="AK165" s="221"/>
    </row>
    <row r="166" spans="1:37" ht="13.5" customHeight="1">
      <c r="A166" s="2137"/>
      <c r="B166" s="255">
        <v>42605</v>
      </c>
      <c r="C166" s="253" t="s">
        <v>687</v>
      </c>
      <c r="D166" s="221" t="s">
        <v>717</v>
      </c>
      <c r="E166" s="221" t="s">
        <v>709</v>
      </c>
      <c r="F166" s="222">
        <v>3</v>
      </c>
      <c r="G166" s="222">
        <v>0</v>
      </c>
      <c r="H166" s="222">
        <v>29</v>
      </c>
      <c r="I166" s="222">
        <v>28.5</v>
      </c>
      <c r="J166" s="223">
        <v>0.29166666666666669</v>
      </c>
      <c r="K166" s="222">
        <v>7.2</v>
      </c>
      <c r="L166" s="222">
        <v>9.6999999999999993</v>
      </c>
      <c r="M166" s="224">
        <v>7.1</v>
      </c>
      <c r="N166" s="788">
        <v>0.15</v>
      </c>
      <c r="O166" s="222">
        <v>30.2</v>
      </c>
      <c r="P166" s="221">
        <v>58</v>
      </c>
      <c r="Q166" s="222">
        <v>30.5</v>
      </c>
      <c r="R166" s="222">
        <v>9.1999999999999993</v>
      </c>
      <c r="S166" s="221">
        <v>94</v>
      </c>
      <c r="T166" s="221">
        <v>56</v>
      </c>
      <c r="U166" s="221">
        <v>38</v>
      </c>
      <c r="V166" s="219" t="s">
        <v>642</v>
      </c>
      <c r="W166" s="219"/>
      <c r="X166" s="406">
        <v>210</v>
      </c>
      <c r="Y166" s="221"/>
      <c r="Z166" s="221"/>
      <c r="AA166" s="221"/>
      <c r="AB166" s="221"/>
      <c r="AC166" s="221"/>
      <c r="AD166" s="2060"/>
      <c r="AE166" s="221"/>
      <c r="AF166" s="404"/>
      <c r="AG166" s="404"/>
      <c r="AH166" s="403"/>
      <c r="AI166" s="404"/>
      <c r="AJ166" s="403"/>
      <c r="AK166" s="221"/>
    </row>
    <row r="167" spans="1:37" ht="13.5" customHeight="1">
      <c r="A167" s="2137"/>
      <c r="B167" s="255">
        <v>42606</v>
      </c>
      <c r="C167" s="253" t="s">
        <v>688</v>
      </c>
      <c r="D167" s="221" t="s">
        <v>641</v>
      </c>
      <c r="E167" s="221" t="s">
        <v>626</v>
      </c>
      <c r="F167" s="222">
        <v>1</v>
      </c>
      <c r="G167" s="222">
        <v>0</v>
      </c>
      <c r="H167" s="222">
        <v>29</v>
      </c>
      <c r="I167" s="222">
        <v>28.5</v>
      </c>
      <c r="J167" s="223">
        <v>0.29166666666666669</v>
      </c>
      <c r="K167" s="221">
        <v>6.1</v>
      </c>
      <c r="L167" s="222">
        <v>9.8000000000000007</v>
      </c>
      <c r="M167" s="224">
        <v>7.17</v>
      </c>
      <c r="N167" s="788">
        <v>0.05</v>
      </c>
      <c r="O167" s="222">
        <v>30</v>
      </c>
      <c r="P167" s="221">
        <v>58</v>
      </c>
      <c r="Q167" s="221">
        <v>29.8</v>
      </c>
      <c r="R167" s="222">
        <v>9.1999999999999993</v>
      </c>
      <c r="S167" s="221">
        <v>95</v>
      </c>
      <c r="T167" s="221">
        <v>61</v>
      </c>
      <c r="U167" s="221">
        <v>34</v>
      </c>
      <c r="V167" s="219" t="s">
        <v>642</v>
      </c>
      <c r="W167" s="219"/>
      <c r="X167" s="406">
        <v>180</v>
      </c>
      <c r="Y167" s="222"/>
      <c r="Z167" s="222"/>
      <c r="AA167" s="222"/>
      <c r="AB167" s="224"/>
      <c r="AC167" s="222"/>
      <c r="AD167" s="2060"/>
      <c r="AE167" s="222"/>
      <c r="AF167" s="404"/>
      <c r="AG167" s="404"/>
      <c r="AH167" s="403"/>
      <c r="AI167" s="404"/>
      <c r="AJ167" s="403"/>
      <c r="AK167" s="222"/>
    </row>
    <row r="168" spans="1:37" ht="13.5" customHeight="1">
      <c r="A168" s="2137"/>
      <c r="B168" s="255">
        <v>42607</v>
      </c>
      <c r="C168" s="253" t="s">
        <v>689</v>
      </c>
      <c r="D168" s="221" t="s">
        <v>718</v>
      </c>
      <c r="E168" s="221" t="s">
        <v>637</v>
      </c>
      <c r="F168" s="222">
        <v>2</v>
      </c>
      <c r="G168" s="222">
        <v>0</v>
      </c>
      <c r="H168" s="222">
        <v>31</v>
      </c>
      <c r="I168" s="222">
        <v>27.5</v>
      </c>
      <c r="J168" s="223">
        <v>0.28472222222222221</v>
      </c>
      <c r="K168" s="222">
        <v>3.8</v>
      </c>
      <c r="L168" s="222">
        <v>10</v>
      </c>
      <c r="M168" s="224">
        <v>7.09</v>
      </c>
      <c r="N168" s="788">
        <v>0.05</v>
      </c>
      <c r="O168" s="222">
        <v>29.9</v>
      </c>
      <c r="P168" s="221">
        <v>58</v>
      </c>
      <c r="Q168" s="221">
        <v>30.2</v>
      </c>
      <c r="R168" s="222">
        <v>9.1999999999999993</v>
      </c>
      <c r="S168" s="221">
        <v>97</v>
      </c>
      <c r="T168" s="221">
        <v>59</v>
      </c>
      <c r="U168" s="221">
        <v>38</v>
      </c>
      <c r="V168" s="219" t="s">
        <v>642</v>
      </c>
      <c r="W168" s="219"/>
      <c r="X168" s="406">
        <v>180</v>
      </c>
      <c r="Y168" s="222"/>
      <c r="Z168" s="222"/>
      <c r="AA168" s="222"/>
      <c r="AB168" s="224"/>
      <c r="AC168" s="222"/>
      <c r="AD168" s="2060"/>
      <c r="AE168" s="222"/>
      <c r="AF168" s="404"/>
      <c r="AG168" s="404"/>
      <c r="AH168" s="403"/>
      <c r="AI168" s="404"/>
      <c r="AJ168" s="403"/>
      <c r="AK168" s="222"/>
    </row>
    <row r="169" spans="1:37" ht="13.5" customHeight="1">
      <c r="A169" s="2137"/>
      <c r="B169" s="255">
        <v>42608</v>
      </c>
      <c r="C169" s="253" t="s">
        <v>691</v>
      </c>
      <c r="D169" s="221" t="s">
        <v>641</v>
      </c>
      <c r="E169" s="221" t="s">
        <v>626</v>
      </c>
      <c r="F169" s="222">
        <v>2</v>
      </c>
      <c r="G169" s="222">
        <v>0</v>
      </c>
      <c r="H169" s="222">
        <v>27</v>
      </c>
      <c r="I169" s="222">
        <v>29</v>
      </c>
      <c r="J169" s="223">
        <v>0.2986111111111111</v>
      </c>
      <c r="K169" s="298">
        <v>5.8</v>
      </c>
      <c r="L169" s="222">
        <v>9.1</v>
      </c>
      <c r="M169" s="224">
        <v>7</v>
      </c>
      <c r="N169" s="788" t="s">
        <v>321</v>
      </c>
      <c r="O169" s="222">
        <v>29.5</v>
      </c>
      <c r="P169" s="221">
        <v>55</v>
      </c>
      <c r="Q169" s="221">
        <v>31.2</v>
      </c>
      <c r="R169" s="222">
        <v>9.3000000000000007</v>
      </c>
      <c r="S169" s="221">
        <v>98</v>
      </c>
      <c r="T169" s="221">
        <v>57</v>
      </c>
      <c r="U169" s="221">
        <v>41</v>
      </c>
      <c r="V169" s="219">
        <v>0.21</v>
      </c>
      <c r="W169" s="219"/>
      <c r="X169" s="406">
        <v>190</v>
      </c>
      <c r="Y169" s="222"/>
      <c r="Z169" s="222"/>
      <c r="AA169" s="222"/>
      <c r="AB169" s="224"/>
      <c r="AC169" s="222"/>
      <c r="AD169" s="2060"/>
      <c r="AE169" s="222"/>
      <c r="AF169" s="404"/>
      <c r="AG169" s="404"/>
      <c r="AH169" s="403"/>
      <c r="AI169" s="404"/>
      <c r="AJ169" s="403"/>
      <c r="AK169" s="222"/>
    </row>
    <row r="170" spans="1:37" ht="13.5" customHeight="1">
      <c r="A170" s="2137"/>
      <c r="B170" s="255">
        <v>42609</v>
      </c>
      <c r="C170" s="253" t="s">
        <v>692</v>
      </c>
      <c r="D170" s="221" t="s">
        <v>707</v>
      </c>
      <c r="E170" s="221" t="s">
        <v>626</v>
      </c>
      <c r="F170" s="222">
        <v>2</v>
      </c>
      <c r="G170" s="222">
        <v>0</v>
      </c>
      <c r="H170" s="222">
        <v>26</v>
      </c>
      <c r="I170" s="222">
        <v>28</v>
      </c>
      <c r="J170" s="223">
        <v>0.29166666666666669</v>
      </c>
      <c r="K170" s="222">
        <v>8.5</v>
      </c>
      <c r="L170" s="222">
        <v>11.4</v>
      </c>
      <c r="M170" s="224">
        <v>8.1199999999999992</v>
      </c>
      <c r="N170" s="788" t="s">
        <v>321</v>
      </c>
      <c r="O170" s="222">
        <v>30</v>
      </c>
      <c r="P170" s="221">
        <v>58</v>
      </c>
      <c r="Q170" s="222">
        <v>32</v>
      </c>
      <c r="R170" s="222">
        <v>9.6</v>
      </c>
      <c r="S170" s="221">
        <v>94</v>
      </c>
      <c r="T170" s="221">
        <v>60</v>
      </c>
      <c r="U170" s="221">
        <v>34</v>
      </c>
      <c r="V170" s="219">
        <v>0.33</v>
      </c>
      <c r="W170" s="219"/>
      <c r="X170" s="406">
        <v>200</v>
      </c>
      <c r="Y170" s="222"/>
      <c r="Z170" s="222"/>
      <c r="AA170" s="222"/>
      <c r="AB170" s="224"/>
      <c r="AC170" s="222"/>
      <c r="AD170" s="2060"/>
      <c r="AE170" s="222"/>
      <c r="AF170" s="404"/>
      <c r="AG170" s="404"/>
      <c r="AH170" s="403"/>
      <c r="AI170" s="404"/>
      <c r="AJ170" s="403"/>
      <c r="AK170" s="222"/>
    </row>
    <row r="171" spans="1:37" ht="13.5" customHeight="1">
      <c r="A171" s="2137"/>
      <c r="B171" s="255">
        <v>42610</v>
      </c>
      <c r="C171" s="253" t="s">
        <v>685</v>
      </c>
      <c r="D171" s="221" t="s">
        <v>718</v>
      </c>
      <c r="E171" s="221" t="s">
        <v>640</v>
      </c>
      <c r="F171" s="222">
        <v>2</v>
      </c>
      <c r="G171" s="222">
        <v>0</v>
      </c>
      <c r="H171" s="222">
        <v>23</v>
      </c>
      <c r="I171" s="222">
        <v>27</v>
      </c>
      <c r="J171" s="223">
        <v>0.29166666666666669</v>
      </c>
      <c r="K171" s="222">
        <v>7.8</v>
      </c>
      <c r="L171" s="222">
        <v>11.3</v>
      </c>
      <c r="M171" s="224">
        <v>6.85</v>
      </c>
      <c r="N171" s="788" t="s">
        <v>321</v>
      </c>
      <c r="O171" s="222">
        <v>30.3</v>
      </c>
      <c r="P171" s="221">
        <v>58</v>
      </c>
      <c r="Q171" s="222">
        <v>32</v>
      </c>
      <c r="R171" s="222">
        <v>9.5</v>
      </c>
      <c r="S171" s="221">
        <v>94</v>
      </c>
      <c r="T171" s="221">
        <v>58</v>
      </c>
      <c r="U171" s="221">
        <v>36</v>
      </c>
      <c r="V171" s="219" t="s">
        <v>642</v>
      </c>
      <c r="W171" s="219"/>
      <c r="X171" s="406">
        <v>180</v>
      </c>
      <c r="Y171" s="222"/>
      <c r="Z171" s="222"/>
      <c r="AA171" s="222"/>
      <c r="AB171" s="224"/>
      <c r="AC171" s="222"/>
      <c r="AD171" s="2060"/>
      <c r="AE171" s="222"/>
      <c r="AF171" s="404"/>
      <c r="AG171" s="404"/>
      <c r="AH171" s="403"/>
      <c r="AI171" s="404"/>
      <c r="AJ171" s="403"/>
      <c r="AK171" s="222"/>
    </row>
    <row r="172" spans="1:37" ht="13.5" customHeight="1">
      <c r="A172" s="2137"/>
      <c r="B172" s="255">
        <v>42611</v>
      </c>
      <c r="C172" s="253" t="s">
        <v>686</v>
      </c>
      <c r="D172" s="221" t="s">
        <v>641</v>
      </c>
      <c r="E172" s="221" t="s">
        <v>637</v>
      </c>
      <c r="F172" s="222">
        <v>3</v>
      </c>
      <c r="G172" s="222">
        <v>0</v>
      </c>
      <c r="H172" s="222">
        <v>25</v>
      </c>
      <c r="I172" s="222">
        <v>28</v>
      </c>
      <c r="J172" s="223">
        <v>0.28472222222222221</v>
      </c>
      <c r="K172" s="222">
        <v>5.5</v>
      </c>
      <c r="L172" s="222">
        <v>9.6</v>
      </c>
      <c r="M172" s="224">
        <v>6.88</v>
      </c>
      <c r="N172" s="788" t="s">
        <v>321</v>
      </c>
      <c r="O172" s="222">
        <v>30.9</v>
      </c>
      <c r="P172" s="221">
        <v>59</v>
      </c>
      <c r="Q172" s="222">
        <v>32.700000000000003</v>
      </c>
      <c r="R172" s="222">
        <v>9.1999999999999993</v>
      </c>
      <c r="S172" s="221">
        <v>96</v>
      </c>
      <c r="T172" s="221">
        <v>60</v>
      </c>
      <c r="U172" s="221">
        <v>36</v>
      </c>
      <c r="V172" s="219" t="s">
        <v>642</v>
      </c>
      <c r="W172" s="219" t="s">
        <v>636</v>
      </c>
      <c r="X172" s="406">
        <v>200</v>
      </c>
      <c r="Y172" s="221">
        <v>187.6</v>
      </c>
      <c r="Z172" s="221">
        <v>9</v>
      </c>
      <c r="AA172" s="221">
        <v>1.64</v>
      </c>
      <c r="AB172" s="221">
        <v>-1.31</v>
      </c>
      <c r="AC172" s="221">
        <v>5</v>
      </c>
      <c r="AD172" s="2060"/>
      <c r="AE172" s="221"/>
      <c r="AF172" s="404"/>
      <c r="AG172" s="404"/>
      <c r="AH172" s="403"/>
      <c r="AI172" s="404"/>
      <c r="AJ172" s="403"/>
      <c r="AK172" s="221"/>
    </row>
    <row r="173" spans="1:37" ht="13.5" customHeight="1">
      <c r="A173" s="2137"/>
      <c r="B173" s="255">
        <v>42612</v>
      </c>
      <c r="C173" s="253" t="s">
        <v>687</v>
      </c>
      <c r="D173" s="221" t="s">
        <v>628</v>
      </c>
      <c r="E173" s="221" t="s">
        <v>637</v>
      </c>
      <c r="F173" s="222">
        <v>2</v>
      </c>
      <c r="G173" s="222">
        <v>0.1</v>
      </c>
      <c r="H173" s="222">
        <v>30</v>
      </c>
      <c r="I173" s="222">
        <v>28</v>
      </c>
      <c r="J173" s="223">
        <v>0.29166666666666669</v>
      </c>
      <c r="K173" s="222">
        <v>7.6</v>
      </c>
      <c r="L173" s="222">
        <v>11.8</v>
      </c>
      <c r="M173" s="224">
        <v>7.01</v>
      </c>
      <c r="N173" s="788">
        <v>0.05</v>
      </c>
      <c r="O173" s="222">
        <v>30.3</v>
      </c>
      <c r="P173" s="221">
        <v>60</v>
      </c>
      <c r="Q173" s="222">
        <v>28.4</v>
      </c>
      <c r="R173" s="222">
        <v>9.5</v>
      </c>
      <c r="S173" s="221">
        <v>96</v>
      </c>
      <c r="T173" s="221">
        <v>60</v>
      </c>
      <c r="U173" s="221">
        <v>36</v>
      </c>
      <c r="V173" s="219" t="s">
        <v>642</v>
      </c>
      <c r="W173" s="219"/>
      <c r="X173" s="406">
        <v>210</v>
      </c>
      <c r="Y173" s="221"/>
      <c r="Z173" s="221"/>
      <c r="AA173" s="221"/>
      <c r="AB173" s="221"/>
      <c r="AC173" s="221"/>
      <c r="AD173" s="2060"/>
      <c r="AE173" s="221"/>
      <c r="AF173" s="404"/>
      <c r="AG173" s="404"/>
      <c r="AH173" s="403"/>
      <c r="AI173" s="404"/>
      <c r="AJ173" s="403"/>
      <c r="AK173" s="221"/>
    </row>
    <row r="174" spans="1:37" ht="13.5" customHeight="1">
      <c r="A174" s="2137"/>
      <c r="B174" s="256">
        <v>42613</v>
      </c>
      <c r="C174" s="257" t="s">
        <v>688</v>
      </c>
      <c r="D174" s="226" t="s">
        <v>632</v>
      </c>
      <c r="E174" s="226" t="s">
        <v>719</v>
      </c>
      <c r="F174" s="227">
        <v>6</v>
      </c>
      <c r="G174" s="227">
        <v>12.5</v>
      </c>
      <c r="H174" s="227">
        <v>22</v>
      </c>
      <c r="I174" s="227">
        <v>26</v>
      </c>
      <c r="J174" s="228">
        <v>0.29166666666666669</v>
      </c>
      <c r="K174" s="226">
        <v>6.7</v>
      </c>
      <c r="L174" s="226">
        <v>11.7</v>
      </c>
      <c r="M174" s="226">
        <v>6.84</v>
      </c>
      <c r="N174" s="804" t="s">
        <v>321</v>
      </c>
      <c r="O174" s="227">
        <v>30.5</v>
      </c>
      <c r="P174" s="226">
        <v>62</v>
      </c>
      <c r="Q174" s="226">
        <v>30.5</v>
      </c>
      <c r="R174" s="226">
        <v>9.5</v>
      </c>
      <c r="S174" s="226">
        <v>106</v>
      </c>
      <c r="T174" s="226">
        <v>60</v>
      </c>
      <c r="U174" s="226">
        <v>46</v>
      </c>
      <c r="V174" s="287">
        <v>0.23</v>
      </c>
      <c r="W174" s="287"/>
      <c r="X174" s="408">
        <v>190</v>
      </c>
      <c r="Y174" s="226"/>
      <c r="Z174" s="226"/>
      <c r="AA174" s="226"/>
      <c r="AB174" s="226"/>
      <c r="AC174" s="226"/>
      <c r="AD174" s="2061"/>
      <c r="AE174" s="226"/>
      <c r="AF174" s="1509"/>
      <c r="AG174" s="1509"/>
      <c r="AH174" s="1510"/>
      <c r="AI174" s="1509"/>
      <c r="AJ174" s="1510"/>
      <c r="AK174" s="226"/>
    </row>
    <row r="175" spans="1:37" s="769" customFormat="1" ht="13.5" customHeight="1">
      <c r="A175" s="2137"/>
      <c r="B175" s="2133" t="s">
        <v>407</v>
      </c>
      <c r="C175" s="2133"/>
      <c r="D175" s="658"/>
      <c r="E175" s="659"/>
      <c r="F175" s="809">
        <f>MAX(F144:F174)</f>
        <v>6</v>
      </c>
      <c r="G175" s="809">
        <f>MAX(G144:G174)</f>
        <v>29.5</v>
      </c>
      <c r="H175" s="809">
        <f>MAX(H144:H174)</f>
        <v>31</v>
      </c>
      <c r="I175" s="810">
        <f>MAX(I144:I174)</f>
        <v>29</v>
      </c>
      <c r="J175" s="811"/>
      <c r="K175" s="809">
        <f>MAX(K144:K174)</f>
        <v>8.5</v>
      </c>
      <c r="L175" s="809">
        <f>MAX(L144:L174)</f>
        <v>12.9</v>
      </c>
      <c r="M175" s="812">
        <f>MAX(M144:M174)</f>
        <v>8.1199999999999992</v>
      </c>
      <c r="N175" s="812">
        <f>MAX(N144:N174)</f>
        <v>0.15</v>
      </c>
      <c r="O175" s="809">
        <f t="shared" ref="O175:AJ175" si="16">MAX(O144:O174)</f>
        <v>32.200000000000003</v>
      </c>
      <c r="P175" s="813">
        <f t="shared" si="16"/>
        <v>66</v>
      </c>
      <c r="Q175" s="809">
        <f t="shared" si="16"/>
        <v>34.799999999999997</v>
      </c>
      <c r="R175" s="809">
        <f t="shared" si="16"/>
        <v>10</v>
      </c>
      <c r="S175" s="813">
        <f t="shared" si="16"/>
        <v>106</v>
      </c>
      <c r="T175" s="813">
        <f t="shared" si="16"/>
        <v>68</v>
      </c>
      <c r="U175" s="813">
        <f t="shared" si="16"/>
        <v>46</v>
      </c>
      <c r="V175" s="814">
        <f t="shared" si="16"/>
        <v>0.33</v>
      </c>
      <c r="W175" s="815">
        <f t="shared" si="16"/>
        <v>0</v>
      </c>
      <c r="X175" s="816">
        <f t="shared" si="16"/>
        <v>240</v>
      </c>
      <c r="Y175" s="816">
        <f t="shared" si="16"/>
        <v>226.2</v>
      </c>
      <c r="Z175" s="816">
        <f t="shared" si="16"/>
        <v>11.8</v>
      </c>
      <c r="AA175" s="814">
        <f t="shared" si="16"/>
        <v>2.0699999999999998</v>
      </c>
      <c r="AB175" s="814">
        <f t="shared" si="16"/>
        <v>-1.1399999999999999</v>
      </c>
      <c r="AC175" s="817">
        <f t="shared" si="16"/>
        <v>5.4</v>
      </c>
      <c r="AD175" s="2050">
        <f t="shared" si="16"/>
        <v>0.36</v>
      </c>
      <c r="AE175" s="809">
        <f t="shared" si="16"/>
        <v>50</v>
      </c>
      <c r="AF175" s="2075">
        <f t="shared" si="16"/>
        <v>7.5</v>
      </c>
      <c r="AG175" s="2075">
        <f t="shared" si="16"/>
        <v>5.0999999999999996</v>
      </c>
      <c r="AH175" s="1137" t="s">
        <v>710</v>
      </c>
      <c r="AI175" s="2075">
        <f t="shared" si="16"/>
        <v>7.2</v>
      </c>
      <c r="AJ175" s="1137">
        <f t="shared" si="16"/>
        <v>0.68</v>
      </c>
      <c r="AK175" s="1137" t="s">
        <v>722</v>
      </c>
    </row>
    <row r="176" spans="1:37" s="769" customFormat="1" ht="13.5" customHeight="1">
      <c r="A176" s="2137"/>
      <c r="B176" s="2134" t="s">
        <v>408</v>
      </c>
      <c r="C176" s="2133"/>
      <c r="D176" s="658"/>
      <c r="E176" s="659"/>
      <c r="F176" s="809">
        <f>MIN(F144:F174)</f>
        <v>1</v>
      </c>
      <c r="G176" s="809">
        <f>MIN(G144:G174)</f>
        <v>0</v>
      </c>
      <c r="H176" s="809">
        <f>MIN(H144:H174)</f>
        <v>22</v>
      </c>
      <c r="I176" s="810">
        <f>MIN(I144:I174)</f>
        <v>24</v>
      </c>
      <c r="J176" s="811"/>
      <c r="K176" s="809">
        <f>MIN(K144:K174)</f>
        <v>3.8</v>
      </c>
      <c r="L176" s="809">
        <f>MIN(L144:L174)</f>
        <v>7.3</v>
      </c>
      <c r="M176" s="812">
        <f>MIN(M144:M174)</f>
        <v>6.78</v>
      </c>
      <c r="N176" s="812" t="s">
        <v>459</v>
      </c>
      <c r="O176" s="809">
        <f t="shared" ref="O176:U176" si="17">MIN(O144:O174)</f>
        <v>28.7</v>
      </c>
      <c r="P176" s="813">
        <f t="shared" si="17"/>
        <v>50</v>
      </c>
      <c r="Q176" s="809">
        <f t="shared" si="17"/>
        <v>27.7</v>
      </c>
      <c r="R176" s="809">
        <f t="shared" si="17"/>
        <v>7.6</v>
      </c>
      <c r="S176" s="813">
        <f t="shared" si="17"/>
        <v>90</v>
      </c>
      <c r="T176" s="813">
        <f t="shared" si="17"/>
        <v>56</v>
      </c>
      <c r="U176" s="813">
        <f t="shared" si="17"/>
        <v>30</v>
      </c>
      <c r="V176" s="814" t="s">
        <v>460</v>
      </c>
      <c r="W176" s="815">
        <f t="shared" ref="W176:AJ176" si="18">MIN(W144:W174)</f>
        <v>0</v>
      </c>
      <c r="X176" s="816">
        <f t="shared" si="18"/>
        <v>180</v>
      </c>
      <c r="Y176" s="816">
        <f t="shared" si="18"/>
        <v>187.6</v>
      </c>
      <c r="Z176" s="816">
        <f t="shared" si="18"/>
        <v>9</v>
      </c>
      <c r="AA176" s="814">
        <f t="shared" si="18"/>
        <v>1.64</v>
      </c>
      <c r="AB176" s="814">
        <f t="shared" si="18"/>
        <v>-1.31</v>
      </c>
      <c r="AC176" s="817">
        <f t="shared" si="18"/>
        <v>5</v>
      </c>
      <c r="AD176" s="2051">
        <f t="shared" si="18"/>
        <v>0.36</v>
      </c>
      <c r="AE176" s="809">
        <f t="shared" si="18"/>
        <v>50</v>
      </c>
      <c r="AF176" s="2075">
        <f t="shared" si="18"/>
        <v>7.5</v>
      </c>
      <c r="AG176" s="2075">
        <f t="shared" si="18"/>
        <v>5.0999999999999996</v>
      </c>
      <c r="AH176" s="1137" t="s">
        <v>710</v>
      </c>
      <c r="AI176" s="2075">
        <f t="shared" si="18"/>
        <v>7.2</v>
      </c>
      <c r="AJ176" s="1137">
        <f t="shared" si="18"/>
        <v>0.68</v>
      </c>
      <c r="AK176" s="1137" t="s">
        <v>723</v>
      </c>
    </row>
    <row r="177" spans="1:37" s="769" customFormat="1" ht="13.5" customHeight="1">
      <c r="A177" s="2137"/>
      <c r="B177" s="2133" t="s">
        <v>409</v>
      </c>
      <c r="C177" s="2133"/>
      <c r="D177" s="658"/>
      <c r="E177" s="659"/>
      <c r="F177" s="811"/>
      <c r="G177" s="809">
        <f>IF(COUNT(G144:G174)=0,0,AVERAGE(G144:G174))</f>
        <v>3.4580645161290322</v>
      </c>
      <c r="H177" s="809">
        <f>IF(COUNT(H144:H174)=0,0,AVERAGE(H144:H174))</f>
        <v>25.677419354838708</v>
      </c>
      <c r="I177" s="810">
        <f>IF(COUNT(I144:I174)=0,0,AVERAGE(I144:I174))</f>
        <v>26.758064516129032</v>
      </c>
      <c r="J177" s="811"/>
      <c r="K177" s="809">
        <f>IF(COUNT(K144:K174)=0,0,AVERAGE(K144:K174))</f>
        <v>6.225806451612903</v>
      </c>
      <c r="L177" s="809">
        <f>IF(COUNT(L144:L174)=0,0,AVERAGE(L144:L174))</f>
        <v>10.017096774193547</v>
      </c>
      <c r="M177" s="812">
        <f>IF(COUNT(M144:M174)=0,0,AVERAGE(M144:M174))</f>
        <v>6.9996774193548372</v>
      </c>
      <c r="N177" s="811"/>
      <c r="O177" s="809">
        <f t="shared" ref="O177:U177" si="19">IF(COUNT(O144:O174)=0,0,AVERAGE(O144:O174))</f>
        <v>30.28064516129032</v>
      </c>
      <c r="P177" s="813">
        <f t="shared" si="19"/>
        <v>57.838709677419352</v>
      </c>
      <c r="Q177" s="809">
        <f t="shared" si="19"/>
        <v>31.145161290322584</v>
      </c>
      <c r="R177" s="809">
        <f t="shared" si="19"/>
        <v>9.1806451612903217</v>
      </c>
      <c r="S177" s="813">
        <f t="shared" si="19"/>
        <v>97.193548387096769</v>
      </c>
      <c r="T177" s="813">
        <f t="shared" si="19"/>
        <v>61.741935483870968</v>
      </c>
      <c r="U177" s="813">
        <f t="shared" si="19"/>
        <v>35.451612903225808</v>
      </c>
      <c r="V177" s="810" t="s">
        <v>642</v>
      </c>
      <c r="W177" s="1568" t="s">
        <v>673</v>
      </c>
      <c r="X177" s="816">
        <f t="shared" ref="X177:AJ177" si="20">IF(COUNT(X144:X174)=0,0,AVERAGE(X144:X174))</f>
        <v>208.70967741935485</v>
      </c>
      <c r="Y177" s="816">
        <f t="shared" si="20"/>
        <v>206.89999999999998</v>
      </c>
      <c r="Z177" s="816">
        <f t="shared" si="20"/>
        <v>10.4</v>
      </c>
      <c r="AA177" s="814">
        <f t="shared" si="20"/>
        <v>1.855</v>
      </c>
      <c r="AB177" s="814">
        <f t="shared" si="20"/>
        <v>-1.2250000000000001</v>
      </c>
      <c r="AC177" s="817">
        <f t="shared" si="20"/>
        <v>5.2</v>
      </c>
      <c r="AD177" s="2051">
        <f t="shared" si="20"/>
        <v>0.36</v>
      </c>
      <c r="AE177" s="809">
        <f t="shared" si="20"/>
        <v>50</v>
      </c>
      <c r="AF177" s="2075">
        <f t="shared" si="20"/>
        <v>7.5</v>
      </c>
      <c r="AG177" s="2075">
        <f t="shared" si="20"/>
        <v>5.0999999999999996</v>
      </c>
      <c r="AH177" s="1137" t="s">
        <v>710</v>
      </c>
      <c r="AI177" s="2075">
        <f t="shared" si="20"/>
        <v>7.2</v>
      </c>
      <c r="AJ177" s="1137">
        <f t="shared" si="20"/>
        <v>0.68</v>
      </c>
      <c r="AK177" s="1137" t="s">
        <v>700</v>
      </c>
    </row>
    <row r="178" spans="1:37" s="769" customFormat="1" ht="13.5" customHeight="1">
      <c r="A178" s="2137"/>
      <c r="B178" s="2135" t="s">
        <v>410</v>
      </c>
      <c r="C178" s="2135"/>
      <c r="D178" s="660"/>
      <c r="E178" s="660"/>
      <c r="F178" s="859"/>
      <c r="G178" s="809">
        <f>SUM(G144:G174)</f>
        <v>107.2</v>
      </c>
      <c r="H178" s="860"/>
      <c r="I178" s="860"/>
      <c r="J178" s="860"/>
      <c r="K178" s="860"/>
      <c r="L178" s="860"/>
      <c r="M178" s="860"/>
      <c r="N178" s="860"/>
      <c r="O178" s="860"/>
      <c r="P178" s="860"/>
      <c r="Q178" s="860"/>
      <c r="R178" s="860"/>
      <c r="S178" s="860"/>
      <c r="T178" s="860"/>
      <c r="U178" s="860"/>
      <c r="V178" s="860"/>
      <c r="W178" s="820"/>
      <c r="X178" s="860"/>
      <c r="Y178" s="860"/>
      <c r="Z178" s="860"/>
      <c r="AA178" s="860"/>
      <c r="AB178" s="860"/>
      <c r="AC178" s="861"/>
      <c r="AD178" s="2065"/>
      <c r="AE178" s="860"/>
      <c r="AF178" s="2076"/>
      <c r="AG178" s="2076"/>
      <c r="AH178" s="1138"/>
      <c r="AI178" s="2076"/>
      <c r="AJ178" s="1138"/>
      <c r="AK178" s="1138"/>
    </row>
    <row r="179" spans="1:37" ht="13.5" customHeight="1">
      <c r="A179" s="2137" t="s">
        <v>323</v>
      </c>
      <c r="B179" s="254">
        <v>42614</v>
      </c>
      <c r="C179" s="252" t="s">
        <v>689</v>
      </c>
      <c r="D179" s="230" t="s">
        <v>711</v>
      </c>
      <c r="E179" s="230" t="s">
        <v>626</v>
      </c>
      <c r="F179" s="231">
        <v>5</v>
      </c>
      <c r="G179" s="231">
        <v>1.1000000000000001</v>
      </c>
      <c r="H179" s="231">
        <v>18</v>
      </c>
      <c r="I179" s="231">
        <v>23.5</v>
      </c>
      <c r="J179" s="232">
        <v>0.29166666666666669</v>
      </c>
      <c r="K179" s="231">
        <v>7.9</v>
      </c>
      <c r="L179" s="231">
        <v>11.7</v>
      </c>
      <c r="M179" s="233">
        <v>6.83</v>
      </c>
      <c r="N179" s="787">
        <v>0.05</v>
      </c>
      <c r="O179" s="231">
        <v>31.9</v>
      </c>
      <c r="P179" s="299">
        <v>63</v>
      </c>
      <c r="Q179" s="231">
        <v>30.5</v>
      </c>
      <c r="R179" s="231">
        <v>10</v>
      </c>
      <c r="S179" s="299">
        <v>102</v>
      </c>
      <c r="T179" s="299">
        <v>64</v>
      </c>
      <c r="U179" s="299">
        <v>38</v>
      </c>
      <c r="V179" s="220">
        <v>0.34</v>
      </c>
      <c r="W179" s="220"/>
      <c r="X179" s="407">
        <v>220</v>
      </c>
      <c r="Y179" s="231"/>
      <c r="Z179" s="231"/>
      <c r="AA179" s="231"/>
      <c r="AB179" s="231"/>
      <c r="AC179" s="231"/>
      <c r="AD179" s="2059"/>
      <c r="AE179" s="231"/>
      <c r="AF179" s="1507"/>
      <c r="AG179" s="1507"/>
      <c r="AH179" s="2080"/>
      <c r="AI179" s="1507"/>
      <c r="AJ179" s="2080"/>
      <c r="AK179" s="231"/>
    </row>
    <row r="180" spans="1:37" ht="13.5" customHeight="1">
      <c r="A180" s="2137"/>
      <c r="B180" s="255">
        <v>42615</v>
      </c>
      <c r="C180" s="253" t="s">
        <v>691</v>
      </c>
      <c r="D180" s="221" t="s">
        <v>639</v>
      </c>
      <c r="E180" s="221" t="s">
        <v>640</v>
      </c>
      <c r="F180" s="222">
        <v>4</v>
      </c>
      <c r="G180" s="222">
        <v>0.1</v>
      </c>
      <c r="H180" s="222">
        <v>18</v>
      </c>
      <c r="I180" s="222">
        <v>22</v>
      </c>
      <c r="J180" s="223">
        <v>0.2986111111111111</v>
      </c>
      <c r="K180" s="222">
        <v>6.8</v>
      </c>
      <c r="L180" s="222">
        <v>10.9</v>
      </c>
      <c r="M180" s="224">
        <v>6.95</v>
      </c>
      <c r="N180" s="788">
        <v>0.05</v>
      </c>
      <c r="O180" s="222">
        <v>31.7</v>
      </c>
      <c r="P180" s="296">
        <v>68</v>
      </c>
      <c r="Q180" s="222">
        <v>31.6</v>
      </c>
      <c r="R180" s="222">
        <v>10</v>
      </c>
      <c r="S180" s="296">
        <v>104</v>
      </c>
      <c r="T180" s="296">
        <v>66</v>
      </c>
      <c r="U180" s="296">
        <v>38</v>
      </c>
      <c r="V180" s="218">
        <v>0.23</v>
      </c>
      <c r="W180" s="218"/>
      <c r="X180" s="406">
        <v>210</v>
      </c>
      <c r="Y180" s="222"/>
      <c r="Z180" s="222"/>
      <c r="AA180" s="222"/>
      <c r="AB180" s="224"/>
      <c r="AC180" s="222"/>
      <c r="AD180" s="2060"/>
      <c r="AE180" s="222"/>
      <c r="AF180" s="404"/>
      <c r="AG180" s="404"/>
      <c r="AH180" s="403"/>
      <c r="AI180" s="404"/>
      <c r="AJ180" s="403"/>
      <c r="AK180" s="222"/>
    </row>
    <row r="181" spans="1:37" ht="13.5" customHeight="1">
      <c r="A181" s="2137"/>
      <c r="B181" s="255">
        <v>42616</v>
      </c>
      <c r="C181" s="253" t="s">
        <v>692</v>
      </c>
      <c r="D181" s="221" t="s">
        <v>627</v>
      </c>
      <c r="E181" s="221" t="s">
        <v>693</v>
      </c>
      <c r="F181" s="222">
        <v>1</v>
      </c>
      <c r="G181" s="222">
        <v>0</v>
      </c>
      <c r="H181" s="222">
        <v>23</v>
      </c>
      <c r="I181" s="222">
        <v>22</v>
      </c>
      <c r="J181" s="223">
        <v>0.2986111111111111</v>
      </c>
      <c r="K181" s="222">
        <v>7.5</v>
      </c>
      <c r="L181" s="222">
        <v>11.9</v>
      </c>
      <c r="M181" s="224">
        <v>7.04</v>
      </c>
      <c r="N181" s="788" t="s">
        <v>321</v>
      </c>
      <c r="O181" s="222">
        <v>32.1</v>
      </c>
      <c r="P181" s="296">
        <v>69</v>
      </c>
      <c r="Q181" s="222">
        <v>32.700000000000003</v>
      </c>
      <c r="R181" s="222">
        <v>10</v>
      </c>
      <c r="S181" s="296">
        <v>104</v>
      </c>
      <c r="T181" s="296">
        <v>69</v>
      </c>
      <c r="U181" s="296">
        <v>35</v>
      </c>
      <c r="V181" s="218">
        <v>0.28999999999999998</v>
      </c>
      <c r="W181" s="218"/>
      <c r="X181" s="406">
        <v>230</v>
      </c>
      <c r="Y181" s="222"/>
      <c r="Z181" s="222"/>
      <c r="AA181" s="222"/>
      <c r="AB181" s="224"/>
      <c r="AC181" s="222"/>
      <c r="AD181" s="2060"/>
      <c r="AE181" s="222"/>
      <c r="AF181" s="404"/>
      <c r="AG181" s="404"/>
      <c r="AH181" s="403"/>
      <c r="AI181" s="404"/>
      <c r="AJ181" s="403"/>
      <c r="AK181" s="222"/>
    </row>
    <row r="182" spans="1:37" ht="13.5" customHeight="1">
      <c r="A182" s="2137"/>
      <c r="B182" s="255">
        <v>42617</v>
      </c>
      <c r="C182" s="253" t="s">
        <v>685</v>
      </c>
      <c r="D182" s="221" t="s">
        <v>708</v>
      </c>
      <c r="E182" s="221" t="s">
        <v>629</v>
      </c>
      <c r="F182" s="222">
        <v>1</v>
      </c>
      <c r="G182" s="222">
        <v>0.5</v>
      </c>
      <c r="H182" s="222">
        <v>21</v>
      </c>
      <c r="I182" s="222">
        <v>22.5</v>
      </c>
      <c r="J182" s="223">
        <v>0.28472222222222221</v>
      </c>
      <c r="K182" s="222">
        <v>6.3</v>
      </c>
      <c r="L182" s="222">
        <v>10.199999999999999</v>
      </c>
      <c r="M182" s="224">
        <v>7.17</v>
      </c>
      <c r="N182" s="788">
        <v>0.1</v>
      </c>
      <c r="O182" s="222">
        <v>31</v>
      </c>
      <c r="P182" s="296">
        <v>72</v>
      </c>
      <c r="Q182" s="222">
        <v>30.5</v>
      </c>
      <c r="R182" s="222">
        <v>10</v>
      </c>
      <c r="S182" s="296">
        <v>106</v>
      </c>
      <c r="T182" s="296">
        <v>68</v>
      </c>
      <c r="U182" s="296">
        <v>38</v>
      </c>
      <c r="V182" s="218" t="s">
        <v>642</v>
      </c>
      <c r="W182" s="218"/>
      <c r="X182" s="406">
        <v>200</v>
      </c>
      <c r="Y182" s="222"/>
      <c r="Z182" s="222"/>
      <c r="AA182" s="222"/>
      <c r="AB182" s="222"/>
      <c r="AC182" s="222"/>
      <c r="AD182" s="2060"/>
      <c r="AE182" s="222"/>
      <c r="AF182" s="404"/>
      <c r="AG182" s="404"/>
      <c r="AH182" s="403"/>
      <c r="AI182" s="404"/>
      <c r="AJ182" s="403"/>
      <c r="AK182" s="222"/>
    </row>
    <row r="183" spans="1:37" ht="13.5" customHeight="1">
      <c r="A183" s="2137"/>
      <c r="B183" s="255">
        <v>42618</v>
      </c>
      <c r="C183" s="253" t="s">
        <v>686</v>
      </c>
      <c r="D183" s="221" t="s">
        <v>708</v>
      </c>
      <c r="E183" s="221" t="s">
        <v>640</v>
      </c>
      <c r="F183" s="222">
        <v>1</v>
      </c>
      <c r="G183" s="222">
        <v>4</v>
      </c>
      <c r="H183" s="222">
        <v>21</v>
      </c>
      <c r="I183" s="222">
        <v>22</v>
      </c>
      <c r="J183" s="223">
        <v>0.28472222222222221</v>
      </c>
      <c r="K183" s="222">
        <v>8.1</v>
      </c>
      <c r="L183" s="222">
        <v>12.6</v>
      </c>
      <c r="M183" s="224">
        <v>7.11</v>
      </c>
      <c r="N183" s="788">
        <v>0.05</v>
      </c>
      <c r="O183" s="222">
        <v>31.4</v>
      </c>
      <c r="P183" s="296">
        <v>60</v>
      </c>
      <c r="Q183" s="222">
        <v>28.4</v>
      </c>
      <c r="R183" s="222">
        <v>10</v>
      </c>
      <c r="S183" s="296">
        <v>100</v>
      </c>
      <c r="T183" s="296">
        <v>62</v>
      </c>
      <c r="U183" s="296">
        <v>38</v>
      </c>
      <c r="V183" s="218" t="s">
        <v>642</v>
      </c>
      <c r="W183" s="218"/>
      <c r="X183" s="406">
        <v>220</v>
      </c>
      <c r="Y183" s="222"/>
      <c r="Z183" s="222"/>
      <c r="AA183" s="222"/>
      <c r="AB183" s="222"/>
      <c r="AC183" s="222"/>
      <c r="AD183" s="2060"/>
      <c r="AE183" s="222"/>
      <c r="AF183" s="404"/>
      <c r="AG183" s="404"/>
      <c r="AH183" s="403"/>
      <c r="AI183" s="404"/>
      <c r="AJ183" s="403"/>
      <c r="AK183" s="222"/>
    </row>
    <row r="184" spans="1:37" ht="13.5" customHeight="1">
      <c r="A184" s="2137"/>
      <c r="B184" s="255">
        <v>42619</v>
      </c>
      <c r="C184" s="253" t="s">
        <v>687</v>
      </c>
      <c r="D184" s="221" t="s">
        <v>632</v>
      </c>
      <c r="E184" s="221" t="s">
        <v>693</v>
      </c>
      <c r="F184" s="222">
        <v>3</v>
      </c>
      <c r="G184" s="222">
        <v>13.4</v>
      </c>
      <c r="H184" s="222">
        <v>21</v>
      </c>
      <c r="I184" s="222">
        <v>23</v>
      </c>
      <c r="J184" s="223">
        <v>0.28472222222222221</v>
      </c>
      <c r="K184" s="222">
        <v>8.1999999999999993</v>
      </c>
      <c r="L184" s="222">
        <v>12.3</v>
      </c>
      <c r="M184" s="224">
        <v>7.22</v>
      </c>
      <c r="N184" s="788">
        <v>0.1</v>
      </c>
      <c r="O184" s="222">
        <v>30.9</v>
      </c>
      <c r="P184" s="296">
        <v>60</v>
      </c>
      <c r="Q184" s="222">
        <v>31.2</v>
      </c>
      <c r="R184" s="222">
        <v>10</v>
      </c>
      <c r="S184" s="296">
        <v>100</v>
      </c>
      <c r="T184" s="296">
        <v>61</v>
      </c>
      <c r="U184" s="296">
        <v>39</v>
      </c>
      <c r="V184" s="218" t="s">
        <v>642</v>
      </c>
      <c r="W184" s="218"/>
      <c r="X184" s="406">
        <v>240</v>
      </c>
      <c r="Y184" s="222"/>
      <c r="Z184" s="222"/>
      <c r="AA184" s="222"/>
      <c r="AB184" s="222"/>
      <c r="AC184" s="222"/>
      <c r="AD184" s="2060">
        <v>0.45</v>
      </c>
      <c r="AE184" s="222">
        <v>46</v>
      </c>
      <c r="AF184" s="404">
        <v>0.4</v>
      </c>
      <c r="AG184" s="404">
        <v>7.5</v>
      </c>
      <c r="AH184" s="403" t="s">
        <v>710</v>
      </c>
      <c r="AI184" s="404">
        <v>8.1999999999999993</v>
      </c>
      <c r="AJ184" s="403">
        <v>0.83</v>
      </c>
      <c r="AK184" s="224">
        <v>7.1999999999999995E-2</v>
      </c>
    </row>
    <row r="185" spans="1:37" ht="13.5" customHeight="1">
      <c r="A185" s="2137"/>
      <c r="B185" s="255">
        <v>42620</v>
      </c>
      <c r="C185" s="253" t="s">
        <v>688</v>
      </c>
      <c r="D185" s="221" t="s">
        <v>638</v>
      </c>
      <c r="E185" s="221" t="s">
        <v>630</v>
      </c>
      <c r="F185" s="222">
        <v>1</v>
      </c>
      <c r="G185" s="222">
        <v>2</v>
      </c>
      <c r="H185" s="222">
        <v>22</v>
      </c>
      <c r="I185" s="222">
        <v>23</v>
      </c>
      <c r="J185" s="223">
        <v>0.29166666666666669</v>
      </c>
      <c r="K185" s="222">
        <v>6.8</v>
      </c>
      <c r="L185" s="222">
        <v>9.9</v>
      </c>
      <c r="M185" s="224">
        <v>7.02</v>
      </c>
      <c r="N185" s="788">
        <v>0.05</v>
      </c>
      <c r="O185" s="222">
        <v>31.8</v>
      </c>
      <c r="P185" s="296">
        <v>68</v>
      </c>
      <c r="Q185" s="222">
        <v>32.700000000000003</v>
      </c>
      <c r="R185" s="222">
        <v>10</v>
      </c>
      <c r="S185" s="296">
        <v>100</v>
      </c>
      <c r="T185" s="296">
        <v>68</v>
      </c>
      <c r="U185" s="296">
        <v>32</v>
      </c>
      <c r="V185" s="218" t="s">
        <v>642</v>
      </c>
      <c r="W185" s="218"/>
      <c r="X185" s="406">
        <v>220</v>
      </c>
      <c r="Y185" s="222"/>
      <c r="Z185" s="222"/>
      <c r="AA185" s="222"/>
      <c r="AB185" s="222"/>
      <c r="AC185" s="222"/>
      <c r="AD185" s="2060"/>
      <c r="AE185" s="222"/>
      <c r="AF185" s="404"/>
      <c r="AG185" s="404"/>
      <c r="AH185" s="403"/>
      <c r="AI185" s="404"/>
      <c r="AJ185" s="403"/>
      <c r="AK185" s="222"/>
    </row>
    <row r="186" spans="1:37" ht="13.5" customHeight="1">
      <c r="A186" s="2137"/>
      <c r="B186" s="255">
        <v>42621</v>
      </c>
      <c r="C186" s="253" t="s">
        <v>689</v>
      </c>
      <c r="D186" s="221" t="s">
        <v>694</v>
      </c>
      <c r="E186" s="221" t="s">
        <v>626</v>
      </c>
      <c r="F186" s="222">
        <v>2</v>
      </c>
      <c r="G186" s="222">
        <v>0</v>
      </c>
      <c r="H186" s="222">
        <v>22</v>
      </c>
      <c r="I186" s="222">
        <v>23</v>
      </c>
      <c r="J186" s="223">
        <v>0.2986111111111111</v>
      </c>
      <c r="K186" s="222">
        <v>7</v>
      </c>
      <c r="L186" s="222">
        <v>11.1</v>
      </c>
      <c r="M186" s="224">
        <v>7</v>
      </c>
      <c r="N186" s="788">
        <v>0.1</v>
      </c>
      <c r="O186" s="222">
        <v>32</v>
      </c>
      <c r="P186" s="296">
        <v>74</v>
      </c>
      <c r="Q186" s="222">
        <v>32.700000000000003</v>
      </c>
      <c r="R186" s="222">
        <v>9.1</v>
      </c>
      <c r="S186" s="296">
        <v>118</v>
      </c>
      <c r="T186" s="296">
        <v>63</v>
      </c>
      <c r="U186" s="296">
        <v>55</v>
      </c>
      <c r="V186" s="218" t="s">
        <v>642</v>
      </c>
      <c r="W186" s="218"/>
      <c r="X186" s="406">
        <v>230</v>
      </c>
      <c r="Y186" s="222"/>
      <c r="Z186" s="222"/>
      <c r="AA186" s="222"/>
      <c r="AB186" s="222"/>
      <c r="AC186" s="222"/>
      <c r="AD186" s="2060"/>
      <c r="AE186" s="222"/>
      <c r="AF186" s="404"/>
      <c r="AG186" s="404"/>
      <c r="AH186" s="403"/>
      <c r="AI186" s="404"/>
      <c r="AJ186" s="403"/>
      <c r="AK186" s="222"/>
    </row>
    <row r="187" spans="1:37" ht="13.5" customHeight="1">
      <c r="A187" s="2137"/>
      <c r="B187" s="255">
        <v>42622</v>
      </c>
      <c r="C187" s="253" t="s">
        <v>691</v>
      </c>
      <c r="D187" s="221" t="s">
        <v>627</v>
      </c>
      <c r="E187" s="221" t="s">
        <v>629</v>
      </c>
      <c r="F187" s="222">
        <v>1</v>
      </c>
      <c r="G187" s="222">
        <v>0</v>
      </c>
      <c r="H187" s="222">
        <v>23</v>
      </c>
      <c r="I187" s="222">
        <v>23</v>
      </c>
      <c r="J187" s="223">
        <v>0.29166666666666669</v>
      </c>
      <c r="K187" s="222">
        <v>8.1999999999999993</v>
      </c>
      <c r="L187" s="222">
        <v>13.9</v>
      </c>
      <c r="M187" s="224">
        <v>7.19</v>
      </c>
      <c r="N187" s="788">
        <v>0.05</v>
      </c>
      <c r="O187" s="222">
        <v>32.1</v>
      </c>
      <c r="P187" s="296">
        <v>66</v>
      </c>
      <c r="Q187" s="222">
        <v>32</v>
      </c>
      <c r="R187" s="222">
        <v>10</v>
      </c>
      <c r="S187" s="296">
        <v>108</v>
      </c>
      <c r="T187" s="296">
        <v>66</v>
      </c>
      <c r="U187" s="296">
        <v>42</v>
      </c>
      <c r="V187" s="218">
        <v>0.28000000000000003</v>
      </c>
      <c r="W187" s="218"/>
      <c r="X187" s="406">
        <v>220</v>
      </c>
      <c r="Y187" s="222"/>
      <c r="Z187" s="222"/>
      <c r="AA187" s="222"/>
      <c r="AB187" s="222"/>
      <c r="AC187" s="222"/>
      <c r="AD187" s="2060"/>
      <c r="AE187" s="222"/>
      <c r="AF187" s="404"/>
      <c r="AG187" s="404"/>
      <c r="AH187" s="403"/>
      <c r="AI187" s="404"/>
      <c r="AJ187" s="403"/>
      <c r="AK187" s="222"/>
    </row>
    <row r="188" spans="1:37" ht="13.5" customHeight="1">
      <c r="A188" s="2137"/>
      <c r="B188" s="255">
        <v>42623</v>
      </c>
      <c r="C188" s="253" t="s">
        <v>692</v>
      </c>
      <c r="D188" s="221" t="s">
        <v>705</v>
      </c>
      <c r="E188" s="221" t="s">
        <v>631</v>
      </c>
      <c r="F188" s="222">
        <v>3</v>
      </c>
      <c r="G188" s="222">
        <v>1.4</v>
      </c>
      <c r="H188" s="222">
        <v>26</v>
      </c>
      <c r="I188" s="222">
        <v>26</v>
      </c>
      <c r="J188" s="223">
        <v>0.29166666666666669</v>
      </c>
      <c r="K188" s="222">
        <v>5.8</v>
      </c>
      <c r="L188" s="222">
        <v>8.6</v>
      </c>
      <c r="M188" s="224">
        <v>7.23</v>
      </c>
      <c r="N188" s="788">
        <v>0.1</v>
      </c>
      <c r="O188" s="222">
        <v>31.3</v>
      </c>
      <c r="P188" s="296">
        <v>62</v>
      </c>
      <c r="Q188" s="222">
        <v>36.200000000000003</v>
      </c>
      <c r="R188" s="222">
        <v>10</v>
      </c>
      <c r="S188" s="296">
        <v>98</v>
      </c>
      <c r="T188" s="296">
        <v>58</v>
      </c>
      <c r="U188" s="296">
        <v>40</v>
      </c>
      <c r="V188" s="218" t="s">
        <v>642</v>
      </c>
      <c r="W188" s="301"/>
      <c r="X188" s="406">
        <v>220</v>
      </c>
      <c r="Y188" s="222"/>
      <c r="Z188" s="222"/>
      <c r="AA188" s="222"/>
      <c r="AB188" s="222"/>
      <c r="AC188" s="222"/>
      <c r="AD188" s="2060"/>
      <c r="AE188" s="222"/>
      <c r="AF188" s="404"/>
      <c r="AG188" s="404"/>
      <c r="AH188" s="403"/>
      <c r="AI188" s="404"/>
      <c r="AJ188" s="403"/>
      <c r="AK188" s="222"/>
    </row>
    <row r="189" spans="1:37" ht="13.5" customHeight="1">
      <c r="A189" s="2137"/>
      <c r="B189" s="255">
        <v>42624</v>
      </c>
      <c r="C189" s="253" t="s">
        <v>685</v>
      </c>
      <c r="D189" s="221" t="s">
        <v>705</v>
      </c>
      <c r="E189" s="221" t="s">
        <v>640</v>
      </c>
      <c r="F189" s="222">
        <v>1</v>
      </c>
      <c r="G189" s="222">
        <v>0.1</v>
      </c>
      <c r="H189" s="222">
        <v>27</v>
      </c>
      <c r="I189" s="222">
        <v>24.5</v>
      </c>
      <c r="J189" s="223">
        <v>0.2986111111111111</v>
      </c>
      <c r="K189" s="222">
        <v>9</v>
      </c>
      <c r="L189" s="222">
        <v>13.4</v>
      </c>
      <c r="M189" s="224">
        <v>7.12</v>
      </c>
      <c r="N189" s="788" t="s">
        <v>321</v>
      </c>
      <c r="O189" s="222">
        <v>30.1</v>
      </c>
      <c r="P189" s="296">
        <v>66</v>
      </c>
      <c r="Q189" s="222">
        <v>32.700000000000003</v>
      </c>
      <c r="R189" s="222">
        <v>10</v>
      </c>
      <c r="S189" s="296">
        <v>100</v>
      </c>
      <c r="T189" s="296">
        <v>60</v>
      </c>
      <c r="U189" s="296">
        <v>40</v>
      </c>
      <c r="V189" s="218" t="s">
        <v>642</v>
      </c>
      <c r="W189" s="218"/>
      <c r="X189" s="406">
        <v>200</v>
      </c>
      <c r="Y189" s="222"/>
      <c r="Z189" s="222"/>
      <c r="AA189" s="222"/>
      <c r="AB189" s="222"/>
      <c r="AC189" s="222"/>
      <c r="AD189" s="2060"/>
      <c r="AE189" s="222"/>
      <c r="AF189" s="404"/>
      <c r="AG189" s="404"/>
      <c r="AH189" s="403"/>
      <c r="AI189" s="404"/>
      <c r="AJ189" s="403"/>
      <c r="AK189" s="222"/>
    </row>
    <row r="190" spans="1:37" ht="13.5" customHeight="1">
      <c r="A190" s="2137"/>
      <c r="B190" s="255">
        <v>42625</v>
      </c>
      <c r="C190" s="253" t="s">
        <v>686</v>
      </c>
      <c r="D190" s="221" t="s">
        <v>625</v>
      </c>
      <c r="E190" s="221" t="s">
        <v>637</v>
      </c>
      <c r="F190" s="222">
        <v>2</v>
      </c>
      <c r="G190" s="222">
        <v>12.8</v>
      </c>
      <c r="H190" s="222">
        <v>26</v>
      </c>
      <c r="I190" s="222">
        <v>25.5</v>
      </c>
      <c r="J190" s="223">
        <v>0.29166666666666669</v>
      </c>
      <c r="K190" s="222">
        <v>7.4</v>
      </c>
      <c r="L190" s="222">
        <v>9.9</v>
      </c>
      <c r="M190" s="224">
        <v>6.99</v>
      </c>
      <c r="N190" s="788">
        <v>0.1</v>
      </c>
      <c r="O190" s="222">
        <v>31.7</v>
      </c>
      <c r="P190" s="296">
        <v>55</v>
      </c>
      <c r="Q190" s="222">
        <v>34.1</v>
      </c>
      <c r="R190" s="222">
        <v>10</v>
      </c>
      <c r="S190" s="296">
        <v>97</v>
      </c>
      <c r="T190" s="296">
        <v>56</v>
      </c>
      <c r="U190" s="296">
        <v>41</v>
      </c>
      <c r="V190" s="218" t="s">
        <v>642</v>
      </c>
      <c r="W190" s="218"/>
      <c r="X190" s="406">
        <v>210</v>
      </c>
      <c r="Y190" s="222"/>
      <c r="Z190" s="222"/>
      <c r="AA190" s="222"/>
      <c r="AB190" s="222"/>
      <c r="AC190" s="222"/>
      <c r="AD190" s="2060"/>
      <c r="AE190" s="222"/>
      <c r="AF190" s="404"/>
      <c r="AG190" s="404"/>
      <c r="AH190" s="403"/>
      <c r="AI190" s="404"/>
      <c r="AJ190" s="403"/>
      <c r="AK190" s="222"/>
    </row>
    <row r="191" spans="1:37" ht="13.5" customHeight="1">
      <c r="A191" s="2137"/>
      <c r="B191" s="255">
        <v>42626</v>
      </c>
      <c r="C191" s="253" t="s">
        <v>687</v>
      </c>
      <c r="D191" s="221" t="s">
        <v>627</v>
      </c>
      <c r="E191" s="221" t="s">
        <v>633</v>
      </c>
      <c r="F191" s="222">
        <v>2</v>
      </c>
      <c r="G191" s="222">
        <v>0</v>
      </c>
      <c r="H191" s="222">
        <v>26</v>
      </c>
      <c r="I191" s="222">
        <v>25</v>
      </c>
      <c r="J191" s="223">
        <v>0.29166666666666669</v>
      </c>
      <c r="K191" s="222">
        <v>7.7</v>
      </c>
      <c r="L191" s="222">
        <v>10.199999999999999</v>
      </c>
      <c r="M191" s="224">
        <v>6.99</v>
      </c>
      <c r="N191" s="788">
        <v>0.25</v>
      </c>
      <c r="O191" s="222">
        <v>31.3</v>
      </c>
      <c r="P191" s="296">
        <v>57</v>
      </c>
      <c r="Q191" s="222">
        <v>32.700000000000003</v>
      </c>
      <c r="R191" s="222">
        <v>10</v>
      </c>
      <c r="S191" s="296">
        <v>96</v>
      </c>
      <c r="T191" s="296">
        <v>57</v>
      </c>
      <c r="U191" s="296">
        <v>39</v>
      </c>
      <c r="V191" s="218" t="s">
        <v>642</v>
      </c>
      <c r="W191" s="218"/>
      <c r="X191" s="406">
        <v>190</v>
      </c>
      <c r="Y191" s="222"/>
      <c r="Z191" s="222"/>
      <c r="AA191" s="222"/>
      <c r="AB191" s="222"/>
      <c r="AC191" s="222"/>
      <c r="AD191" s="2060"/>
      <c r="AE191" s="222"/>
      <c r="AF191" s="404"/>
      <c r="AG191" s="404"/>
      <c r="AH191" s="403"/>
      <c r="AI191" s="404"/>
      <c r="AJ191" s="403"/>
      <c r="AK191" s="222"/>
    </row>
    <row r="192" spans="1:37" ht="13.5" customHeight="1">
      <c r="A192" s="2137"/>
      <c r="B192" s="255">
        <v>42627</v>
      </c>
      <c r="C192" s="253" t="s">
        <v>688</v>
      </c>
      <c r="D192" s="221" t="s">
        <v>707</v>
      </c>
      <c r="E192" s="221" t="s">
        <v>634</v>
      </c>
      <c r="F192" s="222">
        <v>3</v>
      </c>
      <c r="G192" s="222">
        <v>0</v>
      </c>
      <c r="H192" s="222">
        <v>24</v>
      </c>
      <c r="I192" s="222">
        <v>25.5</v>
      </c>
      <c r="J192" s="223">
        <v>0.29166666666666669</v>
      </c>
      <c r="K192" s="222">
        <v>10.7</v>
      </c>
      <c r="L192" s="222">
        <v>15</v>
      </c>
      <c r="M192" s="224">
        <v>7.04</v>
      </c>
      <c r="N192" s="788" t="s">
        <v>321</v>
      </c>
      <c r="O192" s="222">
        <v>32</v>
      </c>
      <c r="P192" s="296">
        <v>58</v>
      </c>
      <c r="Q192" s="222">
        <v>35.1</v>
      </c>
      <c r="R192" s="222">
        <v>10</v>
      </c>
      <c r="S192" s="296">
        <v>100</v>
      </c>
      <c r="T192" s="296">
        <v>58</v>
      </c>
      <c r="U192" s="296">
        <v>42</v>
      </c>
      <c r="V192" s="218" t="s">
        <v>642</v>
      </c>
      <c r="W192" s="218"/>
      <c r="X192" s="406">
        <v>210</v>
      </c>
      <c r="Y192" s="222"/>
      <c r="Z192" s="222"/>
      <c r="AA192" s="222"/>
      <c r="AB192" s="222"/>
      <c r="AC192" s="222"/>
      <c r="AD192" s="2060"/>
      <c r="AE192" s="222"/>
      <c r="AF192" s="404"/>
      <c r="AG192" s="404"/>
      <c r="AH192" s="403"/>
      <c r="AI192" s="404"/>
      <c r="AJ192" s="403"/>
      <c r="AK192" s="222"/>
    </row>
    <row r="193" spans="1:37" ht="13.5" customHeight="1">
      <c r="A193" s="2137"/>
      <c r="B193" s="255">
        <v>42628</v>
      </c>
      <c r="C193" s="253" t="s">
        <v>689</v>
      </c>
      <c r="D193" s="221" t="s">
        <v>627</v>
      </c>
      <c r="E193" s="221" t="s">
        <v>712</v>
      </c>
      <c r="F193" s="222">
        <v>0</v>
      </c>
      <c r="G193" s="222">
        <v>0</v>
      </c>
      <c r="H193" s="222">
        <v>21</v>
      </c>
      <c r="I193" s="222">
        <v>25</v>
      </c>
      <c r="J193" s="223">
        <v>0.28472222222222221</v>
      </c>
      <c r="K193" s="222">
        <v>6.9</v>
      </c>
      <c r="L193" s="222">
        <v>9</v>
      </c>
      <c r="M193" s="224">
        <v>7.02</v>
      </c>
      <c r="N193" s="788">
        <v>0.25</v>
      </c>
      <c r="O193" s="222">
        <v>31.2</v>
      </c>
      <c r="P193" s="296">
        <v>54</v>
      </c>
      <c r="Q193" s="222">
        <v>36.9</v>
      </c>
      <c r="R193" s="222">
        <v>10</v>
      </c>
      <c r="S193" s="296">
        <v>93</v>
      </c>
      <c r="T193" s="296">
        <v>56</v>
      </c>
      <c r="U193" s="296">
        <v>37</v>
      </c>
      <c r="V193" s="218" t="s">
        <v>642</v>
      </c>
      <c r="W193" s="218"/>
      <c r="X193" s="406">
        <v>190</v>
      </c>
      <c r="Y193" s="222"/>
      <c r="Z193" s="222"/>
      <c r="AA193" s="222"/>
      <c r="AB193" s="224"/>
      <c r="AC193" s="222"/>
      <c r="AD193" s="2060"/>
      <c r="AE193" s="222"/>
      <c r="AF193" s="404"/>
      <c r="AG193" s="404"/>
      <c r="AH193" s="403"/>
      <c r="AI193" s="404"/>
      <c r="AJ193" s="403"/>
      <c r="AK193" s="222"/>
    </row>
    <row r="194" spans="1:37" ht="13.5" customHeight="1">
      <c r="A194" s="2137"/>
      <c r="B194" s="255">
        <v>42629</v>
      </c>
      <c r="C194" s="253" t="s">
        <v>691</v>
      </c>
      <c r="D194" s="221" t="s">
        <v>638</v>
      </c>
      <c r="E194" s="221" t="s">
        <v>626</v>
      </c>
      <c r="F194" s="222">
        <v>3</v>
      </c>
      <c r="G194" s="222">
        <v>1</v>
      </c>
      <c r="H194" s="222">
        <v>20</v>
      </c>
      <c r="I194" s="222">
        <v>25</v>
      </c>
      <c r="J194" s="223">
        <v>0.29166666666666669</v>
      </c>
      <c r="K194" s="222">
        <v>8.8000000000000007</v>
      </c>
      <c r="L194" s="222">
        <v>11.3</v>
      </c>
      <c r="M194" s="224">
        <v>6.98</v>
      </c>
      <c r="N194" s="788">
        <v>0.1</v>
      </c>
      <c r="O194" s="222">
        <v>30.9</v>
      </c>
      <c r="P194" s="296">
        <v>52</v>
      </c>
      <c r="Q194" s="222">
        <v>34.1</v>
      </c>
      <c r="R194" s="222">
        <v>10</v>
      </c>
      <c r="S194" s="296">
        <v>92</v>
      </c>
      <c r="T194" s="296">
        <v>59</v>
      </c>
      <c r="U194" s="296">
        <v>33</v>
      </c>
      <c r="V194" s="218">
        <v>0.28000000000000003</v>
      </c>
      <c r="W194" s="218"/>
      <c r="X194" s="406">
        <v>180</v>
      </c>
      <c r="Y194" s="222"/>
      <c r="Z194" s="222"/>
      <c r="AA194" s="222"/>
      <c r="AB194" s="222"/>
      <c r="AC194" s="222"/>
      <c r="AD194" s="2060"/>
      <c r="AE194" s="222"/>
      <c r="AF194" s="404"/>
      <c r="AG194" s="404"/>
      <c r="AH194" s="403"/>
      <c r="AI194" s="404"/>
      <c r="AJ194" s="403"/>
      <c r="AK194" s="222"/>
    </row>
    <row r="195" spans="1:37" ht="13.5" customHeight="1">
      <c r="A195" s="2137"/>
      <c r="B195" s="255">
        <v>42630</v>
      </c>
      <c r="C195" s="253" t="s">
        <v>692</v>
      </c>
      <c r="D195" s="221" t="s">
        <v>632</v>
      </c>
      <c r="E195" s="221" t="s">
        <v>706</v>
      </c>
      <c r="F195" s="222">
        <v>2</v>
      </c>
      <c r="G195" s="222">
        <v>44.1</v>
      </c>
      <c r="H195" s="222">
        <v>21</v>
      </c>
      <c r="I195" s="222">
        <v>22.5</v>
      </c>
      <c r="J195" s="223">
        <v>0.29166666666666669</v>
      </c>
      <c r="K195" s="222">
        <v>7.4</v>
      </c>
      <c r="L195" s="222">
        <v>10.5</v>
      </c>
      <c r="M195" s="224">
        <v>6.83</v>
      </c>
      <c r="N195" s="788" t="s">
        <v>321</v>
      </c>
      <c r="O195" s="222">
        <v>32.200000000000003</v>
      </c>
      <c r="P195" s="296">
        <v>48</v>
      </c>
      <c r="Q195" s="222">
        <v>36.200000000000003</v>
      </c>
      <c r="R195" s="222">
        <v>10</v>
      </c>
      <c r="S195" s="296">
        <v>92</v>
      </c>
      <c r="T195" s="296">
        <v>56</v>
      </c>
      <c r="U195" s="296">
        <v>36</v>
      </c>
      <c r="V195" s="218">
        <v>0.23</v>
      </c>
      <c r="W195" s="218"/>
      <c r="X195" s="406">
        <v>190</v>
      </c>
      <c r="Y195" s="222"/>
      <c r="Z195" s="222"/>
      <c r="AA195" s="222"/>
      <c r="AB195" s="222"/>
      <c r="AC195" s="222"/>
      <c r="AD195" s="2060"/>
      <c r="AE195" s="222"/>
      <c r="AF195" s="404"/>
      <c r="AG195" s="404"/>
      <c r="AH195" s="403"/>
      <c r="AI195" s="404"/>
      <c r="AJ195" s="403"/>
      <c r="AK195" s="222"/>
    </row>
    <row r="196" spans="1:37" ht="13.5" customHeight="1">
      <c r="A196" s="2137"/>
      <c r="B196" s="255">
        <v>42631</v>
      </c>
      <c r="C196" s="253" t="s">
        <v>685</v>
      </c>
      <c r="D196" s="221" t="s">
        <v>639</v>
      </c>
      <c r="E196" s="221" t="s">
        <v>637</v>
      </c>
      <c r="F196" s="222">
        <v>4</v>
      </c>
      <c r="G196" s="222">
        <v>7</v>
      </c>
      <c r="H196" s="222">
        <v>27</v>
      </c>
      <c r="I196" s="222">
        <v>23</v>
      </c>
      <c r="J196" s="223">
        <v>0.29166666666666669</v>
      </c>
      <c r="K196" s="222">
        <v>6.7</v>
      </c>
      <c r="L196" s="222">
        <v>10.1</v>
      </c>
      <c r="M196" s="224">
        <v>6.99</v>
      </c>
      <c r="N196" s="788">
        <v>0.1</v>
      </c>
      <c r="O196" s="222">
        <v>30.8</v>
      </c>
      <c r="P196" s="296">
        <v>54</v>
      </c>
      <c r="Q196" s="222">
        <v>34.799999999999997</v>
      </c>
      <c r="R196" s="222">
        <v>8.8000000000000007</v>
      </c>
      <c r="S196" s="296">
        <v>96</v>
      </c>
      <c r="T196" s="296">
        <v>58</v>
      </c>
      <c r="U196" s="296">
        <v>38</v>
      </c>
      <c r="V196" s="218">
        <v>0.24</v>
      </c>
      <c r="W196" s="218"/>
      <c r="X196" s="406">
        <v>190</v>
      </c>
      <c r="Y196" s="222"/>
      <c r="Z196" s="222"/>
      <c r="AA196" s="222"/>
      <c r="AB196" s="224"/>
      <c r="AC196" s="222"/>
      <c r="AD196" s="2060"/>
      <c r="AE196" s="222"/>
      <c r="AF196" s="404"/>
      <c r="AG196" s="404"/>
      <c r="AH196" s="403"/>
      <c r="AI196" s="404"/>
      <c r="AJ196" s="403"/>
      <c r="AK196" s="222"/>
    </row>
    <row r="197" spans="1:37" ht="13.5" customHeight="1">
      <c r="A197" s="2137"/>
      <c r="B197" s="255">
        <v>42632</v>
      </c>
      <c r="C197" s="253" t="s">
        <v>686</v>
      </c>
      <c r="D197" s="221" t="s">
        <v>627</v>
      </c>
      <c r="E197" s="221" t="s">
        <v>634</v>
      </c>
      <c r="F197" s="222">
        <v>3</v>
      </c>
      <c r="G197" s="222">
        <v>0</v>
      </c>
      <c r="H197" s="222">
        <v>22</v>
      </c>
      <c r="I197" s="222">
        <v>24</v>
      </c>
      <c r="J197" s="223">
        <v>0.29166666666666669</v>
      </c>
      <c r="K197" s="222">
        <v>6.5</v>
      </c>
      <c r="L197" s="222">
        <v>9.6</v>
      </c>
      <c r="M197" s="224">
        <v>6.97</v>
      </c>
      <c r="N197" s="788" t="s">
        <v>321</v>
      </c>
      <c r="O197" s="222">
        <v>25.3</v>
      </c>
      <c r="P197" s="296">
        <v>50</v>
      </c>
      <c r="Q197" s="222">
        <v>29.8</v>
      </c>
      <c r="R197" s="222">
        <v>8.8000000000000007</v>
      </c>
      <c r="S197" s="296">
        <v>89</v>
      </c>
      <c r="T197" s="296">
        <v>56</v>
      </c>
      <c r="U197" s="296">
        <v>33</v>
      </c>
      <c r="V197" s="218">
        <v>0.21</v>
      </c>
      <c r="W197" s="218" t="s">
        <v>636</v>
      </c>
      <c r="X197" s="406">
        <v>170</v>
      </c>
      <c r="Y197" s="222">
        <v>164.8</v>
      </c>
      <c r="Z197" s="222">
        <v>9.1999999999999993</v>
      </c>
      <c r="AA197" s="222">
        <v>1.42</v>
      </c>
      <c r="AB197" s="222">
        <v>-1.42</v>
      </c>
      <c r="AC197" s="222">
        <v>5.8</v>
      </c>
      <c r="AD197" s="2060"/>
      <c r="AE197" s="222"/>
      <c r="AF197" s="404"/>
      <c r="AG197" s="404"/>
      <c r="AH197" s="403"/>
      <c r="AI197" s="404"/>
      <c r="AJ197" s="403"/>
      <c r="AK197" s="222"/>
    </row>
    <row r="198" spans="1:37" ht="13.5" customHeight="1">
      <c r="A198" s="2137"/>
      <c r="B198" s="255">
        <v>42633</v>
      </c>
      <c r="C198" s="253" t="s">
        <v>687</v>
      </c>
      <c r="D198" s="221" t="s">
        <v>641</v>
      </c>
      <c r="E198" s="221" t="s">
        <v>626</v>
      </c>
      <c r="F198" s="222">
        <v>1</v>
      </c>
      <c r="G198" s="222">
        <v>0</v>
      </c>
      <c r="H198" s="222">
        <v>21</v>
      </c>
      <c r="I198" s="222">
        <v>24.5</v>
      </c>
      <c r="J198" s="223">
        <v>0.28472222222222221</v>
      </c>
      <c r="K198" s="222">
        <v>8.6999999999999993</v>
      </c>
      <c r="L198" s="222">
        <v>10.5</v>
      </c>
      <c r="M198" s="224">
        <v>7.05</v>
      </c>
      <c r="N198" s="788">
        <v>0.05</v>
      </c>
      <c r="O198" s="222">
        <v>26.8</v>
      </c>
      <c r="P198" s="296">
        <v>52</v>
      </c>
      <c r="Q198" s="222">
        <v>27.7</v>
      </c>
      <c r="R198" s="222">
        <v>10</v>
      </c>
      <c r="S198" s="296">
        <v>88</v>
      </c>
      <c r="T198" s="296">
        <v>53</v>
      </c>
      <c r="U198" s="296">
        <v>35</v>
      </c>
      <c r="V198" s="218" t="s">
        <v>642</v>
      </c>
      <c r="W198" s="218"/>
      <c r="X198" s="406">
        <v>210</v>
      </c>
      <c r="Y198" s="222"/>
      <c r="Z198" s="222"/>
      <c r="AA198" s="222"/>
      <c r="AB198" s="222"/>
      <c r="AC198" s="222"/>
      <c r="AD198" s="2060"/>
      <c r="AE198" s="222"/>
      <c r="AF198" s="404"/>
      <c r="AG198" s="404"/>
      <c r="AH198" s="403"/>
      <c r="AI198" s="404"/>
      <c r="AJ198" s="403"/>
      <c r="AK198" s="222"/>
    </row>
    <row r="199" spans="1:37" ht="13.5" customHeight="1">
      <c r="A199" s="2137"/>
      <c r="B199" s="255">
        <v>42634</v>
      </c>
      <c r="C199" s="253" t="s">
        <v>688</v>
      </c>
      <c r="D199" s="221" t="s">
        <v>627</v>
      </c>
      <c r="E199" s="221" t="s">
        <v>626</v>
      </c>
      <c r="F199" s="222">
        <v>1</v>
      </c>
      <c r="G199" s="222">
        <v>0</v>
      </c>
      <c r="H199" s="222">
        <v>23</v>
      </c>
      <c r="I199" s="222">
        <v>24</v>
      </c>
      <c r="J199" s="223">
        <v>0.2986111111111111</v>
      </c>
      <c r="K199" s="222">
        <v>6.3</v>
      </c>
      <c r="L199" s="222">
        <v>9.6</v>
      </c>
      <c r="M199" s="224">
        <v>7.1</v>
      </c>
      <c r="N199" s="788">
        <v>0.05</v>
      </c>
      <c r="O199" s="222">
        <v>27.6</v>
      </c>
      <c r="P199" s="296">
        <v>56</v>
      </c>
      <c r="Q199" s="222">
        <v>28</v>
      </c>
      <c r="R199" s="222">
        <v>9.6</v>
      </c>
      <c r="S199" s="296">
        <v>90</v>
      </c>
      <c r="T199" s="296">
        <v>57</v>
      </c>
      <c r="U199" s="296">
        <v>33</v>
      </c>
      <c r="V199" s="218" t="s">
        <v>642</v>
      </c>
      <c r="W199" s="218"/>
      <c r="X199" s="406">
        <v>200</v>
      </c>
      <c r="Y199" s="222"/>
      <c r="Z199" s="222"/>
      <c r="AA199" s="222"/>
      <c r="AB199" s="222"/>
      <c r="AC199" s="222"/>
      <c r="AD199" s="2060"/>
      <c r="AE199" s="222"/>
      <c r="AF199" s="404"/>
      <c r="AG199" s="404"/>
      <c r="AH199" s="403"/>
      <c r="AI199" s="404"/>
      <c r="AJ199" s="403"/>
      <c r="AK199" s="222"/>
    </row>
    <row r="200" spans="1:37" ht="13.5" customHeight="1">
      <c r="A200" s="2137"/>
      <c r="B200" s="255">
        <v>42635</v>
      </c>
      <c r="C200" s="253" t="s">
        <v>689</v>
      </c>
      <c r="D200" s="221" t="s">
        <v>638</v>
      </c>
      <c r="E200" s="221" t="s">
        <v>693</v>
      </c>
      <c r="F200" s="222">
        <v>4</v>
      </c>
      <c r="G200" s="222">
        <v>3.7</v>
      </c>
      <c r="H200" s="222">
        <v>23</v>
      </c>
      <c r="I200" s="222">
        <v>24</v>
      </c>
      <c r="J200" s="223">
        <v>0.29166666666666669</v>
      </c>
      <c r="K200" s="222">
        <v>7.9</v>
      </c>
      <c r="L200" s="222">
        <v>11.4</v>
      </c>
      <c r="M200" s="224">
        <v>7.12</v>
      </c>
      <c r="N200" s="788">
        <v>0.05</v>
      </c>
      <c r="O200" s="222">
        <v>27.9</v>
      </c>
      <c r="P200" s="296">
        <v>52</v>
      </c>
      <c r="Q200" s="222">
        <v>29.8</v>
      </c>
      <c r="R200" s="222">
        <v>10</v>
      </c>
      <c r="S200" s="296">
        <v>86</v>
      </c>
      <c r="T200" s="296">
        <v>58</v>
      </c>
      <c r="U200" s="296">
        <v>28</v>
      </c>
      <c r="V200" s="218" t="s">
        <v>642</v>
      </c>
      <c r="W200" s="218"/>
      <c r="X200" s="406">
        <v>210</v>
      </c>
      <c r="Y200" s="222"/>
      <c r="Z200" s="222"/>
      <c r="AA200" s="222"/>
      <c r="AB200" s="222"/>
      <c r="AC200" s="222"/>
      <c r="AD200" s="2060"/>
      <c r="AE200" s="222"/>
      <c r="AF200" s="404"/>
      <c r="AG200" s="404"/>
      <c r="AH200" s="403"/>
      <c r="AI200" s="404"/>
      <c r="AJ200" s="403"/>
      <c r="AK200" s="222"/>
    </row>
    <row r="201" spans="1:37" ht="13.5" customHeight="1">
      <c r="A201" s="2137"/>
      <c r="B201" s="255">
        <v>42636</v>
      </c>
      <c r="C201" s="253" t="s">
        <v>691</v>
      </c>
      <c r="D201" s="221" t="s">
        <v>639</v>
      </c>
      <c r="E201" s="221" t="s">
        <v>633</v>
      </c>
      <c r="F201" s="222">
        <v>3</v>
      </c>
      <c r="G201" s="222">
        <v>13.1</v>
      </c>
      <c r="H201" s="222">
        <v>19</v>
      </c>
      <c r="I201" s="222">
        <v>22.5</v>
      </c>
      <c r="J201" s="223">
        <v>0.29166666666666669</v>
      </c>
      <c r="K201" s="222">
        <v>11</v>
      </c>
      <c r="L201" s="222">
        <v>15</v>
      </c>
      <c r="M201" s="224">
        <v>7.09</v>
      </c>
      <c r="N201" s="788" t="s">
        <v>321</v>
      </c>
      <c r="O201" s="222">
        <v>27.5</v>
      </c>
      <c r="P201" s="296">
        <v>50</v>
      </c>
      <c r="Q201" s="222">
        <v>27.3</v>
      </c>
      <c r="R201" s="222">
        <v>10</v>
      </c>
      <c r="S201" s="296">
        <v>94</v>
      </c>
      <c r="T201" s="296">
        <v>57</v>
      </c>
      <c r="U201" s="296">
        <v>37</v>
      </c>
      <c r="V201" s="218">
        <v>0.23</v>
      </c>
      <c r="W201" s="218"/>
      <c r="X201" s="406">
        <v>200</v>
      </c>
      <c r="Y201" s="222"/>
      <c r="Z201" s="222"/>
      <c r="AA201" s="222"/>
      <c r="AB201" s="222"/>
      <c r="AC201" s="222"/>
      <c r="AD201" s="2060"/>
      <c r="AE201" s="222"/>
      <c r="AF201" s="404"/>
      <c r="AG201" s="404"/>
      <c r="AH201" s="403"/>
      <c r="AI201" s="404"/>
      <c r="AJ201" s="403"/>
      <c r="AK201" s="222"/>
    </row>
    <row r="202" spans="1:37" ht="13.5" customHeight="1">
      <c r="A202" s="2137"/>
      <c r="B202" s="255">
        <v>42637</v>
      </c>
      <c r="C202" s="253" t="s">
        <v>692</v>
      </c>
      <c r="D202" s="221" t="s">
        <v>717</v>
      </c>
      <c r="E202" s="221" t="s">
        <v>693</v>
      </c>
      <c r="F202" s="222">
        <v>1</v>
      </c>
      <c r="G202" s="222">
        <v>0</v>
      </c>
      <c r="H202" s="222">
        <v>21</v>
      </c>
      <c r="I202" s="222">
        <v>22</v>
      </c>
      <c r="J202" s="223">
        <v>0.29166666666666669</v>
      </c>
      <c r="K202" s="222">
        <v>9.5</v>
      </c>
      <c r="L202" s="222">
        <v>13.5</v>
      </c>
      <c r="M202" s="224">
        <v>7</v>
      </c>
      <c r="N202" s="788">
        <v>0.05</v>
      </c>
      <c r="O202" s="222">
        <v>25</v>
      </c>
      <c r="P202" s="296">
        <v>56</v>
      </c>
      <c r="Q202" s="222">
        <v>31.2</v>
      </c>
      <c r="R202" s="222">
        <v>10</v>
      </c>
      <c r="S202" s="296">
        <v>90</v>
      </c>
      <c r="T202" s="296">
        <v>60</v>
      </c>
      <c r="U202" s="296">
        <v>30</v>
      </c>
      <c r="V202" s="218">
        <v>0.3</v>
      </c>
      <c r="W202" s="218"/>
      <c r="X202" s="406">
        <v>210</v>
      </c>
      <c r="Y202" s="222"/>
      <c r="Z202" s="222"/>
      <c r="AA202" s="222"/>
      <c r="AB202" s="222"/>
      <c r="AC202" s="222"/>
      <c r="AD202" s="2060"/>
      <c r="AE202" s="222"/>
      <c r="AF202" s="404"/>
      <c r="AG202" s="404"/>
      <c r="AH202" s="403"/>
      <c r="AI202" s="404"/>
      <c r="AJ202" s="403"/>
      <c r="AK202" s="222"/>
    </row>
    <row r="203" spans="1:37" ht="13.5" customHeight="1">
      <c r="A203" s="2137"/>
      <c r="B203" s="255">
        <v>42638</v>
      </c>
      <c r="C203" s="253" t="s">
        <v>685</v>
      </c>
      <c r="D203" s="221" t="s">
        <v>627</v>
      </c>
      <c r="E203" s="221" t="s">
        <v>634</v>
      </c>
      <c r="F203" s="222">
        <v>1</v>
      </c>
      <c r="G203" s="222">
        <v>0</v>
      </c>
      <c r="H203" s="222">
        <v>23</v>
      </c>
      <c r="I203" s="222">
        <v>23</v>
      </c>
      <c r="J203" s="223">
        <v>0.2986111111111111</v>
      </c>
      <c r="K203" s="222">
        <v>6.5</v>
      </c>
      <c r="L203" s="222">
        <v>9.5</v>
      </c>
      <c r="M203" s="224">
        <v>7.09</v>
      </c>
      <c r="N203" s="788">
        <v>0.1</v>
      </c>
      <c r="O203" s="222">
        <v>25.2</v>
      </c>
      <c r="P203" s="296">
        <v>50</v>
      </c>
      <c r="Q203" s="222">
        <v>27.7</v>
      </c>
      <c r="R203" s="222">
        <v>10</v>
      </c>
      <c r="S203" s="296">
        <v>86</v>
      </c>
      <c r="T203" s="296">
        <v>44</v>
      </c>
      <c r="U203" s="296">
        <v>42</v>
      </c>
      <c r="V203" s="218" t="s">
        <v>642</v>
      </c>
      <c r="W203" s="218"/>
      <c r="X203" s="406">
        <v>180</v>
      </c>
      <c r="Y203" s="222"/>
      <c r="Z203" s="222"/>
      <c r="AA203" s="222"/>
      <c r="AB203" s="222"/>
      <c r="AC203" s="222"/>
      <c r="AD203" s="2060"/>
      <c r="AE203" s="222"/>
      <c r="AF203" s="404"/>
      <c r="AG203" s="404"/>
      <c r="AH203" s="403"/>
      <c r="AI203" s="404"/>
      <c r="AJ203" s="403"/>
      <c r="AK203" s="222"/>
    </row>
    <row r="204" spans="1:37" ht="13.5" customHeight="1">
      <c r="A204" s="2137"/>
      <c r="B204" s="255">
        <v>42639</v>
      </c>
      <c r="C204" s="253" t="s">
        <v>686</v>
      </c>
      <c r="D204" s="221" t="s">
        <v>627</v>
      </c>
      <c r="E204" s="221" t="s">
        <v>640</v>
      </c>
      <c r="F204" s="222">
        <v>2</v>
      </c>
      <c r="G204" s="222">
        <v>0</v>
      </c>
      <c r="H204" s="222">
        <v>21</v>
      </c>
      <c r="I204" s="222">
        <v>23</v>
      </c>
      <c r="J204" s="223">
        <v>0.29166666666666669</v>
      </c>
      <c r="K204" s="222">
        <v>5.8</v>
      </c>
      <c r="L204" s="222">
        <v>6.9</v>
      </c>
      <c r="M204" s="224">
        <v>6.99</v>
      </c>
      <c r="N204" s="788">
        <v>0.45</v>
      </c>
      <c r="O204" s="222">
        <v>26.5</v>
      </c>
      <c r="P204" s="296">
        <v>56</v>
      </c>
      <c r="Q204" s="222">
        <v>28.4</v>
      </c>
      <c r="R204" s="222">
        <v>9.8000000000000007</v>
      </c>
      <c r="S204" s="296">
        <v>86</v>
      </c>
      <c r="T204" s="296">
        <v>56</v>
      </c>
      <c r="U204" s="296">
        <v>30</v>
      </c>
      <c r="V204" s="218" t="s">
        <v>642</v>
      </c>
      <c r="W204" s="301" t="s">
        <v>746</v>
      </c>
      <c r="X204" s="406">
        <v>190</v>
      </c>
      <c r="Y204" s="222">
        <v>178.8</v>
      </c>
      <c r="Z204" s="222">
        <v>9.1999999999999993</v>
      </c>
      <c r="AA204" s="222">
        <v>1.59</v>
      </c>
      <c r="AB204" s="224">
        <v>-1.37</v>
      </c>
      <c r="AC204" s="222">
        <v>4.2</v>
      </c>
      <c r="AD204" s="2060"/>
      <c r="AE204" s="222"/>
      <c r="AF204" s="404"/>
      <c r="AG204" s="404"/>
      <c r="AH204" s="403"/>
      <c r="AI204" s="404"/>
      <c r="AJ204" s="403"/>
      <c r="AK204" s="222"/>
    </row>
    <row r="205" spans="1:37" ht="13.5" customHeight="1">
      <c r="A205" s="2137"/>
      <c r="B205" s="255">
        <v>42640</v>
      </c>
      <c r="C205" s="253" t="s">
        <v>687</v>
      </c>
      <c r="D205" s="221" t="s">
        <v>708</v>
      </c>
      <c r="E205" s="221" t="s">
        <v>637</v>
      </c>
      <c r="F205" s="222">
        <v>1</v>
      </c>
      <c r="G205" s="222">
        <v>0.1</v>
      </c>
      <c r="H205" s="222">
        <v>22</v>
      </c>
      <c r="I205" s="222">
        <v>24.5</v>
      </c>
      <c r="J205" s="223">
        <v>0.28472222222222221</v>
      </c>
      <c r="K205" s="222">
        <v>7.2</v>
      </c>
      <c r="L205" s="222">
        <v>8.4</v>
      </c>
      <c r="M205" s="224">
        <v>7</v>
      </c>
      <c r="N205" s="788">
        <v>0.1</v>
      </c>
      <c r="O205" s="222">
        <v>26.4</v>
      </c>
      <c r="P205" s="296">
        <v>40</v>
      </c>
      <c r="Q205" s="222">
        <v>24.9</v>
      </c>
      <c r="R205" s="222">
        <v>9.8000000000000007</v>
      </c>
      <c r="S205" s="296">
        <v>92</v>
      </c>
      <c r="T205" s="296">
        <v>50</v>
      </c>
      <c r="U205" s="296">
        <v>42</v>
      </c>
      <c r="V205" s="218" t="s">
        <v>642</v>
      </c>
      <c r="W205" s="218"/>
      <c r="X205" s="406">
        <v>180</v>
      </c>
      <c r="Y205" s="222"/>
      <c r="Z205" s="222"/>
      <c r="AA205" s="222"/>
      <c r="AB205" s="222"/>
      <c r="AC205" s="222"/>
      <c r="AD205" s="2060"/>
      <c r="AE205" s="222"/>
      <c r="AF205" s="404"/>
      <c r="AG205" s="404"/>
      <c r="AH205" s="403"/>
      <c r="AI205" s="404"/>
      <c r="AJ205" s="403"/>
      <c r="AK205" s="222"/>
    </row>
    <row r="206" spans="1:37" ht="13.5" customHeight="1">
      <c r="A206" s="2137"/>
      <c r="B206" s="255">
        <v>42641</v>
      </c>
      <c r="C206" s="253" t="s">
        <v>688</v>
      </c>
      <c r="D206" s="221" t="s">
        <v>632</v>
      </c>
      <c r="E206" s="221" t="s">
        <v>631</v>
      </c>
      <c r="F206" s="222">
        <v>3</v>
      </c>
      <c r="G206" s="222">
        <v>96.3</v>
      </c>
      <c r="H206" s="222">
        <v>20</v>
      </c>
      <c r="I206" s="222">
        <v>23</v>
      </c>
      <c r="J206" s="223">
        <v>0.28472222222222221</v>
      </c>
      <c r="K206" s="222">
        <v>6.4</v>
      </c>
      <c r="L206" s="222">
        <v>9</v>
      </c>
      <c r="M206" s="224">
        <v>7.05</v>
      </c>
      <c r="N206" s="788">
        <v>0.1</v>
      </c>
      <c r="O206" s="222">
        <v>25.2</v>
      </c>
      <c r="P206" s="296">
        <v>40</v>
      </c>
      <c r="Q206" s="222">
        <v>25.6</v>
      </c>
      <c r="R206" s="222">
        <v>10</v>
      </c>
      <c r="S206" s="296">
        <v>82</v>
      </c>
      <c r="T206" s="296">
        <v>54</v>
      </c>
      <c r="U206" s="296">
        <v>28</v>
      </c>
      <c r="V206" s="218" t="s">
        <v>642</v>
      </c>
      <c r="W206" s="218"/>
      <c r="X206" s="406">
        <v>210</v>
      </c>
      <c r="Y206" s="222"/>
      <c r="Z206" s="222"/>
      <c r="AA206" s="222"/>
      <c r="AB206" s="222"/>
      <c r="AC206" s="222"/>
      <c r="AD206" s="2060"/>
      <c r="AE206" s="222"/>
      <c r="AF206" s="404"/>
      <c r="AG206" s="404"/>
      <c r="AH206" s="403"/>
      <c r="AI206" s="404"/>
      <c r="AJ206" s="403"/>
      <c r="AK206" s="222"/>
    </row>
    <row r="207" spans="1:37" ht="13.5" customHeight="1">
      <c r="A207" s="2137"/>
      <c r="B207" s="255">
        <v>42642</v>
      </c>
      <c r="C207" s="253" t="s">
        <v>689</v>
      </c>
      <c r="D207" s="221" t="s">
        <v>627</v>
      </c>
      <c r="E207" s="221" t="s">
        <v>709</v>
      </c>
      <c r="F207" s="222">
        <v>3</v>
      </c>
      <c r="G207" s="222">
        <v>0</v>
      </c>
      <c r="H207" s="222">
        <v>19</v>
      </c>
      <c r="I207" s="222">
        <v>21.5</v>
      </c>
      <c r="J207" s="223">
        <v>0.29166666666666669</v>
      </c>
      <c r="K207" s="222">
        <v>7.7</v>
      </c>
      <c r="L207" s="222">
        <v>7</v>
      </c>
      <c r="M207" s="224">
        <v>6.9</v>
      </c>
      <c r="N207" s="788">
        <v>0.1</v>
      </c>
      <c r="O207" s="222">
        <v>20.399999999999999</v>
      </c>
      <c r="P207" s="296">
        <v>34</v>
      </c>
      <c r="Q207" s="222">
        <v>17.8</v>
      </c>
      <c r="R207" s="222">
        <v>10</v>
      </c>
      <c r="S207" s="296">
        <v>68</v>
      </c>
      <c r="T207" s="296">
        <v>44</v>
      </c>
      <c r="U207" s="296">
        <v>24</v>
      </c>
      <c r="V207" s="218" t="s">
        <v>642</v>
      </c>
      <c r="W207" s="218"/>
      <c r="X207" s="406">
        <v>160</v>
      </c>
      <c r="Y207" s="222"/>
      <c r="Z207" s="222"/>
      <c r="AA207" s="222"/>
      <c r="AB207" s="222"/>
      <c r="AC207" s="222"/>
      <c r="AD207" s="2060"/>
      <c r="AE207" s="222"/>
      <c r="AF207" s="404"/>
      <c r="AG207" s="404"/>
      <c r="AH207" s="403"/>
      <c r="AI207" s="404"/>
      <c r="AJ207" s="403"/>
      <c r="AK207" s="222"/>
    </row>
    <row r="208" spans="1:37" ht="13.5" customHeight="1">
      <c r="A208" s="2137"/>
      <c r="B208" s="255">
        <v>42643</v>
      </c>
      <c r="C208" s="253" t="s">
        <v>691</v>
      </c>
      <c r="D208" s="221" t="s">
        <v>641</v>
      </c>
      <c r="E208" s="221" t="s">
        <v>626</v>
      </c>
      <c r="F208" s="222">
        <v>1</v>
      </c>
      <c r="G208" s="222">
        <v>0</v>
      </c>
      <c r="H208" s="222">
        <v>19</v>
      </c>
      <c r="I208" s="222">
        <v>22</v>
      </c>
      <c r="J208" s="223">
        <v>0.2986111111111111</v>
      </c>
      <c r="K208" s="222">
        <v>5.3</v>
      </c>
      <c r="L208" s="222">
        <v>8.6999999999999993</v>
      </c>
      <c r="M208" s="224">
        <v>7.03</v>
      </c>
      <c r="N208" s="788" t="s">
        <v>321</v>
      </c>
      <c r="O208" s="222">
        <v>22.8</v>
      </c>
      <c r="P208" s="296">
        <v>48</v>
      </c>
      <c r="Q208" s="222">
        <v>22.7</v>
      </c>
      <c r="R208" s="222">
        <v>10</v>
      </c>
      <c r="S208" s="296">
        <v>82</v>
      </c>
      <c r="T208" s="296">
        <v>54</v>
      </c>
      <c r="U208" s="296">
        <v>28</v>
      </c>
      <c r="V208" s="218" t="s">
        <v>642</v>
      </c>
      <c r="W208" s="218"/>
      <c r="X208" s="406">
        <v>180</v>
      </c>
      <c r="Y208" s="222"/>
      <c r="Z208" s="222"/>
      <c r="AA208" s="222"/>
      <c r="AB208" s="222"/>
      <c r="AC208" s="222"/>
      <c r="AD208" s="2060"/>
      <c r="AE208" s="222"/>
      <c r="AF208" s="404"/>
      <c r="AG208" s="404"/>
      <c r="AH208" s="403"/>
      <c r="AI208" s="404"/>
      <c r="AJ208" s="403"/>
      <c r="AK208" s="222"/>
    </row>
    <row r="209" spans="1:37" s="769" customFormat="1" ht="13.5" customHeight="1">
      <c r="A209" s="2137"/>
      <c r="B209" s="2133" t="s">
        <v>407</v>
      </c>
      <c r="C209" s="2133"/>
      <c r="D209" s="658"/>
      <c r="E209" s="659"/>
      <c r="F209" s="809">
        <f>MAX(F179:F208)</f>
        <v>5</v>
      </c>
      <c r="G209" s="809">
        <f>MAX(G179:G208)</f>
        <v>96.3</v>
      </c>
      <c r="H209" s="809">
        <f>MAX(H179:H208)</f>
        <v>27</v>
      </c>
      <c r="I209" s="810">
        <f>MAX(I179:I208)</f>
        <v>26</v>
      </c>
      <c r="J209" s="811"/>
      <c r="K209" s="809">
        <f>MAX(K179:K208)</f>
        <v>11</v>
      </c>
      <c r="L209" s="809">
        <f>MAX(L179:L208)</f>
        <v>15</v>
      </c>
      <c r="M209" s="812">
        <f>MAX(M179:M208)</f>
        <v>7.23</v>
      </c>
      <c r="N209" s="812">
        <f>MAX(N179:N208)</f>
        <v>0.45</v>
      </c>
      <c r="O209" s="809">
        <f t="shared" ref="O209:AK209" si="21">MAX(O179:O208)</f>
        <v>32.200000000000003</v>
      </c>
      <c r="P209" s="813">
        <f t="shared" si="21"/>
        <v>74</v>
      </c>
      <c r="Q209" s="809">
        <f t="shared" si="21"/>
        <v>36.9</v>
      </c>
      <c r="R209" s="809">
        <f t="shared" si="21"/>
        <v>10</v>
      </c>
      <c r="S209" s="813">
        <f t="shared" si="21"/>
        <v>118</v>
      </c>
      <c r="T209" s="813">
        <f t="shared" si="21"/>
        <v>69</v>
      </c>
      <c r="U209" s="813">
        <f t="shared" si="21"/>
        <v>55</v>
      </c>
      <c r="V209" s="814">
        <f t="shared" si="21"/>
        <v>0.34</v>
      </c>
      <c r="W209" s="815">
        <f t="shared" si="21"/>
        <v>0</v>
      </c>
      <c r="X209" s="816">
        <f t="shared" si="21"/>
        <v>240</v>
      </c>
      <c r="Y209" s="816">
        <f t="shared" si="21"/>
        <v>178.8</v>
      </c>
      <c r="Z209" s="816">
        <f t="shared" si="21"/>
        <v>9.1999999999999993</v>
      </c>
      <c r="AA209" s="814">
        <f t="shared" si="21"/>
        <v>1.59</v>
      </c>
      <c r="AB209" s="814">
        <f t="shared" si="21"/>
        <v>-1.37</v>
      </c>
      <c r="AC209" s="817">
        <f t="shared" si="21"/>
        <v>5.8</v>
      </c>
      <c r="AD209" s="2050">
        <f t="shared" si="21"/>
        <v>0.45</v>
      </c>
      <c r="AE209" s="810">
        <f t="shared" si="21"/>
        <v>46</v>
      </c>
      <c r="AF209" s="2075">
        <f t="shared" si="21"/>
        <v>0.4</v>
      </c>
      <c r="AG209" s="2075">
        <f t="shared" si="21"/>
        <v>7.5</v>
      </c>
      <c r="AH209" s="2050">
        <f>MAX(AH179:AH208)</f>
        <v>0</v>
      </c>
      <c r="AI209" s="2075">
        <f t="shared" si="21"/>
        <v>8.1999999999999993</v>
      </c>
      <c r="AJ209" s="1137">
        <f t="shared" si="21"/>
        <v>0.83</v>
      </c>
      <c r="AK209" s="1137">
        <f t="shared" si="21"/>
        <v>7.1999999999999995E-2</v>
      </c>
    </row>
    <row r="210" spans="1:37" s="769" customFormat="1" ht="13.5" customHeight="1">
      <c r="A210" s="2137"/>
      <c r="B210" s="2134" t="s">
        <v>408</v>
      </c>
      <c r="C210" s="2133"/>
      <c r="D210" s="658"/>
      <c r="E210" s="659"/>
      <c r="F210" s="809">
        <f>MIN(F179:F208)</f>
        <v>0</v>
      </c>
      <c r="G210" s="809">
        <f>MIN(G179:G208)</f>
        <v>0</v>
      </c>
      <c r="H210" s="809">
        <f>MIN(H179:H208)</f>
        <v>18</v>
      </c>
      <c r="I210" s="810">
        <f>MIN(I179:I208)</f>
        <v>21.5</v>
      </c>
      <c r="J210" s="811"/>
      <c r="K210" s="809">
        <f>MIN(K179:K208)</f>
        <v>5.3</v>
      </c>
      <c r="L210" s="809">
        <f>MIN(L179:L208)</f>
        <v>6.9</v>
      </c>
      <c r="M210" s="812">
        <f>MIN(M179:M208)</f>
        <v>6.83</v>
      </c>
      <c r="N210" s="812" t="s">
        <v>459</v>
      </c>
      <c r="O210" s="809">
        <f t="shared" ref="O210:U210" si="22">MIN(O179:O208)</f>
        <v>20.399999999999999</v>
      </c>
      <c r="P210" s="813">
        <f t="shared" si="22"/>
        <v>34</v>
      </c>
      <c r="Q210" s="809">
        <f t="shared" si="22"/>
        <v>17.8</v>
      </c>
      <c r="R210" s="809">
        <f t="shared" si="22"/>
        <v>8.8000000000000007</v>
      </c>
      <c r="S210" s="813">
        <f t="shared" si="22"/>
        <v>68</v>
      </c>
      <c r="T210" s="813">
        <f t="shared" si="22"/>
        <v>44</v>
      </c>
      <c r="U210" s="813">
        <f t="shared" si="22"/>
        <v>24</v>
      </c>
      <c r="V210" s="814" t="s">
        <v>460</v>
      </c>
      <c r="W210" s="815">
        <f t="shared" ref="W210:AK210" si="23">MIN(W179:W208)</f>
        <v>0</v>
      </c>
      <c r="X210" s="816">
        <f t="shared" si="23"/>
        <v>160</v>
      </c>
      <c r="Y210" s="816">
        <f t="shared" si="23"/>
        <v>164.8</v>
      </c>
      <c r="Z210" s="816">
        <f t="shared" si="23"/>
        <v>9.1999999999999993</v>
      </c>
      <c r="AA210" s="814">
        <f t="shared" si="23"/>
        <v>1.42</v>
      </c>
      <c r="AB210" s="814">
        <f t="shared" si="23"/>
        <v>-1.42</v>
      </c>
      <c r="AC210" s="817">
        <f t="shared" si="23"/>
        <v>4.2</v>
      </c>
      <c r="AD210" s="2051">
        <f t="shared" si="23"/>
        <v>0.45</v>
      </c>
      <c r="AE210" s="810">
        <f t="shared" si="23"/>
        <v>46</v>
      </c>
      <c r="AF210" s="2075">
        <f t="shared" si="23"/>
        <v>0.4</v>
      </c>
      <c r="AG210" s="2075">
        <f t="shared" si="23"/>
        <v>7.5</v>
      </c>
      <c r="AH210" s="2050">
        <f t="shared" si="23"/>
        <v>0</v>
      </c>
      <c r="AI210" s="2075">
        <f t="shared" si="23"/>
        <v>8.1999999999999993</v>
      </c>
      <c r="AJ210" s="1137">
        <f t="shared" si="23"/>
        <v>0.83</v>
      </c>
      <c r="AK210" s="1137">
        <f t="shared" si="23"/>
        <v>7.1999999999999995E-2</v>
      </c>
    </row>
    <row r="211" spans="1:37" s="769" customFormat="1" ht="13.5" customHeight="1">
      <c r="A211" s="2137"/>
      <c r="B211" s="2133" t="s">
        <v>409</v>
      </c>
      <c r="C211" s="2133"/>
      <c r="D211" s="658"/>
      <c r="E211" s="659"/>
      <c r="F211" s="811"/>
      <c r="G211" s="809">
        <f>IF(COUNT(G179:G208)=0,0,AVERAGE(G179:G208))</f>
        <v>6.6899999999999995</v>
      </c>
      <c r="H211" s="809">
        <f>IF(COUNT(H179:H208)=0,0,AVERAGE(H179:H208))</f>
        <v>22</v>
      </c>
      <c r="I211" s="810">
        <f>IF(COUNT(I179:I208)=0,0,AVERAGE(I179:I208))</f>
        <v>23.466666666666665</v>
      </c>
      <c r="J211" s="811"/>
      <c r="K211" s="809">
        <f>IF(COUNT(K179:K208)=0,0,AVERAGE(K179:K208))</f>
        <v>7.5333333333333332</v>
      </c>
      <c r="L211" s="809">
        <f>IF(COUNT(L179:L208)=0,0,AVERAGE(L179:L208))</f>
        <v>10.719999999999999</v>
      </c>
      <c r="M211" s="812">
        <f>IF(COUNT(M179:M208)=0,0,AVERAGE(M179:M208))</f>
        <v>7.0370000000000017</v>
      </c>
      <c r="N211" s="811"/>
      <c r="O211" s="809">
        <f t="shared" ref="O211:U211" si="24">IF(COUNT(O179:O208)=0,0,AVERAGE(O179:O208))</f>
        <v>29.099999999999998</v>
      </c>
      <c r="P211" s="813">
        <f t="shared" si="24"/>
        <v>56.333333333333336</v>
      </c>
      <c r="Q211" s="809">
        <f t="shared" si="24"/>
        <v>30.533333333333335</v>
      </c>
      <c r="R211" s="809">
        <f t="shared" si="24"/>
        <v>9.8633333333333351</v>
      </c>
      <c r="S211" s="813">
        <f t="shared" si="24"/>
        <v>94.63333333333334</v>
      </c>
      <c r="T211" s="813">
        <f t="shared" si="24"/>
        <v>58.266666666666666</v>
      </c>
      <c r="U211" s="813">
        <f t="shared" si="24"/>
        <v>36.366666666666667</v>
      </c>
      <c r="V211" s="810" t="s">
        <v>745</v>
      </c>
      <c r="W211" s="815" t="s">
        <v>747</v>
      </c>
      <c r="X211" s="816">
        <f t="shared" ref="X211:AJ211" si="25">IF(COUNT(X179:X208)=0,0,AVERAGE(X179:X208))</f>
        <v>202.33333333333334</v>
      </c>
      <c r="Y211" s="816">
        <f t="shared" si="25"/>
        <v>171.8</v>
      </c>
      <c r="Z211" s="816">
        <f t="shared" si="25"/>
        <v>9.1999999999999993</v>
      </c>
      <c r="AA211" s="814">
        <f t="shared" si="25"/>
        <v>1.5049999999999999</v>
      </c>
      <c r="AB211" s="814">
        <f t="shared" si="25"/>
        <v>-1.395</v>
      </c>
      <c r="AC211" s="817">
        <f t="shared" si="25"/>
        <v>5</v>
      </c>
      <c r="AD211" s="2051">
        <f t="shared" si="25"/>
        <v>0.45</v>
      </c>
      <c r="AE211" s="810">
        <f t="shared" si="25"/>
        <v>46</v>
      </c>
      <c r="AF211" s="2075">
        <f t="shared" si="25"/>
        <v>0.4</v>
      </c>
      <c r="AG211" s="2075">
        <f t="shared" si="25"/>
        <v>7.5</v>
      </c>
      <c r="AH211" s="2050">
        <f t="shared" si="25"/>
        <v>0</v>
      </c>
      <c r="AI211" s="2075">
        <f t="shared" si="25"/>
        <v>8.1999999999999993</v>
      </c>
      <c r="AJ211" s="1137">
        <f t="shared" si="25"/>
        <v>0.83</v>
      </c>
      <c r="AK211" s="1137">
        <v>7.0000000000000007E-2</v>
      </c>
    </row>
    <row r="212" spans="1:37" s="769" customFormat="1" ht="13.5" customHeight="1">
      <c r="A212" s="2137"/>
      <c r="B212" s="2135" t="s">
        <v>410</v>
      </c>
      <c r="C212" s="2135"/>
      <c r="D212" s="660"/>
      <c r="E212" s="660"/>
      <c r="F212" s="859"/>
      <c r="G212" s="809">
        <f>SUM(G179:G208)</f>
        <v>200.7</v>
      </c>
      <c r="H212" s="860"/>
      <c r="I212" s="860"/>
      <c r="J212" s="860"/>
      <c r="K212" s="860"/>
      <c r="L212" s="860"/>
      <c r="M212" s="860"/>
      <c r="N212" s="860"/>
      <c r="O212" s="860"/>
      <c r="P212" s="860"/>
      <c r="Q212" s="860"/>
      <c r="R212" s="860"/>
      <c r="S212" s="860"/>
      <c r="T212" s="860"/>
      <c r="U212" s="860"/>
      <c r="V212" s="860"/>
      <c r="W212" s="820"/>
      <c r="X212" s="860"/>
      <c r="Y212" s="860"/>
      <c r="Z212" s="860"/>
      <c r="AA212" s="860"/>
      <c r="AB212" s="860"/>
      <c r="AC212" s="861"/>
      <c r="AD212" s="2065"/>
      <c r="AE212" s="860"/>
      <c r="AF212" s="2076"/>
      <c r="AG212" s="2076"/>
      <c r="AH212" s="1138"/>
      <c r="AI212" s="2076"/>
      <c r="AJ212" s="1138"/>
      <c r="AK212" s="1138"/>
    </row>
    <row r="213" spans="1:37" ht="13.5" customHeight="1">
      <c r="A213" s="2136" t="s">
        <v>352</v>
      </c>
      <c r="B213" s="254">
        <v>42644</v>
      </c>
      <c r="C213" s="252" t="s">
        <v>692</v>
      </c>
      <c r="D213" s="230" t="s">
        <v>627</v>
      </c>
      <c r="E213" s="230" t="s">
        <v>640</v>
      </c>
      <c r="F213" s="231">
        <v>1</v>
      </c>
      <c r="G213" s="231">
        <v>0</v>
      </c>
      <c r="H213" s="231">
        <v>20</v>
      </c>
      <c r="I213" s="231">
        <v>22</v>
      </c>
      <c r="J213" s="232">
        <v>0.29166666666666669</v>
      </c>
      <c r="K213" s="231">
        <v>5.5</v>
      </c>
      <c r="L213" s="231">
        <v>8.1</v>
      </c>
      <c r="M213" s="233">
        <v>7.14</v>
      </c>
      <c r="N213" s="787">
        <v>0.15</v>
      </c>
      <c r="O213" s="231">
        <v>21.8</v>
      </c>
      <c r="P213" s="1501">
        <v>46</v>
      </c>
      <c r="Q213" s="1502">
        <v>21.3</v>
      </c>
      <c r="R213" s="1502">
        <v>10</v>
      </c>
      <c r="S213" s="1503">
        <v>80</v>
      </c>
      <c r="T213" s="1503">
        <v>54</v>
      </c>
      <c r="U213" s="1503">
        <v>26</v>
      </c>
      <c r="V213" s="297">
        <v>0.21</v>
      </c>
      <c r="W213" s="297"/>
      <c r="X213" s="407">
        <v>180</v>
      </c>
      <c r="Y213" s="230"/>
      <c r="Z213" s="230"/>
      <c r="AA213" s="230"/>
      <c r="AB213" s="230"/>
      <c r="AC213" s="230"/>
      <c r="AD213" s="2059"/>
      <c r="AE213" s="230"/>
      <c r="AF213" s="1507"/>
      <c r="AG213" s="1507"/>
      <c r="AH213" s="2080"/>
      <c r="AI213" s="1507"/>
      <c r="AJ213" s="2080"/>
      <c r="AK213" s="230"/>
    </row>
    <row r="214" spans="1:37" ht="13.5" customHeight="1">
      <c r="A214" s="2136"/>
      <c r="B214" s="255">
        <v>42645</v>
      </c>
      <c r="C214" s="253" t="s">
        <v>685</v>
      </c>
      <c r="D214" s="221" t="s">
        <v>708</v>
      </c>
      <c r="E214" s="221" t="s">
        <v>634</v>
      </c>
      <c r="F214" s="222">
        <v>1</v>
      </c>
      <c r="G214" s="222">
        <v>0.5</v>
      </c>
      <c r="H214" s="222">
        <v>21</v>
      </c>
      <c r="I214" s="222">
        <v>22.5</v>
      </c>
      <c r="J214" s="223">
        <v>0.29166666666666669</v>
      </c>
      <c r="K214" s="222">
        <v>7.9</v>
      </c>
      <c r="L214" s="222">
        <v>11.1</v>
      </c>
      <c r="M214" s="224">
        <v>6.86</v>
      </c>
      <c r="N214" s="788">
        <v>0.15</v>
      </c>
      <c r="O214" s="222">
        <v>22.5</v>
      </c>
      <c r="P214" s="374">
        <v>42</v>
      </c>
      <c r="Q214" s="298">
        <v>22</v>
      </c>
      <c r="R214" s="298">
        <v>10</v>
      </c>
      <c r="S214" s="375">
        <v>84</v>
      </c>
      <c r="T214" s="375">
        <v>58</v>
      </c>
      <c r="U214" s="375">
        <v>26</v>
      </c>
      <c r="V214" s="219" t="s">
        <v>642</v>
      </c>
      <c r="W214" s="219"/>
      <c r="X214" s="406">
        <v>170</v>
      </c>
      <c r="Y214" s="221"/>
      <c r="Z214" s="221"/>
      <c r="AA214" s="221"/>
      <c r="AB214" s="221"/>
      <c r="AC214" s="221"/>
      <c r="AD214" s="2060"/>
      <c r="AE214" s="221"/>
      <c r="AF214" s="404"/>
      <c r="AG214" s="404"/>
      <c r="AH214" s="403"/>
      <c r="AI214" s="404"/>
      <c r="AJ214" s="403"/>
      <c r="AK214" s="221"/>
    </row>
    <row r="215" spans="1:37" ht="13.5" customHeight="1">
      <c r="A215" s="2136"/>
      <c r="B215" s="255">
        <v>42646</v>
      </c>
      <c r="C215" s="253" t="s">
        <v>686</v>
      </c>
      <c r="D215" s="221" t="s">
        <v>625</v>
      </c>
      <c r="E215" s="221" t="s">
        <v>640</v>
      </c>
      <c r="F215" s="222">
        <v>0</v>
      </c>
      <c r="G215" s="222">
        <v>1.7</v>
      </c>
      <c r="H215" s="222">
        <v>20</v>
      </c>
      <c r="I215" s="222">
        <v>22</v>
      </c>
      <c r="J215" s="223">
        <v>0.2986111111111111</v>
      </c>
      <c r="K215" s="222">
        <v>4</v>
      </c>
      <c r="L215" s="222">
        <v>5.5</v>
      </c>
      <c r="M215" s="224">
        <v>7.07</v>
      </c>
      <c r="N215" s="788">
        <v>0.25</v>
      </c>
      <c r="O215" s="222">
        <v>24.3</v>
      </c>
      <c r="P215" s="374">
        <v>48</v>
      </c>
      <c r="Q215" s="298">
        <v>24.9</v>
      </c>
      <c r="R215" s="298">
        <v>10</v>
      </c>
      <c r="S215" s="375">
        <v>84</v>
      </c>
      <c r="T215" s="375">
        <v>55</v>
      </c>
      <c r="U215" s="375">
        <v>29</v>
      </c>
      <c r="V215" s="219" t="s">
        <v>642</v>
      </c>
      <c r="W215" s="219"/>
      <c r="X215" s="406">
        <v>190</v>
      </c>
      <c r="Y215" s="222"/>
      <c r="Z215" s="222"/>
      <c r="AA215" s="222"/>
      <c r="AB215" s="224"/>
      <c r="AC215" s="222"/>
      <c r="AD215" s="2060"/>
      <c r="AE215" s="222"/>
      <c r="AF215" s="404"/>
      <c r="AG215" s="404"/>
      <c r="AH215" s="403"/>
      <c r="AI215" s="404"/>
      <c r="AJ215" s="403"/>
      <c r="AK215" s="222"/>
    </row>
    <row r="216" spans="1:37" ht="13.5" customHeight="1">
      <c r="A216" s="2136"/>
      <c r="B216" s="255">
        <v>42647</v>
      </c>
      <c r="C216" s="253" t="s">
        <v>687</v>
      </c>
      <c r="D216" s="221" t="s">
        <v>641</v>
      </c>
      <c r="E216" s="221" t="s">
        <v>693</v>
      </c>
      <c r="F216" s="222">
        <v>3</v>
      </c>
      <c r="G216" s="222">
        <v>0</v>
      </c>
      <c r="H216" s="222">
        <v>17</v>
      </c>
      <c r="I216" s="222">
        <v>22</v>
      </c>
      <c r="J216" s="223">
        <v>0.29166666666666669</v>
      </c>
      <c r="K216" s="222">
        <v>6.5</v>
      </c>
      <c r="L216" s="222">
        <v>10.7</v>
      </c>
      <c r="M216" s="224">
        <v>6.97</v>
      </c>
      <c r="N216" s="788">
        <v>0.05</v>
      </c>
      <c r="O216" s="222">
        <v>23.6</v>
      </c>
      <c r="P216" s="374">
        <v>52</v>
      </c>
      <c r="Q216" s="298">
        <v>21.3</v>
      </c>
      <c r="R216" s="298">
        <v>10</v>
      </c>
      <c r="S216" s="375">
        <v>88</v>
      </c>
      <c r="T216" s="375">
        <v>60</v>
      </c>
      <c r="U216" s="375">
        <v>28</v>
      </c>
      <c r="V216" s="219" t="s">
        <v>642</v>
      </c>
      <c r="W216" s="219"/>
      <c r="X216" s="406">
        <v>160</v>
      </c>
      <c r="Y216" s="222"/>
      <c r="Z216" s="222"/>
      <c r="AA216" s="222"/>
      <c r="AB216" s="224"/>
      <c r="AC216" s="222"/>
      <c r="AD216" s="2060"/>
      <c r="AE216" s="222"/>
      <c r="AF216" s="404"/>
      <c r="AG216" s="404"/>
      <c r="AH216" s="403"/>
      <c r="AI216" s="404"/>
      <c r="AJ216" s="403"/>
      <c r="AK216" s="222"/>
    </row>
    <row r="217" spans="1:37" ht="13.5" customHeight="1">
      <c r="A217" s="2136"/>
      <c r="B217" s="255">
        <v>42648</v>
      </c>
      <c r="C217" s="253" t="s">
        <v>688</v>
      </c>
      <c r="D217" s="221" t="s">
        <v>627</v>
      </c>
      <c r="E217" s="221" t="s">
        <v>634</v>
      </c>
      <c r="F217" s="222">
        <v>2</v>
      </c>
      <c r="G217" s="222">
        <v>0</v>
      </c>
      <c r="H217" s="222">
        <v>13</v>
      </c>
      <c r="I217" s="222">
        <v>20.5</v>
      </c>
      <c r="J217" s="223">
        <v>0.29166666666666669</v>
      </c>
      <c r="K217" s="222">
        <v>6.6</v>
      </c>
      <c r="L217" s="222">
        <v>10.8</v>
      </c>
      <c r="M217" s="224">
        <v>7.06</v>
      </c>
      <c r="N217" s="788" t="s">
        <v>321</v>
      </c>
      <c r="O217" s="222">
        <v>24</v>
      </c>
      <c r="P217" s="374">
        <v>49</v>
      </c>
      <c r="Q217" s="298">
        <v>24.1</v>
      </c>
      <c r="R217" s="298">
        <v>10</v>
      </c>
      <c r="S217" s="375">
        <v>83</v>
      </c>
      <c r="T217" s="375">
        <v>57</v>
      </c>
      <c r="U217" s="375">
        <v>26</v>
      </c>
      <c r="V217" s="219" t="s">
        <v>642</v>
      </c>
      <c r="W217" s="219"/>
      <c r="X217" s="406">
        <v>180</v>
      </c>
      <c r="Y217" s="222"/>
      <c r="Z217" s="222"/>
      <c r="AA217" s="222"/>
      <c r="AB217" s="224"/>
      <c r="AC217" s="222"/>
      <c r="AD217" s="2060"/>
      <c r="AE217" s="222"/>
      <c r="AF217" s="404"/>
      <c r="AG217" s="404"/>
      <c r="AH217" s="403"/>
      <c r="AI217" s="404"/>
      <c r="AJ217" s="403"/>
      <c r="AK217" s="222"/>
    </row>
    <row r="218" spans="1:37" ht="13.5" customHeight="1">
      <c r="A218" s="2136"/>
      <c r="B218" s="255">
        <v>42649</v>
      </c>
      <c r="C218" s="253" t="s">
        <v>689</v>
      </c>
      <c r="D218" s="221" t="s">
        <v>638</v>
      </c>
      <c r="E218" s="221" t="s">
        <v>640</v>
      </c>
      <c r="F218" s="222">
        <v>2</v>
      </c>
      <c r="G218" s="222">
        <v>26.7</v>
      </c>
      <c r="H218" s="222">
        <v>14</v>
      </c>
      <c r="I218" s="222">
        <v>19</v>
      </c>
      <c r="J218" s="223">
        <v>0.28472222222222221</v>
      </c>
      <c r="K218" s="222">
        <v>6.5</v>
      </c>
      <c r="L218" s="222">
        <v>10.8</v>
      </c>
      <c r="M218" s="224">
        <v>7.06</v>
      </c>
      <c r="N218" s="788" t="s">
        <v>321</v>
      </c>
      <c r="O218" s="222">
        <v>24.5</v>
      </c>
      <c r="P218" s="374">
        <v>50</v>
      </c>
      <c r="Q218" s="298">
        <v>22</v>
      </c>
      <c r="R218" s="298">
        <v>9.5</v>
      </c>
      <c r="S218" s="375">
        <v>86</v>
      </c>
      <c r="T218" s="375">
        <v>60</v>
      </c>
      <c r="U218" s="375">
        <v>26</v>
      </c>
      <c r="V218" s="219">
        <v>0.23</v>
      </c>
      <c r="W218" s="219" t="s">
        <v>636</v>
      </c>
      <c r="X218" s="406">
        <v>180</v>
      </c>
      <c r="Y218" s="222">
        <v>169.2</v>
      </c>
      <c r="Z218" s="222">
        <v>12.8</v>
      </c>
      <c r="AA218" s="222">
        <v>1.97</v>
      </c>
      <c r="AB218" s="224">
        <v>-1.4</v>
      </c>
      <c r="AC218" s="222">
        <v>5</v>
      </c>
      <c r="AD218" s="2060"/>
      <c r="AE218" s="222"/>
      <c r="AF218" s="404"/>
      <c r="AG218" s="404"/>
      <c r="AH218" s="403"/>
      <c r="AI218" s="404"/>
      <c r="AJ218" s="403"/>
      <c r="AK218" s="222"/>
    </row>
    <row r="219" spans="1:37" ht="13.5" customHeight="1">
      <c r="A219" s="2136"/>
      <c r="B219" s="255">
        <v>42650</v>
      </c>
      <c r="C219" s="253" t="s">
        <v>691</v>
      </c>
      <c r="D219" s="221" t="s">
        <v>625</v>
      </c>
      <c r="E219" s="221" t="s">
        <v>709</v>
      </c>
      <c r="F219" s="222">
        <v>2</v>
      </c>
      <c r="G219" s="222">
        <v>29.3</v>
      </c>
      <c r="H219" s="222">
        <v>18</v>
      </c>
      <c r="I219" s="222">
        <v>18</v>
      </c>
      <c r="J219" s="223">
        <v>0.27777777777777779</v>
      </c>
      <c r="K219" s="222">
        <v>6.7</v>
      </c>
      <c r="L219" s="222">
        <v>10.5</v>
      </c>
      <c r="M219" s="224">
        <v>7.04</v>
      </c>
      <c r="N219" s="788" t="s">
        <v>321</v>
      </c>
      <c r="O219" s="222">
        <v>23.4</v>
      </c>
      <c r="P219" s="374">
        <v>40</v>
      </c>
      <c r="Q219" s="298">
        <v>22</v>
      </c>
      <c r="R219" s="298">
        <v>10</v>
      </c>
      <c r="S219" s="375">
        <v>78</v>
      </c>
      <c r="T219" s="375">
        <v>53</v>
      </c>
      <c r="U219" s="375">
        <v>25</v>
      </c>
      <c r="V219" s="218">
        <v>0.22</v>
      </c>
      <c r="W219" s="219"/>
      <c r="X219" s="406">
        <v>160</v>
      </c>
      <c r="Y219" s="222"/>
      <c r="Z219" s="222"/>
      <c r="AA219" s="222"/>
      <c r="AB219" s="224"/>
      <c r="AC219" s="222"/>
      <c r="AD219" s="2060"/>
      <c r="AE219" s="222"/>
      <c r="AF219" s="404"/>
      <c r="AG219" s="404"/>
      <c r="AH219" s="403"/>
      <c r="AI219" s="404"/>
      <c r="AJ219" s="403"/>
      <c r="AK219" s="222"/>
    </row>
    <row r="220" spans="1:37" ht="13.5" customHeight="1">
      <c r="A220" s="2136"/>
      <c r="B220" s="255">
        <v>42651</v>
      </c>
      <c r="C220" s="253" t="s">
        <v>692</v>
      </c>
      <c r="D220" s="221" t="s">
        <v>707</v>
      </c>
      <c r="E220" s="221" t="s">
        <v>693</v>
      </c>
      <c r="F220" s="222">
        <v>2</v>
      </c>
      <c r="G220" s="222">
        <v>0</v>
      </c>
      <c r="H220" s="222">
        <v>18</v>
      </c>
      <c r="I220" s="222">
        <v>19</v>
      </c>
      <c r="J220" s="223">
        <v>0.28472222222222221</v>
      </c>
      <c r="K220" s="222">
        <v>4</v>
      </c>
      <c r="L220" s="222">
        <v>4.8</v>
      </c>
      <c r="M220" s="224">
        <v>6.91</v>
      </c>
      <c r="N220" s="788">
        <v>0.05</v>
      </c>
      <c r="O220" s="222">
        <v>21.4</v>
      </c>
      <c r="P220" s="374">
        <v>40</v>
      </c>
      <c r="Q220" s="298">
        <v>19.2</v>
      </c>
      <c r="R220" s="298">
        <v>8.4</v>
      </c>
      <c r="S220" s="375">
        <v>75</v>
      </c>
      <c r="T220" s="375">
        <v>51</v>
      </c>
      <c r="U220" s="375">
        <v>24</v>
      </c>
      <c r="V220" s="219" t="s">
        <v>642</v>
      </c>
      <c r="W220" s="219"/>
      <c r="X220" s="406">
        <v>150</v>
      </c>
      <c r="Y220" s="221"/>
      <c r="Z220" s="221"/>
      <c r="AA220" s="222"/>
      <c r="AB220" s="221"/>
      <c r="AC220" s="221"/>
      <c r="AD220" s="2060"/>
      <c r="AE220" s="221"/>
      <c r="AF220" s="404"/>
      <c r="AG220" s="404"/>
      <c r="AH220" s="403"/>
      <c r="AI220" s="404"/>
      <c r="AJ220" s="403"/>
      <c r="AK220" s="222"/>
    </row>
    <row r="221" spans="1:37" ht="13.5" customHeight="1">
      <c r="A221" s="2136"/>
      <c r="B221" s="255">
        <v>42652</v>
      </c>
      <c r="C221" s="253" t="s">
        <v>685</v>
      </c>
      <c r="D221" s="221" t="s">
        <v>627</v>
      </c>
      <c r="E221" s="221" t="s">
        <v>629</v>
      </c>
      <c r="F221" s="222">
        <v>0</v>
      </c>
      <c r="G221" s="222">
        <v>0</v>
      </c>
      <c r="H221" s="222">
        <v>14</v>
      </c>
      <c r="I221" s="222">
        <v>20</v>
      </c>
      <c r="J221" s="223">
        <v>0.28472222222222221</v>
      </c>
      <c r="K221" s="222">
        <v>5.3</v>
      </c>
      <c r="L221" s="222">
        <v>9.3000000000000007</v>
      </c>
      <c r="M221" s="224">
        <v>7.11</v>
      </c>
      <c r="N221" s="788" t="s">
        <v>321</v>
      </c>
      <c r="O221" s="222">
        <v>23.4</v>
      </c>
      <c r="P221" s="374">
        <v>47</v>
      </c>
      <c r="Q221" s="298">
        <v>22.7</v>
      </c>
      <c r="R221" s="298">
        <v>10</v>
      </c>
      <c r="S221" s="375">
        <v>82</v>
      </c>
      <c r="T221" s="375">
        <v>56</v>
      </c>
      <c r="U221" s="375">
        <v>26</v>
      </c>
      <c r="V221" s="219">
        <v>0.21</v>
      </c>
      <c r="W221" s="219"/>
      <c r="X221" s="406">
        <v>180</v>
      </c>
      <c r="Y221" s="221"/>
      <c r="Z221" s="221"/>
      <c r="AA221" s="221"/>
      <c r="AB221" s="221"/>
      <c r="AC221" s="221"/>
      <c r="AD221" s="2060"/>
      <c r="AE221" s="221"/>
      <c r="AF221" s="404"/>
      <c r="AG221" s="404"/>
      <c r="AH221" s="403"/>
      <c r="AI221" s="404"/>
      <c r="AJ221" s="403"/>
      <c r="AK221" s="221"/>
    </row>
    <row r="222" spans="1:37" ht="13.5" customHeight="1">
      <c r="A222" s="2136"/>
      <c r="B222" s="255">
        <v>42653</v>
      </c>
      <c r="C222" s="253" t="s">
        <v>686</v>
      </c>
      <c r="D222" s="221" t="s">
        <v>627</v>
      </c>
      <c r="E222" s="221" t="s">
        <v>633</v>
      </c>
      <c r="F222" s="222">
        <v>0</v>
      </c>
      <c r="G222" s="222">
        <v>0</v>
      </c>
      <c r="H222" s="222">
        <v>18</v>
      </c>
      <c r="I222" s="222">
        <v>21</v>
      </c>
      <c r="J222" s="223">
        <v>0.29166666666666669</v>
      </c>
      <c r="K222" s="222">
        <v>5.2</v>
      </c>
      <c r="L222" s="222">
        <v>7.3</v>
      </c>
      <c r="M222" s="224">
        <v>6.99</v>
      </c>
      <c r="N222" s="788">
        <v>0.05</v>
      </c>
      <c r="O222" s="222">
        <v>22.4</v>
      </c>
      <c r="P222" s="374">
        <v>52</v>
      </c>
      <c r="Q222" s="298">
        <v>21.7</v>
      </c>
      <c r="R222" s="298">
        <v>9.8000000000000007</v>
      </c>
      <c r="S222" s="375">
        <v>84</v>
      </c>
      <c r="T222" s="375">
        <v>56</v>
      </c>
      <c r="U222" s="375">
        <v>28</v>
      </c>
      <c r="V222" s="219" t="s">
        <v>642</v>
      </c>
      <c r="W222" s="219"/>
      <c r="X222" s="406">
        <v>180</v>
      </c>
      <c r="Y222" s="221"/>
      <c r="Z222" s="221"/>
      <c r="AA222" s="221"/>
      <c r="AB222" s="221"/>
      <c r="AC222" s="221"/>
      <c r="AD222" s="2060"/>
      <c r="AE222" s="221"/>
      <c r="AF222" s="404"/>
      <c r="AG222" s="404"/>
      <c r="AH222" s="403"/>
      <c r="AI222" s="404"/>
      <c r="AJ222" s="403"/>
      <c r="AK222" s="221"/>
    </row>
    <row r="223" spans="1:37" ht="13.5" customHeight="1">
      <c r="A223" s="2136"/>
      <c r="B223" s="255">
        <v>42654</v>
      </c>
      <c r="C223" s="253" t="s">
        <v>687</v>
      </c>
      <c r="D223" s="221" t="s">
        <v>641</v>
      </c>
      <c r="E223" s="221" t="s">
        <v>693</v>
      </c>
      <c r="F223" s="222">
        <v>2</v>
      </c>
      <c r="G223" s="222">
        <v>0</v>
      </c>
      <c r="H223" s="222">
        <v>18</v>
      </c>
      <c r="I223" s="222">
        <v>22</v>
      </c>
      <c r="J223" s="223">
        <v>0.29166666666666669</v>
      </c>
      <c r="K223" s="222">
        <v>6.2</v>
      </c>
      <c r="L223" s="222">
        <v>9.5</v>
      </c>
      <c r="M223" s="224">
        <v>7.14</v>
      </c>
      <c r="N223" s="788">
        <v>0.05</v>
      </c>
      <c r="O223" s="222">
        <v>23.9</v>
      </c>
      <c r="P223" s="374">
        <v>50</v>
      </c>
      <c r="Q223" s="298">
        <v>23.4</v>
      </c>
      <c r="R223" s="298">
        <v>10</v>
      </c>
      <c r="S223" s="375">
        <v>84</v>
      </c>
      <c r="T223" s="375">
        <v>56</v>
      </c>
      <c r="U223" s="375">
        <v>28</v>
      </c>
      <c r="V223" s="219" t="s">
        <v>642</v>
      </c>
      <c r="W223" s="219"/>
      <c r="X223" s="406">
        <v>200</v>
      </c>
      <c r="Y223" s="222"/>
      <c r="Z223" s="222"/>
      <c r="AA223" s="222"/>
      <c r="AB223" s="224"/>
      <c r="AC223" s="222"/>
      <c r="AD223" s="2060">
        <v>0.15</v>
      </c>
      <c r="AE223" s="222">
        <v>39</v>
      </c>
      <c r="AF223" s="404">
        <v>4.8</v>
      </c>
      <c r="AG223" s="404">
        <v>4.3</v>
      </c>
      <c r="AH223" s="403">
        <v>1.2</v>
      </c>
      <c r="AI223" s="404">
        <v>9.6</v>
      </c>
      <c r="AJ223" s="403">
        <v>1.2</v>
      </c>
      <c r="AK223" s="222" t="s">
        <v>700</v>
      </c>
    </row>
    <row r="224" spans="1:37" ht="13.5" customHeight="1">
      <c r="A224" s="2136"/>
      <c r="B224" s="255">
        <v>42655</v>
      </c>
      <c r="C224" s="253" t="s">
        <v>688</v>
      </c>
      <c r="D224" s="221" t="s">
        <v>705</v>
      </c>
      <c r="E224" s="221" t="s">
        <v>693</v>
      </c>
      <c r="F224" s="222">
        <v>0</v>
      </c>
      <c r="G224" s="222">
        <v>0.1</v>
      </c>
      <c r="H224" s="222">
        <v>19</v>
      </c>
      <c r="I224" s="222">
        <v>22</v>
      </c>
      <c r="J224" s="223">
        <v>0.29166666666666669</v>
      </c>
      <c r="K224" s="222">
        <v>8.4</v>
      </c>
      <c r="L224" s="222">
        <v>9.6</v>
      </c>
      <c r="M224" s="224">
        <v>7.17</v>
      </c>
      <c r="N224" s="788">
        <v>0.05</v>
      </c>
      <c r="O224" s="222">
        <v>24</v>
      </c>
      <c r="P224" s="374">
        <v>51</v>
      </c>
      <c r="Q224" s="298">
        <v>22.4</v>
      </c>
      <c r="R224" s="298">
        <v>10</v>
      </c>
      <c r="S224" s="375">
        <v>87</v>
      </c>
      <c r="T224" s="375">
        <v>58</v>
      </c>
      <c r="U224" s="375">
        <v>29</v>
      </c>
      <c r="V224" s="219">
        <v>0.22</v>
      </c>
      <c r="W224" s="219"/>
      <c r="X224" s="406">
        <v>170</v>
      </c>
      <c r="Y224" s="222"/>
      <c r="Z224" s="222"/>
      <c r="AA224" s="222"/>
      <c r="AB224" s="224"/>
      <c r="AC224" s="222"/>
      <c r="AD224" s="2060"/>
      <c r="AE224" s="222"/>
      <c r="AF224" s="404"/>
      <c r="AG224" s="404"/>
      <c r="AH224" s="403"/>
      <c r="AI224" s="404"/>
      <c r="AJ224" s="403"/>
      <c r="AK224" s="222"/>
    </row>
    <row r="225" spans="1:37" ht="13.5" customHeight="1">
      <c r="A225" s="2136"/>
      <c r="B225" s="255">
        <v>42656</v>
      </c>
      <c r="C225" s="253" t="s">
        <v>689</v>
      </c>
      <c r="D225" s="221" t="s">
        <v>625</v>
      </c>
      <c r="E225" s="221" t="s">
        <v>633</v>
      </c>
      <c r="F225" s="222">
        <v>2</v>
      </c>
      <c r="G225" s="222">
        <v>11</v>
      </c>
      <c r="H225" s="222">
        <v>16</v>
      </c>
      <c r="I225" s="222">
        <v>22</v>
      </c>
      <c r="J225" s="223">
        <v>0.29166666666666669</v>
      </c>
      <c r="K225" s="222">
        <v>6.3</v>
      </c>
      <c r="L225" s="222">
        <v>11.7</v>
      </c>
      <c r="M225" s="224">
        <v>7.17</v>
      </c>
      <c r="N225" s="788" t="s">
        <v>321</v>
      </c>
      <c r="O225" s="222">
        <v>23.6</v>
      </c>
      <c r="P225" s="374">
        <v>52</v>
      </c>
      <c r="Q225" s="298">
        <v>22.7</v>
      </c>
      <c r="R225" s="298">
        <v>10</v>
      </c>
      <c r="S225" s="375">
        <v>86</v>
      </c>
      <c r="T225" s="375">
        <v>56</v>
      </c>
      <c r="U225" s="375">
        <v>30</v>
      </c>
      <c r="V225" s="219" t="s">
        <v>642</v>
      </c>
      <c r="W225" s="219"/>
      <c r="X225" s="406">
        <v>180</v>
      </c>
      <c r="Y225" s="222"/>
      <c r="Z225" s="222"/>
      <c r="AA225" s="222"/>
      <c r="AB225" s="224"/>
      <c r="AC225" s="222"/>
      <c r="AD225" s="2060"/>
      <c r="AE225" s="222"/>
      <c r="AF225" s="404"/>
      <c r="AG225" s="404"/>
      <c r="AH225" s="403"/>
      <c r="AI225" s="404"/>
      <c r="AJ225" s="403"/>
      <c r="AK225" s="222"/>
    </row>
    <row r="226" spans="1:37" ht="13.5" customHeight="1">
      <c r="A226" s="2136"/>
      <c r="B226" s="255">
        <v>42657</v>
      </c>
      <c r="C226" s="253" t="s">
        <v>691</v>
      </c>
      <c r="D226" s="221" t="s">
        <v>632</v>
      </c>
      <c r="E226" s="221" t="s">
        <v>640</v>
      </c>
      <c r="F226" s="222">
        <v>3</v>
      </c>
      <c r="G226" s="222">
        <v>17.899999999999999</v>
      </c>
      <c r="H226" s="222">
        <v>14</v>
      </c>
      <c r="I226" s="222">
        <v>19</v>
      </c>
      <c r="J226" s="223">
        <v>0.29166666666666669</v>
      </c>
      <c r="K226" s="222">
        <v>4.0999999999999996</v>
      </c>
      <c r="L226" s="222">
        <v>7.1</v>
      </c>
      <c r="M226" s="224">
        <v>6.98</v>
      </c>
      <c r="N226" s="788" t="s">
        <v>321</v>
      </c>
      <c r="O226" s="222">
        <v>21.7</v>
      </c>
      <c r="P226" s="374">
        <v>50</v>
      </c>
      <c r="Q226" s="298">
        <v>20.6</v>
      </c>
      <c r="R226" s="298">
        <v>9.8000000000000007</v>
      </c>
      <c r="S226" s="375">
        <v>80</v>
      </c>
      <c r="T226" s="375">
        <v>52</v>
      </c>
      <c r="U226" s="375">
        <v>28</v>
      </c>
      <c r="V226" s="219">
        <v>0.22</v>
      </c>
      <c r="W226" s="219"/>
      <c r="X226" s="406">
        <v>170</v>
      </c>
      <c r="Y226" s="222"/>
      <c r="Z226" s="222"/>
      <c r="AA226" s="222"/>
      <c r="AB226" s="224"/>
      <c r="AC226" s="222"/>
      <c r="AD226" s="2060"/>
      <c r="AE226" s="222"/>
      <c r="AF226" s="404"/>
      <c r="AG226" s="404"/>
      <c r="AH226" s="403"/>
      <c r="AI226" s="404"/>
      <c r="AJ226" s="403"/>
      <c r="AK226" s="222"/>
    </row>
    <row r="227" spans="1:37" ht="13.5" customHeight="1">
      <c r="A227" s="2136"/>
      <c r="B227" s="255">
        <v>42658</v>
      </c>
      <c r="C227" s="253" t="s">
        <v>692</v>
      </c>
      <c r="D227" s="221" t="s">
        <v>632</v>
      </c>
      <c r="E227" s="221" t="s">
        <v>640</v>
      </c>
      <c r="F227" s="222">
        <v>2</v>
      </c>
      <c r="G227" s="222">
        <v>12</v>
      </c>
      <c r="H227" s="222">
        <v>15</v>
      </c>
      <c r="I227" s="222">
        <v>16</v>
      </c>
      <c r="J227" s="223">
        <v>0.29166666666666669</v>
      </c>
      <c r="K227" s="222">
        <v>4.4000000000000004</v>
      </c>
      <c r="L227" s="222">
        <v>7.4</v>
      </c>
      <c r="M227" s="224">
        <v>7.18</v>
      </c>
      <c r="N227" s="788">
        <v>0.05</v>
      </c>
      <c r="O227" s="222">
        <v>30.1</v>
      </c>
      <c r="P227" s="374">
        <v>62</v>
      </c>
      <c r="Q227" s="298">
        <v>31.2</v>
      </c>
      <c r="R227" s="298">
        <v>10</v>
      </c>
      <c r="S227" s="375">
        <v>96</v>
      </c>
      <c r="T227" s="375">
        <v>68</v>
      </c>
      <c r="U227" s="375">
        <v>28</v>
      </c>
      <c r="V227" s="219">
        <v>0.2</v>
      </c>
      <c r="W227" s="219"/>
      <c r="X227" s="406">
        <v>210</v>
      </c>
      <c r="Y227" s="222"/>
      <c r="Z227" s="222"/>
      <c r="AA227" s="222"/>
      <c r="AB227" s="224"/>
      <c r="AC227" s="222"/>
      <c r="AD227" s="2060"/>
      <c r="AE227" s="222"/>
      <c r="AF227" s="404"/>
      <c r="AG227" s="404"/>
      <c r="AH227" s="403"/>
      <c r="AI227" s="404"/>
      <c r="AJ227" s="403"/>
      <c r="AK227" s="222"/>
    </row>
    <row r="228" spans="1:37" ht="13.5" customHeight="1">
      <c r="A228" s="2136"/>
      <c r="B228" s="255">
        <v>42659</v>
      </c>
      <c r="C228" s="253" t="s">
        <v>685</v>
      </c>
      <c r="D228" s="221" t="s">
        <v>632</v>
      </c>
      <c r="E228" s="221" t="s">
        <v>629</v>
      </c>
      <c r="F228" s="222">
        <v>4</v>
      </c>
      <c r="G228" s="222">
        <v>21.9</v>
      </c>
      <c r="H228" s="222">
        <v>13</v>
      </c>
      <c r="I228" s="222">
        <v>17</v>
      </c>
      <c r="J228" s="223">
        <v>0.28472222222222221</v>
      </c>
      <c r="K228" s="222">
        <v>4.2</v>
      </c>
      <c r="L228" s="222">
        <v>7.2</v>
      </c>
      <c r="M228" s="224">
        <v>7.31</v>
      </c>
      <c r="N228" s="788">
        <v>0.1</v>
      </c>
      <c r="O228" s="222">
        <v>24.4</v>
      </c>
      <c r="P228" s="374">
        <v>59</v>
      </c>
      <c r="Q228" s="298">
        <v>25.6</v>
      </c>
      <c r="R228" s="298">
        <v>10</v>
      </c>
      <c r="S228" s="375">
        <v>88</v>
      </c>
      <c r="T228" s="375">
        <v>30</v>
      </c>
      <c r="U228" s="375">
        <v>58</v>
      </c>
      <c r="V228" s="219" t="s">
        <v>642</v>
      </c>
      <c r="W228" s="219"/>
      <c r="X228" s="406">
        <v>180</v>
      </c>
      <c r="Y228" s="221"/>
      <c r="Z228" s="221"/>
      <c r="AA228" s="221"/>
      <c r="AB228" s="221"/>
      <c r="AC228" s="221"/>
      <c r="AD228" s="2060"/>
      <c r="AE228" s="221"/>
      <c r="AF228" s="404"/>
      <c r="AG228" s="404"/>
      <c r="AH228" s="403"/>
      <c r="AI228" s="404"/>
      <c r="AJ228" s="403"/>
      <c r="AK228" s="221"/>
    </row>
    <row r="229" spans="1:37" ht="13.5" customHeight="1">
      <c r="A229" s="2136"/>
      <c r="B229" s="255">
        <v>42660</v>
      </c>
      <c r="C229" s="253" t="s">
        <v>686</v>
      </c>
      <c r="D229" s="221" t="s">
        <v>625</v>
      </c>
      <c r="E229" s="221" t="s">
        <v>640</v>
      </c>
      <c r="F229" s="222">
        <v>2</v>
      </c>
      <c r="G229" s="222">
        <v>5</v>
      </c>
      <c r="H229" s="222">
        <v>13</v>
      </c>
      <c r="I229" s="222">
        <v>16</v>
      </c>
      <c r="J229" s="223">
        <v>0.28472222222222221</v>
      </c>
      <c r="K229" s="222">
        <v>5.3</v>
      </c>
      <c r="L229" s="222">
        <v>9.8000000000000007</v>
      </c>
      <c r="M229" s="224">
        <v>7.33</v>
      </c>
      <c r="N229" s="788">
        <v>0.05</v>
      </c>
      <c r="O229" s="222">
        <v>27.3</v>
      </c>
      <c r="P229" s="374">
        <v>64</v>
      </c>
      <c r="Q229" s="298">
        <v>28.4</v>
      </c>
      <c r="R229" s="298">
        <v>10</v>
      </c>
      <c r="S229" s="375">
        <v>100</v>
      </c>
      <c r="T229" s="375">
        <v>74</v>
      </c>
      <c r="U229" s="375">
        <v>26</v>
      </c>
      <c r="V229" s="219" t="s">
        <v>642</v>
      </c>
      <c r="W229" s="219"/>
      <c r="X229" s="406">
        <v>170</v>
      </c>
      <c r="Y229" s="222"/>
      <c r="Z229" s="222"/>
      <c r="AA229" s="222"/>
      <c r="AB229" s="224"/>
      <c r="AC229" s="222"/>
      <c r="AD229" s="2060"/>
      <c r="AE229" s="222"/>
      <c r="AF229" s="404"/>
      <c r="AG229" s="404"/>
      <c r="AH229" s="403"/>
      <c r="AI229" s="404"/>
      <c r="AJ229" s="403"/>
      <c r="AK229" s="222"/>
    </row>
    <row r="230" spans="1:37" ht="13.5" customHeight="1">
      <c r="A230" s="2136"/>
      <c r="B230" s="255">
        <v>42661</v>
      </c>
      <c r="C230" s="253" t="s">
        <v>687</v>
      </c>
      <c r="D230" s="221" t="s">
        <v>705</v>
      </c>
      <c r="E230" s="221" t="s">
        <v>626</v>
      </c>
      <c r="F230" s="222">
        <v>2</v>
      </c>
      <c r="G230" s="222">
        <v>0.1</v>
      </c>
      <c r="H230" s="222">
        <v>12</v>
      </c>
      <c r="I230" s="222">
        <v>15</v>
      </c>
      <c r="J230" s="223">
        <v>0.29166666666666669</v>
      </c>
      <c r="K230" s="222">
        <v>7.1</v>
      </c>
      <c r="L230" s="222">
        <v>11.2</v>
      </c>
      <c r="M230" s="224">
        <v>7.11</v>
      </c>
      <c r="N230" s="788">
        <v>0.05</v>
      </c>
      <c r="O230" s="222">
        <v>24.4</v>
      </c>
      <c r="P230" s="374">
        <v>60</v>
      </c>
      <c r="Q230" s="298">
        <v>22.7</v>
      </c>
      <c r="R230" s="298">
        <v>10</v>
      </c>
      <c r="S230" s="375">
        <v>90</v>
      </c>
      <c r="T230" s="375">
        <v>60</v>
      </c>
      <c r="U230" s="375">
        <v>30</v>
      </c>
      <c r="V230" s="219" t="s">
        <v>642</v>
      </c>
      <c r="W230" s="219"/>
      <c r="X230" s="406">
        <v>190</v>
      </c>
      <c r="Y230" s="222"/>
      <c r="Z230" s="222"/>
      <c r="AA230" s="222"/>
      <c r="AB230" s="224"/>
      <c r="AC230" s="222"/>
      <c r="AD230" s="2060"/>
      <c r="AE230" s="222"/>
      <c r="AF230" s="404"/>
      <c r="AG230" s="404"/>
      <c r="AH230" s="403"/>
      <c r="AI230" s="404"/>
      <c r="AJ230" s="403"/>
      <c r="AK230" s="222"/>
    </row>
    <row r="231" spans="1:37" ht="13.5" customHeight="1">
      <c r="A231" s="2136"/>
      <c r="B231" s="255">
        <v>42662</v>
      </c>
      <c r="C231" s="253" t="s">
        <v>688</v>
      </c>
      <c r="D231" s="221" t="s">
        <v>632</v>
      </c>
      <c r="E231" s="221" t="s">
        <v>633</v>
      </c>
      <c r="F231" s="222">
        <v>4</v>
      </c>
      <c r="G231" s="222">
        <v>43</v>
      </c>
      <c r="H231" s="222">
        <v>10</v>
      </c>
      <c r="I231" s="222">
        <v>15.5</v>
      </c>
      <c r="J231" s="223">
        <v>0.29166666666666669</v>
      </c>
      <c r="K231" s="222">
        <v>6.8</v>
      </c>
      <c r="L231" s="222">
        <v>12.5</v>
      </c>
      <c r="M231" s="224">
        <v>7.33</v>
      </c>
      <c r="N231" s="788" t="s">
        <v>321</v>
      </c>
      <c r="O231" s="222">
        <v>27.5</v>
      </c>
      <c r="P231" s="374">
        <v>64</v>
      </c>
      <c r="Q231" s="298">
        <v>27.3</v>
      </c>
      <c r="R231" s="298">
        <v>10</v>
      </c>
      <c r="S231" s="375">
        <v>96</v>
      </c>
      <c r="T231" s="375">
        <v>66</v>
      </c>
      <c r="U231" s="375">
        <v>30</v>
      </c>
      <c r="V231" s="219" t="s">
        <v>642</v>
      </c>
      <c r="W231" s="219"/>
      <c r="X231" s="406">
        <v>170</v>
      </c>
      <c r="Y231" s="222"/>
      <c r="Z231" s="222"/>
      <c r="AA231" s="222"/>
      <c r="AB231" s="224"/>
      <c r="AC231" s="222"/>
      <c r="AD231" s="2060"/>
      <c r="AE231" s="222"/>
      <c r="AF231" s="404"/>
      <c r="AG231" s="404"/>
      <c r="AH231" s="403"/>
      <c r="AI231" s="404"/>
      <c r="AJ231" s="403"/>
      <c r="AK231" s="222"/>
    </row>
    <row r="232" spans="1:37" ht="13.5" customHeight="1">
      <c r="A232" s="2136"/>
      <c r="B232" s="255">
        <v>42663</v>
      </c>
      <c r="C232" s="253" t="s">
        <v>689</v>
      </c>
      <c r="D232" s="221" t="s">
        <v>625</v>
      </c>
      <c r="E232" s="221" t="s">
        <v>709</v>
      </c>
      <c r="F232" s="222">
        <v>4</v>
      </c>
      <c r="G232" s="222">
        <v>5.3</v>
      </c>
      <c r="H232" s="222">
        <v>12</v>
      </c>
      <c r="I232" s="222">
        <v>14.5</v>
      </c>
      <c r="J232" s="223">
        <v>0.28472222222222221</v>
      </c>
      <c r="K232" s="222">
        <v>5.2</v>
      </c>
      <c r="L232" s="222">
        <v>8.3000000000000007</v>
      </c>
      <c r="M232" s="224">
        <v>7.39</v>
      </c>
      <c r="N232" s="788" t="s">
        <v>321</v>
      </c>
      <c r="O232" s="222">
        <v>26.6</v>
      </c>
      <c r="P232" s="374">
        <v>68</v>
      </c>
      <c r="Q232" s="298">
        <v>25.6</v>
      </c>
      <c r="R232" s="298">
        <v>8.8000000000000007</v>
      </c>
      <c r="S232" s="375">
        <v>93</v>
      </c>
      <c r="T232" s="375">
        <v>61</v>
      </c>
      <c r="U232" s="375">
        <v>32</v>
      </c>
      <c r="V232" s="219" t="s">
        <v>642</v>
      </c>
      <c r="W232" s="219"/>
      <c r="X232" s="406">
        <v>210</v>
      </c>
      <c r="Y232" s="222"/>
      <c r="Z232" s="222"/>
      <c r="AA232" s="222"/>
      <c r="AB232" s="224"/>
      <c r="AC232" s="222"/>
      <c r="AD232" s="2060"/>
      <c r="AE232" s="222"/>
      <c r="AF232" s="404"/>
      <c r="AG232" s="404"/>
      <c r="AH232" s="403"/>
      <c r="AI232" s="404"/>
      <c r="AJ232" s="403"/>
      <c r="AK232" s="222"/>
    </row>
    <row r="233" spans="1:37" ht="13.5" customHeight="1">
      <c r="A233" s="2136"/>
      <c r="B233" s="255">
        <v>42664</v>
      </c>
      <c r="C233" s="253" t="s">
        <v>691</v>
      </c>
      <c r="D233" s="221" t="s">
        <v>632</v>
      </c>
      <c r="E233" s="221" t="s">
        <v>640</v>
      </c>
      <c r="F233" s="222">
        <v>2</v>
      </c>
      <c r="G233" s="222">
        <v>13.5</v>
      </c>
      <c r="H233" s="222">
        <v>17</v>
      </c>
      <c r="I233" s="222">
        <v>16.5</v>
      </c>
      <c r="J233" s="223">
        <v>0.29166666666666669</v>
      </c>
      <c r="K233" s="222">
        <v>5.7</v>
      </c>
      <c r="L233" s="222">
        <v>9.3000000000000007</v>
      </c>
      <c r="M233" s="224">
        <v>7.48</v>
      </c>
      <c r="N233" s="788" t="s">
        <v>321</v>
      </c>
      <c r="O233" s="222">
        <v>25.3</v>
      </c>
      <c r="P233" s="374">
        <v>66</v>
      </c>
      <c r="Q233" s="298">
        <v>26.3</v>
      </c>
      <c r="R233" s="298">
        <v>8.5</v>
      </c>
      <c r="S233" s="375">
        <v>96</v>
      </c>
      <c r="T233" s="375">
        <v>66</v>
      </c>
      <c r="U233" s="375">
        <v>30</v>
      </c>
      <c r="V233" s="218" t="s">
        <v>642</v>
      </c>
      <c r="W233" s="219"/>
      <c r="X233" s="406">
        <v>210</v>
      </c>
      <c r="Y233" s="222"/>
      <c r="Z233" s="222"/>
      <c r="AA233" s="222"/>
      <c r="AB233" s="224"/>
      <c r="AC233" s="222"/>
      <c r="AD233" s="2060"/>
      <c r="AE233" s="222"/>
      <c r="AF233" s="404"/>
      <c r="AG233" s="404"/>
      <c r="AH233" s="403"/>
      <c r="AI233" s="404"/>
      <c r="AJ233" s="403"/>
      <c r="AK233" s="222"/>
    </row>
    <row r="234" spans="1:37" ht="13.5" customHeight="1">
      <c r="A234" s="2136"/>
      <c r="B234" s="255">
        <v>42665</v>
      </c>
      <c r="C234" s="253" t="s">
        <v>692</v>
      </c>
      <c r="D234" s="221" t="s">
        <v>632</v>
      </c>
      <c r="E234" s="221" t="s">
        <v>626</v>
      </c>
      <c r="F234" s="222">
        <v>5</v>
      </c>
      <c r="G234" s="222">
        <v>101.4</v>
      </c>
      <c r="H234" s="222">
        <v>18</v>
      </c>
      <c r="I234" s="222">
        <v>17.5</v>
      </c>
      <c r="J234" s="223">
        <v>0.29166666666666669</v>
      </c>
      <c r="K234" s="222">
        <v>6.8</v>
      </c>
      <c r="L234" s="222">
        <v>6.1</v>
      </c>
      <c r="M234" s="224">
        <v>7.28</v>
      </c>
      <c r="N234" s="788" t="s">
        <v>321</v>
      </c>
      <c r="O234" s="222">
        <v>23.7</v>
      </c>
      <c r="P234" s="374">
        <v>59</v>
      </c>
      <c r="Q234" s="298">
        <v>19.899999999999999</v>
      </c>
      <c r="R234" s="298">
        <v>9.1999999999999993</v>
      </c>
      <c r="S234" s="375">
        <v>84</v>
      </c>
      <c r="T234" s="375">
        <v>60</v>
      </c>
      <c r="U234" s="375">
        <v>24</v>
      </c>
      <c r="V234" s="219" t="s">
        <v>642</v>
      </c>
      <c r="W234" s="219"/>
      <c r="X234" s="406">
        <v>180</v>
      </c>
      <c r="Y234" s="222"/>
      <c r="Z234" s="222"/>
      <c r="AA234" s="221"/>
      <c r="AB234" s="221"/>
      <c r="AC234" s="221"/>
      <c r="AD234" s="2060"/>
      <c r="AE234" s="222"/>
      <c r="AF234" s="404"/>
      <c r="AG234" s="404"/>
      <c r="AH234" s="403"/>
      <c r="AI234" s="404"/>
      <c r="AJ234" s="403"/>
      <c r="AK234" s="221"/>
    </row>
    <row r="235" spans="1:37" ht="13.5" customHeight="1">
      <c r="A235" s="2136"/>
      <c r="B235" s="255">
        <v>42666</v>
      </c>
      <c r="C235" s="253" t="s">
        <v>685</v>
      </c>
      <c r="D235" s="221" t="s">
        <v>625</v>
      </c>
      <c r="E235" s="221" t="s">
        <v>631</v>
      </c>
      <c r="F235" s="222">
        <v>7</v>
      </c>
      <c r="G235" s="222">
        <v>25.6</v>
      </c>
      <c r="H235" s="222">
        <v>17</v>
      </c>
      <c r="I235" s="222">
        <v>18</v>
      </c>
      <c r="J235" s="223">
        <v>0.29166666666666669</v>
      </c>
      <c r="K235" s="222">
        <v>8</v>
      </c>
      <c r="L235" s="222">
        <v>9.4</v>
      </c>
      <c r="M235" s="224">
        <v>7.27</v>
      </c>
      <c r="N235" s="788" t="s">
        <v>321</v>
      </c>
      <c r="O235" s="222">
        <v>19.399999999999999</v>
      </c>
      <c r="P235" s="374">
        <v>48</v>
      </c>
      <c r="Q235" s="298">
        <v>18.5</v>
      </c>
      <c r="R235" s="298">
        <v>8.1999999999999993</v>
      </c>
      <c r="S235" s="375">
        <v>70</v>
      </c>
      <c r="T235" s="375">
        <v>46</v>
      </c>
      <c r="U235" s="375">
        <v>24</v>
      </c>
      <c r="V235" s="219" t="s">
        <v>642</v>
      </c>
      <c r="W235" s="219"/>
      <c r="X235" s="406">
        <v>160</v>
      </c>
      <c r="Y235" s="221"/>
      <c r="Z235" s="221"/>
      <c r="AA235" s="221"/>
      <c r="AB235" s="221"/>
      <c r="AC235" s="221"/>
      <c r="AD235" s="2060"/>
      <c r="AE235" s="221"/>
      <c r="AF235" s="404"/>
      <c r="AG235" s="404"/>
      <c r="AH235" s="403"/>
      <c r="AI235" s="404"/>
      <c r="AJ235" s="403"/>
      <c r="AK235" s="221"/>
    </row>
    <row r="236" spans="1:37" ht="13.5" customHeight="1">
      <c r="A236" s="2136"/>
      <c r="B236" s="255">
        <v>42667</v>
      </c>
      <c r="C236" s="253" t="s">
        <v>686</v>
      </c>
      <c r="D236" s="221" t="s">
        <v>704</v>
      </c>
      <c r="E236" s="221" t="s">
        <v>709</v>
      </c>
      <c r="F236" s="222">
        <v>1</v>
      </c>
      <c r="G236" s="222">
        <v>0</v>
      </c>
      <c r="H236" s="222">
        <v>14</v>
      </c>
      <c r="I236" s="222">
        <v>17.5</v>
      </c>
      <c r="J236" s="223">
        <v>0.2986111111111111</v>
      </c>
      <c r="K236" s="222">
        <v>3.7</v>
      </c>
      <c r="L236" s="222">
        <v>8.4</v>
      </c>
      <c r="M236" s="224">
        <v>7.04</v>
      </c>
      <c r="N236" s="788" t="s">
        <v>321</v>
      </c>
      <c r="O236" s="222">
        <v>14.8</v>
      </c>
      <c r="P236" s="374">
        <v>36</v>
      </c>
      <c r="Q236" s="298">
        <v>14.2</v>
      </c>
      <c r="R236" s="298">
        <v>7.3</v>
      </c>
      <c r="S236" s="375">
        <v>60</v>
      </c>
      <c r="T236" s="375">
        <v>38</v>
      </c>
      <c r="U236" s="375">
        <v>22</v>
      </c>
      <c r="V236" s="219" t="s">
        <v>642</v>
      </c>
      <c r="W236" s="219"/>
      <c r="X236" s="406">
        <v>110</v>
      </c>
      <c r="Y236" s="222"/>
      <c r="Z236" s="222"/>
      <c r="AA236" s="222"/>
      <c r="AB236" s="224"/>
      <c r="AC236" s="222"/>
      <c r="AD236" s="2060"/>
      <c r="AE236" s="222"/>
      <c r="AF236" s="404"/>
      <c r="AG236" s="404"/>
      <c r="AH236" s="403"/>
      <c r="AI236" s="404"/>
      <c r="AJ236" s="403"/>
      <c r="AK236" s="222"/>
    </row>
    <row r="237" spans="1:37" ht="13.5" customHeight="1">
      <c r="A237" s="2136"/>
      <c r="B237" s="255">
        <v>42668</v>
      </c>
      <c r="C237" s="253" t="s">
        <v>687</v>
      </c>
      <c r="D237" s="221" t="s">
        <v>632</v>
      </c>
      <c r="E237" s="221" t="s">
        <v>709</v>
      </c>
      <c r="F237" s="222">
        <v>2</v>
      </c>
      <c r="G237" s="222">
        <v>9.9</v>
      </c>
      <c r="H237" s="222">
        <v>12</v>
      </c>
      <c r="I237" s="222">
        <v>15.5</v>
      </c>
      <c r="J237" s="223">
        <v>0.28472222222222221</v>
      </c>
      <c r="K237" s="222">
        <v>7.6</v>
      </c>
      <c r="L237" s="222">
        <v>8.9</v>
      </c>
      <c r="M237" s="224">
        <v>7.14</v>
      </c>
      <c r="N237" s="788" t="s">
        <v>321</v>
      </c>
      <c r="O237" s="222">
        <v>20.6</v>
      </c>
      <c r="P237" s="374">
        <v>41</v>
      </c>
      <c r="Q237" s="298">
        <v>23.1</v>
      </c>
      <c r="R237" s="298">
        <v>9.8000000000000007</v>
      </c>
      <c r="S237" s="375">
        <v>68</v>
      </c>
      <c r="T237" s="375">
        <v>46</v>
      </c>
      <c r="U237" s="375">
        <v>22</v>
      </c>
      <c r="V237" s="219" t="s">
        <v>642</v>
      </c>
      <c r="W237" s="219"/>
      <c r="X237" s="406">
        <v>130</v>
      </c>
      <c r="Y237" s="222"/>
      <c r="Z237" s="222"/>
      <c r="AA237" s="222"/>
      <c r="AB237" s="224"/>
      <c r="AC237" s="222"/>
      <c r="AD237" s="2060"/>
      <c r="AE237" s="222"/>
      <c r="AF237" s="404"/>
      <c r="AG237" s="404"/>
      <c r="AH237" s="403"/>
      <c r="AI237" s="404"/>
      <c r="AJ237" s="403"/>
      <c r="AK237" s="222"/>
    </row>
    <row r="238" spans="1:37" ht="13.5" customHeight="1">
      <c r="A238" s="2136"/>
      <c r="B238" s="255">
        <v>42669</v>
      </c>
      <c r="C238" s="253" t="s">
        <v>688</v>
      </c>
      <c r="D238" s="221" t="s">
        <v>627</v>
      </c>
      <c r="E238" s="221" t="s">
        <v>640</v>
      </c>
      <c r="F238" s="222">
        <v>1</v>
      </c>
      <c r="G238" s="222">
        <v>0</v>
      </c>
      <c r="H238" s="222">
        <v>10</v>
      </c>
      <c r="I238" s="222">
        <v>15</v>
      </c>
      <c r="J238" s="223">
        <v>0.29166666666666669</v>
      </c>
      <c r="K238" s="222">
        <v>4.9000000000000004</v>
      </c>
      <c r="L238" s="222">
        <v>6.6</v>
      </c>
      <c r="M238" s="224">
        <v>7.28</v>
      </c>
      <c r="N238" s="788" t="s">
        <v>321</v>
      </c>
      <c r="O238" s="222">
        <v>26.1</v>
      </c>
      <c r="P238" s="374">
        <v>58</v>
      </c>
      <c r="Q238" s="298">
        <v>27.7</v>
      </c>
      <c r="R238" s="298">
        <v>8.5</v>
      </c>
      <c r="S238" s="375">
        <v>87</v>
      </c>
      <c r="T238" s="375">
        <v>59</v>
      </c>
      <c r="U238" s="375">
        <v>28</v>
      </c>
      <c r="V238" s="219" t="s">
        <v>642</v>
      </c>
      <c r="W238" s="219"/>
      <c r="X238" s="406">
        <v>160</v>
      </c>
      <c r="Y238" s="222"/>
      <c r="Z238" s="222"/>
      <c r="AA238" s="222"/>
      <c r="AB238" s="224"/>
      <c r="AC238" s="222"/>
      <c r="AD238" s="2060"/>
      <c r="AE238" s="222"/>
      <c r="AF238" s="404"/>
      <c r="AG238" s="404"/>
      <c r="AH238" s="403"/>
      <c r="AI238" s="404"/>
      <c r="AJ238" s="403"/>
      <c r="AK238" s="222"/>
    </row>
    <row r="239" spans="1:37" ht="13.5" customHeight="1">
      <c r="A239" s="2136"/>
      <c r="B239" s="255">
        <v>42670</v>
      </c>
      <c r="C239" s="253" t="s">
        <v>689</v>
      </c>
      <c r="D239" s="221" t="s">
        <v>627</v>
      </c>
      <c r="E239" s="221" t="s">
        <v>706</v>
      </c>
      <c r="F239" s="222">
        <v>1</v>
      </c>
      <c r="G239" s="222">
        <v>0</v>
      </c>
      <c r="H239" s="222">
        <v>8</v>
      </c>
      <c r="I239" s="222">
        <v>15.5</v>
      </c>
      <c r="J239" s="223">
        <v>0.29166666666666669</v>
      </c>
      <c r="K239" s="222">
        <v>5.2</v>
      </c>
      <c r="L239" s="222">
        <v>10.9</v>
      </c>
      <c r="M239" s="224">
        <v>7.31</v>
      </c>
      <c r="N239" s="788" t="s">
        <v>321</v>
      </c>
      <c r="O239" s="222">
        <v>28.5</v>
      </c>
      <c r="P239" s="374">
        <v>62</v>
      </c>
      <c r="Q239" s="298">
        <v>27.7</v>
      </c>
      <c r="R239" s="298">
        <v>8.8000000000000007</v>
      </c>
      <c r="S239" s="375">
        <v>96</v>
      </c>
      <c r="T239" s="375">
        <v>66</v>
      </c>
      <c r="U239" s="375">
        <v>30</v>
      </c>
      <c r="V239" s="219" t="s">
        <v>642</v>
      </c>
      <c r="W239" s="219"/>
      <c r="X239" s="406">
        <v>200</v>
      </c>
      <c r="Y239" s="222"/>
      <c r="Z239" s="222"/>
      <c r="AA239" s="222"/>
      <c r="AB239" s="224"/>
      <c r="AC239" s="222"/>
      <c r="AD239" s="2060"/>
      <c r="AE239" s="222"/>
      <c r="AF239" s="404"/>
      <c r="AG239" s="404"/>
      <c r="AH239" s="403"/>
      <c r="AI239" s="404"/>
      <c r="AJ239" s="403"/>
      <c r="AK239" s="222"/>
    </row>
    <row r="240" spans="1:37" ht="13.5" customHeight="1">
      <c r="A240" s="2136"/>
      <c r="B240" s="255">
        <v>42671</v>
      </c>
      <c r="C240" s="376" t="s">
        <v>691</v>
      </c>
      <c r="D240" s="221" t="s">
        <v>638</v>
      </c>
      <c r="E240" s="221" t="s">
        <v>634</v>
      </c>
      <c r="F240" s="222">
        <v>3</v>
      </c>
      <c r="G240" s="222">
        <v>4.5</v>
      </c>
      <c r="H240" s="222">
        <v>14</v>
      </c>
      <c r="I240" s="222">
        <v>16.5</v>
      </c>
      <c r="J240" s="223">
        <v>0.29166666666666669</v>
      </c>
      <c r="K240" s="222">
        <v>5.9</v>
      </c>
      <c r="L240" s="222">
        <v>10.5</v>
      </c>
      <c r="M240" s="224">
        <v>7.28</v>
      </c>
      <c r="N240" s="788" t="s">
        <v>321</v>
      </c>
      <c r="O240" s="222">
        <v>25.8</v>
      </c>
      <c r="P240" s="374">
        <v>58</v>
      </c>
      <c r="Q240" s="298">
        <v>23.4</v>
      </c>
      <c r="R240" s="298">
        <v>9.1999999999999993</v>
      </c>
      <c r="S240" s="375">
        <v>90</v>
      </c>
      <c r="T240" s="375">
        <v>62</v>
      </c>
      <c r="U240" s="375">
        <v>28</v>
      </c>
      <c r="V240" s="219">
        <v>0.26</v>
      </c>
      <c r="W240" s="219"/>
      <c r="X240" s="406">
        <v>180</v>
      </c>
      <c r="Y240" s="222"/>
      <c r="Z240" s="222"/>
      <c r="AA240" s="222"/>
      <c r="AB240" s="224"/>
      <c r="AC240" s="222"/>
      <c r="AD240" s="2060"/>
      <c r="AE240" s="222"/>
      <c r="AF240" s="404"/>
      <c r="AG240" s="404"/>
      <c r="AH240" s="403"/>
      <c r="AI240" s="404"/>
      <c r="AJ240" s="403"/>
      <c r="AK240" s="222"/>
    </row>
    <row r="241" spans="1:37" ht="13.5" customHeight="1">
      <c r="A241" s="2136"/>
      <c r="B241" s="255">
        <v>42672</v>
      </c>
      <c r="C241" s="253" t="s">
        <v>692</v>
      </c>
      <c r="D241" s="221" t="s">
        <v>632</v>
      </c>
      <c r="E241" s="221" t="s">
        <v>640</v>
      </c>
      <c r="F241" s="222">
        <v>3</v>
      </c>
      <c r="G241" s="222">
        <v>110</v>
      </c>
      <c r="H241" s="222">
        <v>14</v>
      </c>
      <c r="I241" s="222">
        <v>16</v>
      </c>
      <c r="J241" s="223">
        <v>0.28125</v>
      </c>
      <c r="K241" s="222">
        <v>6.8</v>
      </c>
      <c r="L241" s="222">
        <v>10.8</v>
      </c>
      <c r="M241" s="224">
        <v>7.31</v>
      </c>
      <c r="N241" s="788">
        <v>0.05</v>
      </c>
      <c r="O241" s="222">
        <v>25.6</v>
      </c>
      <c r="P241" s="374">
        <v>55</v>
      </c>
      <c r="Q241" s="298">
        <v>24.8</v>
      </c>
      <c r="R241" s="298">
        <v>9.5</v>
      </c>
      <c r="S241" s="375">
        <v>88</v>
      </c>
      <c r="T241" s="375">
        <v>62</v>
      </c>
      <c r="U241" s="375">
        <v>26</v>
      </c>
      <c r="V241" s="219">
        <v>0.27</v>
      </c>
      <c r="W241" s="219"/>
      <c r="X241" s="406">
        <v>190</v>
      </c>
      <c r="Y241" s="221"/>
      <c r="Z241" s="221"/>
      <c r="AA241" s="221"/>
      <c r="AB241" s="221"/>
      <c r="AC241" s="221"/>
      <c r="AD241" s="2060"/>
      <c r="AE241" s="221"/>
      <c r="AF241" s="404"/>
      <c r="AG241" s="404"/>
      <c r="AH241" s="403"/>
      <c r="AI241" s="404"/>
      <c r="AJ241" s="403"/>
      <c r="AK241" s="221"/>
    </row>
    <row r="242" spans="1:37" ht="13.5" customHeight="1">
      <c r="A242" s="2136"/>
      <c r="B242" s="255">
        <v>42673</v>
      </c>
      <c r="C242" s="253" t="s">
        <v>685</v>
      </c>
      <c r="D242" s="221" t="s">
        <v>627</v>
      </c>
      <c r="E242" s="221" t="s">
        <v>709</v>
      </c>
      <c r="F242" s="222">
        <v>8</v>
      </c>
      <c r="G242" s="222">
        <v>0</v>
      </c>
      <c r="H242" s="222">
        <v>18</v>
      </c>
      <c r="I242" s="222">
        <v>16</v>
      </c>
      <c r="J242" s="223">
        <v>0.29166666666666669</v>
      </c>
      <c r="K242" s="222">
        <v>5.3</v>
      </c>
      <c r="L242" s="222">
        <v>3.3</v>
      </c>
      <c r="M242" s="224">
        <v>7.33</v>
      </c>
      <c r="N242" s="788" t="s">
        <v>321</v>
      </c>
      <c r="O242" s="222">
        <v>22.5</v>
      </c>
      <c r="P242" s="374">
        <v>48</v>
      </c>
      <c r="Q242" s="298">
        <v>22.4</v>
      </c>
      <c r="R242" s="298">
        <v>7.3</v>
      </c>
      <c r="S242" s="375">
        <v>82</v>
      </c>
      <c r="T242" s="375">
        <v>54</v>
      </c>
      <c r="U242" s="375">
        <v>28</v>
      </c>
      <c r="V242" s="219">
        <v>0.21</v>
      </c>
      <c r="W242" s="219" t="s">
        <v>636</v>
      </c>
      <c r="X242" s="406">
        <v>160</v>
      </c>
      <c r="Y242" s="221">
        <v>152.4</v>
      </c>
      <c r="Z242" s="221">
        <v>7.6</v>
      </c>
      <c r="AA242" s="221">
        <v>1.43</v>
      </c>
      <c r="AB242" s="221">
        <v>-1.26</v>
      </c>
      <c r="AC242" s="221">
        <v>3</v>
      </c>
      <c r="AD242" s="2060"/>
      <c r="AE242" s="221"/>
      <c r="AF242" s="404"/>
      <c r="AG242" s="404"/>
      <c r="AH242" s="403"/>
      <c r="AI242" s="404"/>
      <c r="AJ242" s="403"/>
      <c r="AK242" s="221"/>
    </row>
    <row r="243" spans="1:37" ht="13.5" customHeight="1">
      <c r="A243" s="2136"/>
      <c r="B243" s="256">
        <v>42674</v>
      </c>
      <c r="C243" s="257" t="s">
        <v>686</v>
      </c>
      <c r="D243" s="226" t="s">
        <v>627</v>
      </c>
      <c r="E243" s="226" t="s">
        <v>640</v>
      </c>
      <c r="F243" s="227">
        <v>2</v>
      </c>
      <c r="G243" s="227">
        <v>0</v>
      </c>
      <c r="H243" s="227">
        <v>10</v>
      </c>
      <c r="I243" s="227">
        <v>14.5</v>
      </c>
      <c r="J243" s="228">
        <v>0.29166666666666669</v>
      </c>
      <c r="K243" s="227">
        <v>7.6</v>
      </c>
      <c r="L243" s="226">
        <v>5.7</v>
      </c>
      <c r="M243" s="226">
        <v>7.33</v>
      </c>
      <c r="N243" s="804">
        <v>0.05</v>
      </c>
      <c r="O243" s="227">
        <v>20.399999999999999</v>
      </c>
      <c r="P243" s="1504">
        <v>47</v>
      </c>
      <c r="Q243" s="1505">
        <v>18.100000000000001</v>
      </c>
      <c r="R243" s="1505">
        <v>7.7</v>
      </c>
      <c r="S243" s="1506">
        <v>76</v>
      </c>
      <c r="T243" s="1506">
        <v>52</v>
      </c>
      <c r="U243" s="1506">
        <v>24</v>
      </c>
      <c r="V243" s="287" t="s">
        <v>642</v>
      </c>
      <c r="W243" s="287"/>
      <c r="X243" s="408">
        <v>180</v>
      </c>
      <c r="Y243" s="226"/>
      <c r="Z243" s="226"/>
      <c r="AA243" s="226"/>
      <c r="AB243" s="226"/>
      <c r="AC243" s="226"/>
      <c r="AD243" s="2061"/>
      <c r="AE243" s="226"/>
      <c r="AF243" s="1509"/>
      <c r="AG243" s="1509"/>
      <c r="AH243" s="1510"/>
      <c r="AI243" s="1509"/>
      <c r="AJ243" s="1510"/>
      <c r="AK243" s="226"/>
    </row>
    <row r="244" spans="1:37" s="769" customFormat="1" ht="13.5" customHeight="1">
      <c r="A244" s="2136"/>
      <c r="B244" s="2133" t="s">
        <v>407</v>
      </c>
      <c r="C244" s="2133"/>
      <c r="D244" s="658"/>
      <c r="E244" s="659"/>
      <c r="F244" s="809">
        <f>MAX(F213:F243)</f>
        <v>8</v>
      </c>
      <c r="G244" s="809">
        <f>MAX(G213:G243)</f>
        <v>110</v>
      </c>
      <c r="H244" s="809">
        <f>MAX(H213:H243)</f>
        <v>21</v>
      </c>
      <c r="I244" s="810">
        <f>MAX(I213:I243)</f>
        <v>22.5</v>
      </c>
      <c r="J244" s="811"/>
      <c r="K244" s="809">
        <f>MAX(K213:K243)</f>
        <v>8.4</v>
      </c>
      <c r="L244" s="809">
        <f>MAX(L213:L243)</f>
        <v>12.5</v>
      </c>
      <c r="M244" s="812">
        <f>MAX(M213:M243)</f>
        <v>7.48</v>
      </c>
      <c r="N244" s="812">
        <f>MAX(N213:N243)</f>
        <v>0.25</v>
      </c>
      <c r="O244" s="809">
        <f t="shared" ref="O244:AJ244" si="26">MAX(O213:O243)</f>
        <v>30.1</v>
      </c>
      <c r="P244" s="813">
        <f t="shared" si="26"/>
        <v>68</v>
      </c>
      <c r="Q244" s="809">
        <f t="shared" si="26"/>
        <v>31.2</v>
      </c>
      <c r="R244" s="809">
        <f t="shared" si="26"/>
        <v>10</v>
      </c>
      <c r="S244" s="813">
        <f t="shared" si="26"/>
        <v>100</v>
      </c>
      <c r="T244" s="813">
        <f t="shared" si="26"/>
        <v>74</v>
      </c>
      <c r="U244" s="813">
        <f t="shared" si="26"/>
        <v>58</v>
      </c>
      <c r="V244" s="814">
        <f t="shared" si="26"/>
        <v>0.27</v>
      </c>
      <c r="W244" s="815">
        <f t="shared" si="26"/>
        <v>0</v>
      </c>
      <c r="X244" s="816">
        <f t="shared" si="26"/>
        <v>210</v>
      </c>
      <c r="Y244" s="816">
        <f t="shared" si="26"/>
        <v>169.2</v>
      </c>
      <c r="Z244" s="816">
        <f t="shared" si="26"/>
        <v>12.8</v>
      </c>
      <c r="AA244" s="814">
        <f t="shared" si="26"/>
        <v>1.97</v>
      </c>
      <c r="AB244" s="814">
        <f t="shared" si="26"/>
        <v>-1.26</v>
      </c>
      <c r="AC244" s="817">
        <f t="shared" si="26"/>
        <v>5</v>
      </c>
      <c r="AD244" s="2050">
        <f t="shared" si="26"/>
        <v>0.15</v>
      </c>
      <c r="AE244" s="816">
        <f t="shared" si="26"/>
        <v>39</v>
      </c>
      <c r="AF244" s="2075">
        <f t="shared" si="26"/>
        <v>4.8</v>
      </c>
      <c r="AG244" s="2075">
        <f t="shared" si="26"/>
        <v>4.3</v>
      </c>
      <c r="AH244" s="1137">
        <f t="shared" si="26"/>
        <v>1.2</v>
      </c>
      <c r="AI244" s="2075">
        <f t="shared" si="26"/>
        <v>9.6</v>
      </c>
      <c r="AJ244" s="1137">
        <f t="shared" si="26"/>
        <v>1.2</v>
      </c>
      <c r="AK244" s="1137" t="s">
        <v>722</v>
      </c>
    </row>
    <row r="245" spans="1:37" s="769" customFormat="1" ht="13.5" customHeight="1">
      <c r="A245" s="2136"/>
      <c r="B245" s="2134" t="s">
        <v>408</v>
      </c>
      <c r="C245" s="2133"/>
      <c r="D245" s="658"/>
      <c r="E245" s="659"/>
      <c r="F245" s="809">
        <f>MIN(F213:F243)</f>
        <v>0</v>
      </c>
      <c r="G245" s="809">
        <f>MIN(G213:G243)</f>
        <v>0</v>
      </c>
      <c r="H245" s="809">
        <f>MIN(H213:H243)</f>
        <v>8</v>
      </c>
      <c r="I245" s="810">
        <f>MIN(I213:I243)</f>
        <v>14.5</v>
      </c>
      <c r="J245" s="811"/>
      <c r="K245" s="809">
        <f>MIN(K213:K243)</f>
        <v>3.7</v>
      </c>
      <c r="L245" s="809">
        <f>MIN(L213:L243)</f>
        <v>3.3</v>
      </c>
      <c r="M245" s="812">
        <f>MIN(M213:M243)</f>
        <v>6.86</v>
      </c>
      <c r="N245" s="812" t="s">
        <v>459</v>
      </c>
      <c r="O245" s="809">
        <f t="shared" ref="O245:U245" si="27">MIN(O213:O243)</f>
        <v>14.8</v>
      </c>
      <c r="P245" s="813">
        <f t="shared" si="27"/>
        <v>36</v>
      </c>
      <c r="Q245" s="809">
        <f t="shared" si="27"/>
        <v>14.2</v>
      </c>
      <c r="R245" s="809">
        <f t="shared" si="27"/>
        <v>7.3</v>
      </c>
      <c r="S245" s="813">
        <f t="shared" si="27"/>
        <v>60</v>
      </c>
      <c r="T245" s="813">
        <f t="shared" si="27"/>
        <v>30</v>
      </c>
      <c r="U245" s="813">
        <f t="shared" si="27"/>
        <v>22</v>
      </c>
      <c r="V245" s="814" t="s">
        <v>460</v>
      </c>
      <c r="W245" s="815">
        <f t="shared" ref="W245:AJ245" si="28">MIN(W213:W243)</f>
        <v>0</v>
      </c>
      <c r="X245" s="816">
        <f t="shared" si="28"/>
        <v>110</v>
      </c>
      <c r="Y245" s="816">
        <f t="shared" si="28"/>
        <v>152.4</v>
      </c>
      <c r="Z245" s="816">
        <f t="shared" si="28"/>
        <v>7.6</v>
      </c>
      <c r="AA245" s="814">
        <f t="shared" si="28"/>
        <v>1.43</v>
      </c>
      <c r="AB245" s="814">
        <f t="shared" si="28"/>
        <v>-1.4</v>
      </c>
      <c r="AC245" s="817">
        <f t="shared" si="28"/>
        <v>3</v>
      </c>
      <c r="AD245" s="2051">
        <f t="shared" si="28"/>
        <v>0.15</v>
      </c>
      <c r="AE245" s="816">
        <f t="shared" si="28"/>
        <v>39</v>
      </c>
      <c r="AF245" s="2075">
        <f t="shared" si="28"/>
        <v>4.8</v>
      </c>
      <c r="AG245" s="2075">
        <f t="shared" si="28"/>
        <v>4.3</v>
      </c>
      <c r="AH245" s="1137">
        <f t="shared" si="28"/>
        <v>1.2</v>
      </c>
      <c r="AI245" s="2075">
        <f t="shared" si="28"/>
        <v>9.6</v>
      </c>
      <c r="AJ245" s="1137">
        <f t="shared" si="28"/>
        <v>1.2</v>
      </c>
      <c r="AK245" s="1137" t="s">
        <v>723</v>
      </c>
    </row>
    <row r="246" spans="1:37" s="769" customFormat="1" ht="13.5" customHeight="1">
      <c r="A246" s="2136"/>
      <c r="B246" s="2133" t="s">
        <v>409</v>
      </c>
      <c r="C246" s="2133"/>
      <c r="D246" s="658"/>
      <c r="E246" s="659"/>
      <c r="F246" s="811"/>
      <c r="G246" s="809">
        <f>IF(COUNT(G213:G243)=0,0,AVERAGE(G213:G243))</f>
        <v>14.174193548387098</v>
      </c>
      <c r="H246" s="809">
        <f>IF(COUNT(H213:H243)=0,0,AVERAGE(H213:H243))</f>
        <v>15.064516129032258</v>
      </c>
      <c r="I246" s="810">
        <f>IF(COUNT(I213:I243)=0,0,AVERAGE(I213:I243))</f>
        <v>18.177419354838708</v>
      </c>
      <c r="J246" s="811"/>
      <c r="K246" s="809">
        <f>IF(COUNT(K213:K243)=0,0,AVERAGE(K213:K243))</f>
        <v>5.9258064516129041</v>
      </c>
      <c r="L246" s="809">
        <f>IF(COUNT(L213:L243)=0,0,AVERAGE(L213:L243))</f>
        <v>8.8096774193548395</v>
      </c>
      <c r="M246" s="812">
        <f>IF(COUNT(M213:M243)=0,0,AVERAGE(M213:M243))</f>
        <v>7.1732258064516135</v>
      </c>
      <c r="N246" s="811"/>
      <c r="O246" s="809">
        <f t="shared" ref="O246:U246" si="29">IF(COUNT(O213:O243)=0,0,AVERAGE(O213:O243))</f>
        <v>23.79032258064516</v>
      </c>
      <c r="P246" s="813">
        <f t="shared" si="29"/>
        <v>52.387096774193552</v>
      </c>
      <c r="Q246" s="809">
        <f t="shared" si="29"/>
        <v>23.135483870967743</v>
      </c>
      <c r="R246" s="809">
        <f t="shared" si="29"/>
        <v>9.3645161290322587</v>
      </c>
      <c r="S246" s="813">
        <f t="shared" si="29"/>
        <v>84.548387096774192</v>
      </c>
      <c r="T246" s="813">
        <f t="shared" si="29"/>
        <v>56.516129032258064</v>
      </c>
      <c r="U246" s="813">
        <f t="shared" si="29"/>
        <v>28.032258064516128</v>
      </c>
      <c r="V246" s="810" t="s">
        <v>642</v>
      </c>
      <c r="W246" s="815" t="s">
        <v>747</v>
      </c>
      <c r="X246" s="816">
        <f t="shared" ref="X246:AJ246" si="30">IF(COUNT(X213:X243)=0,0,AVERAGE(X213:X243))</f>
        <v>175.48387096774192</v>
      </c>
      <c r="Y246" s="816">
        <f t="shared" si="30"/>
        <v>160.80000000000001</v>
      </c>
      <c r="Z246" s="816">
        <f t="shared" si="30"/>
        <v>10.199999999999999</v>
      </c>
      <c r="AA246" s="814">
        <f t="shared" si="30"/>
        <v>1.7</v>
      </c>
      <c r="AB246" s="814">
        <f t="shared" si="30"/>
        <v>-1.33</v>
      </c>
      <c r="AC246" s="817">
        <f t="shared" si="30"/>
        <v>4</v>
      </c>
      <c r="AD246" s="2051">
        <f t="shared" si="30"/>
        <v>0.15</v>
      </c>
      <c r="AE246" s="816">
        <f t="shared" si="30"/>
        <v>39</v>
      </c>
      <c r="AF246" s="2075">
        <f t="shared" si="30"/>
        <v>4.8</v>
      </c>
      <c r="AG246" s="2075">
        <f t="shared" si="30"/>
        <v>4.3</v>
      </c>
      <c r="AH246" s="1137">
        <f t="shared" si="30"/>
        <v>1.2</v>
      </c>
      <c r="AI246" s="2075">
        <f t="shared" si="30"/>
        <v>9.6</v>
      </c>
      <c r="AJ246" s="1137">
        <f t="shared" si="30"/>
        <v>1.2</v>
      </c>
      <c r="AK246" s="1137" t="s">
        <v>700</v>
      </c>
    </row>
    <row r="247" spans="1:37" s="769" customFormat="1" ht="13.5" customHeight="1">
      <c r="A247" s="2136"/>
      <c r="B247" s="2135" t="s">
        <v>410</v>
      </c>
      <c r="C247" s="2135"/>
      <c r="D247" s="660"/>
      <c r="E247" s="660"/>
      <c r="F247" s="859"/>
      <c r="G247" s="809">
        <f>SUM(G213:G243)</f>
        <v>439.40000000000003</v>
      </c>
      <c r="H247" s="860"/>
      <c r="I247" s="860"/>
      <c r="J247" s="860"/>
      <c r="K247" s="860"/>
      <c r="L247" s="860"/>
      <c r="M247" s="860"/>
      <c r="N247" s="860"/>
      <c r="O247" s="860"/>
      <c r="P247" s="860"/>
      <c r="Q247" s="860"/>
      <c r="R247" s="860"/>
      <c r="S247" s="860"/>
      <c r="T247" s="860"/>
      <c r="U247" s="860"/>
      <c r="V247" s="860"/>
      <c r="W247" s="820"/>
      <c r="X247" s="860"/>
      <c r="Y247" s="860"/>
      <c r="Z247" s="860"/>
      <c r="AA247" s="860"/>
      <c r="AB247" s="860"/>
      <c r="AC247" s="861"/>
      <c r="AD247" s="2065"/>
      <c r="AE247" s="860"/>
      <c r="AF247" s="2076"/>
      <c r="AG247" s="2076"/>
      <c r="AH247" s="1138"/>
      <c r="AI247" s="2076"/>
      <c r="AJ247" s="1138"/>
      <c r="AK247" s="1138"/>
    </row>
    <row r="248" spans="1:37" ht="13.5" customHeight="1">
      <c r="A248" s="2132" t="s">
        <v>354</v>
      </c>
      <c r="B248" s="254">
        <v>42675</v>
      </c>
      <c r="C248" s="252" t="s">
        <v>687</v>
      </c>
      <c r="D248" s="230" t="s">
        <v>627</v>
      </c>
      <c r="E248" s="230" t="s">
        <v>709</v>
      </c>
      <c r="F248" s="231">
        <v>1</v>
      </c>
      <c r="G248" s="231">
        <v>0</v>
      </c>
      <c r="H248" s="231">
        <v>10</v>
      </c>
      <c r="I248" s="231">
        <v>14.5</v>
      </c>
      <c r="J248" s="232">
        <v>0.28472222222222221</v>
      </c>
      <c r="K248" s="231">
        <v>4.4000000000000004</v>
      </c>
      <c r="L248" s="231">
        <v>9.4</v>
      </c>
      <c r="M248" s="233">
        <v>7.22</v>
      </c>
      <c r="N248" s="787" t="s">
        <v>321</v>
      </c>
      <c r="O248" s="231">
        <v>18.2</v>
      </c>
      <c r="P248" s="299">
        <v>40</v>
      </c>
      <c r="Q248" s="231">
        <v>16.3</v>
      </c>
      <c r="R248" s="231">
        <v>7.6</v>
      </c>
      <c r="S248" s="299">
        <v>67</v>
      </c>
      <c r="T248" s="299">
        <v>47</v>
      </c>
      <c r="U248" s="299">
        <v>20</v>
      </c>
      <c r="V248" s="297" t="s">
        <v>642</v>
      </c>
      <c r="W248" s="297"/>
      <c r="X248" s="407">
        <v>160</v>
      </c>
      <c r="Y248" s="230"/>
      <c r="Z248" s="230"/>
      <c r="AA248" s="230"/>
      <c r="AB248" s="230"/>
      <c r="AC248" s="230"/>
      <c r="AD248" s="2059"/>
      <c r="AE248" s="230"/>
      <c r="AF248" s="1507"/>
      <c r="AG248" s="1507"/>
      <c r="AH248" s="2080"/>
      <c r="AI248" s="1507"/>
      <c r="AJ248" s="2080"/>
      <c r="AK248" s="230"/>
    </row>
    <row r="249" spans="1:37" ht="13.5" customHeight="1">
      <c r="A249" s="2132"/>
      <c r="B249" s="255">
        <v>42676</v>
      </c>
      <c r="C249" s="253" t="s">
        <v>688</v>
      </c>
      <c r="D249" s="221" t="s">
        <v>628</v>
      </c>
      <c r="E249" s="221" t="s">
        <v>640</v>
      </c>
      <c r="F249" s="222">
        <v>1</v>
      </c>
      <c r="G249" s="222">
        <v>0.4</v>
      </c>
      <c r="H249" s="222">
        <v>12</v>
      </c>
      <c r="I249" s="222">
        <v>15</v>
      </c>
      <c r="J249" s="223">
        <v>0.29166666666666669</v>
      </c>
      <c r="K249" s="222">
        <v>4.4000000000000004</v>
      </c>
      <c r="L249" s="222">
        <v>6.9</v>
      </c>
      <c r="M249" s="224">
        <v>7.2</v>
      </c>
      <c r="N249" s="788">
        <v>0.05</v>
      </c>
      <c r="O249" s="222">
        <v>19.3</v>
      </c>
      <c r="P249" s="296">
        <v>40</v>
      </c>
      <c r="Q249" s="222">
        <v>16.3</v>
      </c>
      <c r="R249" s="222">
        <v>9.5</v>
      </c>
      <c r="S249" s="296">
        <v>70</v>
      </c>
      <c r="T249" s="296">
        <v>50</v>
      </c>
      <c r="U249" s="296">
        <v>20</v>
      </c>
      <c r="V249" s="219" t="s">
        <v>642</v>
      </c>
      <c r="W249" s="219"/>
      <c r="X249" s="406">
        <v>130</v>
      </c>
      <c r="Y249" s="221"/>
      <c r="Z249" s="221"/>
      <c r="AA249" s="221"/>
      <c r="AB249" s="221"/>
      <c r="AC249" s="221"/>
      <c r="AD249" s="2060"/>
      <c r="AE249" s="221"/>
      <c r="AF249" s="404"/>
      <c r="AG249" s="404"/>
      <c r="AH249" s="403"/>
      <c r="AI249" s="404"/>
      <c r="AJ249" s="403"/>
      <c r="AK249" s="221"/>
    </row>
    <row r="250" spans="1:37" ht="13.5" customHeight="1">
      <c r="A250" s="2132"/>
      <c r="B250" s="255">
        <v>42677</v>
      </c>
      <c r="C250" s="253" t="s">
        <v>689</v>
      </c>
      <c r="D250" s="221" t="s">
        <v>639</v>
      </c>
      <c r="E250" s="221" t="s">
        <v>640</v>
      </c>
      <c r="F250" s="222">
        <v>1</v>
      </c>
      <c r="G250" s="222">
        <v>7.7</v>
      </c>
      <c r="H250" s="222">
        <v>15</v>
      </c>
      <c r="I250" s="222">
        <v>15</v>
      </c>
      <c r="J250" s="223">
        <v>0.29166666666666669</v>
      </c>
      <c r="K250" s="222">
        <v>8.4</v>
      </c>
      <c r="L250" s="222">
        <v>7.9</v>
      </c>
      <c r="M250" s="224">
        <v>7.28</v>
      </c>
      <c r="N250" s="788" t="s">
        <v>321</v>
      </c>
      <c r="O250" s="222">
        <v>21.2</v>
      </c>
      <c r="P250" s="296">
        <v>58</v>
      </c>
      <c r="Q250" s="222">
        <v>22.7</v>
      </c>
      <c r="R250" s="222">
        <v>8.8000000000000007</v>
      </c>
      <c r="S250" s="296">
        <v>84</v>
      </c>
      <c r="T250" s="296">
        <v>56</v>
      </c>
      <c r="U250" s="296">
        <v>28</v>
      </c>
      <c r="V250" s="219">
        <v>0.26</v>
      </c>
      <c r="W250" s="219"/>
      <c r="X250" s="406">
        <v>200</v>
      </c>
      <c r="Y250" s="222"/>
      <c r="Z250" s="222"/>
      <c r="AA250" s="222"/>
      <c r="AB250" s="224"/>
      <c r="AC250" s="222"/>
      <c r="AD250" s="2060"/>
      <c r="AE250" s="222"/>
      <c r="AF250" s="404"/>
      <c r="AG250" s="404"/>
      <c r="AH250" s="403"/>
      <c r="AI250" s="404"/>
      <c r="AJ250" s="403"/>
      <c r="AK250" s="222"/>
    </row>
    <row r="251" spans="1:37" ht="13.5" customHeight="1">
      <c r="A251" s="2132"/>
      <c r="B251" s="255">
        <v>42678</v>
      </c>
      <c r="C251" s="253" t="s">
        <v>691</v>
      </c>
      <c r="D251" s="221" t="s">
        <v>705</v>
      </c>
      <c r="E251" s="221" t="s">
        <v>631</v>
      </c>
      <c r="F251" s="222">
        <v>0</v>
      </c>
      <c r="G251" s="222">
        <v>1.5</v>
      </c>
      <c r="H251" s="222">
        <v>15</v>
      </c>
      <c r="I251" s="222">
        <v>17</v>
      </c>
      <c r="J251" s="223">
        <v>0.29166666666666669</v>
      </c>
      <c r="K251" s="222">
        <v>6</v>
      </c>
      <c r="L251" s="222">
        <v>8.6999999999999993</v>
      </c>
      <c r="M251" s="224">
        <v>7.37</v>
      </c>
      <c r="N251" s="788" t="s">
        <v>321</v>
      </c>
      <c r="O251" s="222">
        <v>24.2</v>
      </c>
      <c r="P251" s="296">
        <v>56</v>
      </c>
      <c r="Q251" s="222">
        <v>19.2</v>
      </c>
      <c r="R251" s="222">
        <v>9.1999999999999993</v>
      </c>
      <c r="S251" s="296">
        <v>86</v>
      </c>
      <c r="T251" s="296">
        <v>60</v>
      </c>
      <c r="U251" s="296">
        <v>26</v>
      </c>
      <c r="V251" s="219">
        <v>0.27</v>
      </c>
      <c r="W251" s="219"/>
      <c r="X251" s="406">
        <v>200</v>
      </c>
      <c r="Y251" s="222"/>
      <c r="Z251" s="222"/>
      <c r="AA251" s="222"/>
      <c r="AB251" s="224"/>
      <c r="AC251" s="222"/>
      <c r="AD251" s="2060"/>
      <c r="AE251" s="222"/>
      <c r="AF251" s="404"/>
      <c r="AG251" s="404"/>
      <c r="AH251" s="403"/>
      <c r="AI251" s="404"/>
      <c r="AJ251" s="403"/>
      <c r="AK251" s="222"/>
    </row>
    <row r="252" spans="1:37" ht="13.5" customHeight="1">
      <c r="A252" s="2132"/>
      <c r="B252" s="255">
        <v>42679</v>
      </c>
      <c r="C252" s="253" t="s">
        <v>692</v>
      </c>
      <c r="D252" s="221" t="s">
        <v>627</v>
      </c>
      <c r="E252" s="221" t="s">
        <v>709</v>
      </c>
      <c r="F252" s="222">
        <v>1</v>
      </c>
      <c r="G252" s="222">
        <v>0</v>
      </c>
      <c r="H252" s="222">
        <v>12</v>
      </c>
      <c r="I252" s="222">
        <v>16</v>
      </c>
      <c r="J252" s="223">
        <v>0.29166666666666702</v>
      </c>
      <c r="K252" s="222">
        <v>6.5</v>
      </c>
      <c r="L252" s="222">
        <v>9.3000000000000007</v>
      </c>
      <c r="M252" s="224">
        <v>7.39</v>
      </c>
      <c r="N252" s="788" t="s">
        <v>321</v>
      </c>
      <c r="O252" s="222">
        <v>24.9</v>
      </c>
      <c r="P252" s="296">
        <v>60</v>
      </c>
      <c r="Q252" s="222">
        <v>22.4</v>
      </c>
      <c r="R252" s="222">
        <v>9.1999999999999993</v>
      </c>
      <c r="S252" s="296">
        <v>100</v>
      </c>
      <c r="T252" s="296">
        <v>68</v>
      </c>
      <c r="U252" s="296">
        <v>32</v>
      </c>
      <c r="V252" s="219">
        <v>0.3</v>
      </c>
      <c r="W252" s="219"/>
      <c r="X252" s="406">
        <v>220</v>
      </c>
      <c r="Y252" s="222"/>
      <c r="Z252" s="222"/>
      <c r="AA252" s="222"/>
      <c r="AB252" s="224"/>
      <c r="AC252" s="222"/>
      <c r="AD252" s="2060"/>
      <c r="AE252" s="222"/>
      <c r="AF252" s="404"/>
      <c r="AG252" s="404"/>
      <c r="AH252" s="403"/>
      <c r="AI252" s="404"/>
      <c r="AJ252" s="403"/>
      <c r="AK252" s="222"/>
    </row>
    <row r="253" spans="1:37" ht="13.5" customHeight="1">
      <c r="A253" s="2132"/>
      <c r="B253" s="255">
        <v>42680</v>
      </c>
      <c r="C253" s="253" t="s">
        <v>685</v>
      </c>
      <c r="D253" s="221" t="s">
        <v>627</v>
      </c>
      <c r="E253" s="221" t="s">
        <v>709</v>
      </c>
      <c r="F253" s="222">
        <v>1</v>
      </c>
      <c r="G253" s="222">
        <v>0</v>
      </c>
      <c r="H253" s="222">
        <v>7</v>
      </c>
      <c r="I253" s="222">
        <v>14.5</v>
      </c>
      <c r="J253" s="223">
        <v>0.29166666666666702</v>
      </c>
      <c r="K253" s="222">
        <v>8.4</v>
      </c>
      <c r="L253" s="222">
        <v>11</v>
      </c>
      <c r="M253" s="224">
        <v>7.38</v>
      </c>
      <c r="N253" s="788" t="s">
        <v>321</v>
      </c>
      <c r="O253" s="222">
        <v>26.7</v>
      </c>
      <c r="P253" s="296">
        <v>54</v>
      </c>
      <c r="Q253" s="222">
        <v>23.4</v>
      </c>
      <c r="R253" s="222">
        <v>9.5</v>
      </c>
      <c r="S253" s="296">
        <v>100</v>
      </c>
      <c r="T253" s="296">
        <v>68</v>
      </c>
      <c r="U253" s="296">
        <v>32</v>
      </c>
      <c r="V253" s="219" t="s">
        <v>642</v>
      </c>
      <c r="W253" s="219"/>
      <c r="X253" s="406">
        <v>220</v>
      </c>
      <c r="Y253" s="222"/>
      <c r="Z253" s="222"/>
      <c r="AA253" s="222"/>
      <c r="AB253" s="224"/>
      <c r="AC253" s="222"/>
      <c r="AD253" s="2060"/>
      <c r="AE253" s="222"/>
      <c r="AF253" s="404"/>
      <c r="AG253" s="404"/>
      <c r="AH253" s="403"/>
      <c r="AI253" s="404"/>
      <c r="AJ253" s="403"/>
      <c r="AK253" s="222"/>
    </row>
    <row r="254" spans="1:37" ht="13.5" customHeight="1">
      <c r="A254" s="2132"/>
      <c r="B254" s="255">
        <v>42681</v>
      </c>
      <c r="C254" s="253" t="s">
        <v>686</v>
      </c>
      <c r="D254" s="221" t="s">
        <v>627</v>
      </c>
      <c r="E254" s="221" t="s">
        <v>634</v>
      </c>
      <c r="F254" s="222">
        <v>1</v>
      </c>
      <c r="G254" s="222">
        <v>0</v>
      </c>
      <c r="H254" s="222">
        <v>8</v>
      </c>
      <c r="I254" s="222">
        <v>16</v>
      </c>
      <c r="J254" s="223">
        <v>0.29166666666666669</v>
      </c>
      <c r="K254" s="222">
        <v>7.3</v>
      </c>
      <c r="L254" s="222">
        <v>9.1</v>
      </c>
      <c r="M254" s="224">
        <v>7.34</v>
      </c>
      <c r="N254" s="788" t="s">
        <v>321</v>
      </c>
      <c r="O254" s="222">
        <v>26.6</v>
      </c>
      <c r="P254" s="296">
        <v>58</v>
      </c>
      <c r="Q254" s="222">
        <v>22.7</v>
      </c>
      <c r="R254" s="222">
        <v>10</v>
      </c>
      <c r="S254" s="296">
        <v>100</v>
      </c>
      <c r="T254" s="296">
        <v>68</v>
      </c>
      <c r="U254" s="296">
        <v>32</v>
      </c>
      <c r="V254" s="218" t="s">
        <v>642</v>
      </c>
      <c r="W254" s="219"/>
      <c r="X254" s="406">
        <v>220</v>
      </c>
      <c r="Y254" s="222"/>
      <c r="Z254" s="222"/>
      <c r="AA254" s="222"/>
      <c r="AB254" s="224"/>
      <c r="AC254" s="222"/>
      <c r="AD254" s="2060"/>
      <c r="AE254" s="222"/>
      <c r="AF254" s="404"/>
      <c r="AG254" s="404"/>
      <c r="AH254" s="403"/>
      <c r="AI254" s="404"/>
      <c r="AJ254" s="403"/>
      <c r="AK254" s="222"/>
    </row>
    <row r="255" spans="1:37" ht="13.5" customHeight="1">
      <c r="A255" s="2132"/>
      <c r="B255" s="255">
        <v>42682</v>
      </c>
      <c r="C255" s="253" t="s">
        <v>687</v>
      </c>
      <c r="D255" s="221" t="s">
        <v>708</v>
      </c>
      <c r="E255" s="221" t="s">
        <v>630</v>
      </c>
      <c r="F255" s="222">
        <v>2</v>
      </c>
      <c r="G255" s="222">
        <v>0.5</v>
      </c>
      <c r="H255" s="222">
        <v>13</v>
      </c>
      <c r="I255" s="222">
        <v>16</v>
      </c>
      <c r="J255" s="223">
        <v>0.29166666666666669</v>
      </c>
      <c r="K255" s="222">
        <v>8.6</v>
      </c>
      <c r="L255" s="222">
        <v>9.4</v>
      </c>
      <c r="M255" s="224">
        <v>7.35</v>
      </c>
      <c r="N255" s="788">
        <v>0.05</v>
      </c>
      <c r="O255" s="222">
        <v>29.3</v>
      </c>
      <c r="P255" s="296">
        <v>65</v>
      </c>
      <c r="Q255" s="222">
        <v>24.1</v>
      </c>
      <c r="R255" s="222">
        <v>10</v>
      </c>
      <c r="S255" s="296">
        <v>108</v>
      </c>
      <c r="T255" s="296">
        <v>76</v>
      </c>
      <c r="U255" s="296">
        <v>32</v>
      </c>
      <c r="V255" s="219" t="s">
        <v>642</v>
      </c>
      <c r="W255" s="219"/>
      <c r="X255" s="406">
        <v>230</v>
      </c>
      <c r="Y255" s="221"/>
      <c r="Z255" s="221"/>
      <c r="AA255" s="222"/>
      <c r="AB255" s="221"/>
      <c r="AC255" s="221"/>
      <c r="AD255" s="2060"/>
      <c r="AE255" s="221"/>
      <c r="AF255" s="404"/>
      <c r="AG255" s="404"/>
      <c r="AH255" s="403"/>
      <c r="AI255" s="404"/>
      <c r="AJ255" s="403"/>
      <c r="AK255" s="222"/>
    </row>
    <row r="256" spans="1:37" ht="13.5" customHeight="1">
      <c r="A256" s="2132"/>
      <c r="B256" s="255">
        <v>42683</v>
      </c>
      <c r="C256" s="253" t="s">
        <v>688</v>
      </c>
      <c r="D256" s="221" t="s">
        <v>627</v>
      </c>
      <c r="E256" s="221" t="s">
        <v>640</v>
      </c>
      <c r="F256" s="222">
        <v>3</v>
      </c>
      <c r="G256" s="222">
        <v>0</v>
      </c>
      <c r="H256" s="222">
        <v>14</v>
      </c>
      <c r="I256" s="222">
        <v>15</v>
      </c>
      <c r="J256" s="223">
        <v>0.29166666666666669</v>
      </c>
      <c r="K256" s="222">
        <v>8.1999999999999993</v>
      </c>
      <c r="L256" s="222">
        <v>10.7</v>
      </c>
      <c r="M256" s="224">
        <v>7.3</v>
      </c>
      <c r="N256" s="788" t="s">
        <v>321</v>
      </c>
      <c r="O256" s="222">
        <v>28.7</v>
      </c>
      <c r="P256" s="296">
        <v>72</v>
      </c>
      <c r="Q256" s="222">
        <v>28.4</v>
      </c>
      <c r="R256" s="222">
        <v>10</v>
      </c>
      <c r="S256" s="296">
        <v>114</v>
      </c>
      <c r="T256" s="296">
        <v>78</v>
      </c>
      <c r="U256" s="296">
        <v>36</v>
      </c>
      <c r="V256" s="219" t="s">
        <v>642</v>
      </c>
      <c r="W256" s="219"/>
      <c r="X256" s="406">
        <v>250</v>
      </c>
      <c r="Y256" s="221"/>
      <c r="Z256" s="221"/>
      <c r="AA256" s="221"/>
      <c r="AB256" s="221"/>
      <c r="AC256" s="221"/>
      <c r="AD256" s="2060"/>
      <c r="AE256" s="221"/>
      <c r="AF256" s="404"/>
      <c r="AG256" s="404"/>
      <c r="AH256" s="403"/>
      <c r="AI256" s="404"/>
      <c r="AJ256" s="403"/>
      <c r="AK256" s="221"/>
    </row>
    <row r="257" spans="1:37" ht="13.5" customHeight="1">
      <c r="A257" s="2132"/>
      <c r="B257" s="255">
        <v>42684</v>
      </c>
      <c r="C257" s="253" t="s">
        <v>689</v>
      </c>
      <c r="D257" s="221" t="s">
        <v>627</v>
      </c>
      <c r="E257" s="221" t="s">
        <v>709</v>
      </c>
      <c r="F257" s="222">
        <v>1</v>
      </c>
      <c r="G257" s="222">
        <v>0</v>
      </c>
      <c r="H257" s="222">
        <v>8</v>
      </c>
      <c r="I257" s="222">
        <v>14</v>
      </c>
      <c r="J257" s="223">
        <v>0.29166666666666669</v>
      </c>
      <c r="K257" s="222">
        <v>8.6</v>
      </c>
      <c r="L257" s="222">
        <v>13.1</v>
      </c>
      <c r="M257" s="224">
        <v>7.11</v>
      </c>
      <c r="N257" s="788">
        <v>0.05</v>
      </c>
      <c r="O257" s="222">
        <v>33.700000000000003</v>
      </c>
      <c r="P257" s="296">
        <v>66</v>
      </c>
      <c r="Q257" s="222">
        <v>32</v>
      </c>
      <c r="R257" s="222">
        <v>10</v>
      </c>
      <c r="S257" s="296">
        <v>112</v>
      </c>
      <c r="T257" s="296">
        <v>76</v>
      </c>
      <c r="U257" s="296">
        <v>36</v>
      </c>
      <c r="V257" s="219" t="s">
        <v>642</v>
      </c>
      <c r="W257" s="219"/>
      <c r="X257" s="406">
        <v>220</v>
      </c>
      <c r="Y257" s="221"/>
      <c r="Z257" s="221"/>
      <c r="AA257" s="221"/>
      <c r="AB257" s="221"/>
      <c r="AC257" s="221"/>
      <c r="AD257" s="2060"/>
      <c r="AE257" s="221"/>
      <c r="AF257" s="404"/>
      <c r="AG257" s="404"/>
      <c r="AH257" s="403"/>
      <c r="AI257" s="404"/>
      <c r="AJ257" s="403"/>
      <c r="AK257" s="221"/>
    </row>
    <row r="258" spans="1:37" ht="13.5" customHeight="1">
      <c r="A258" s="2132"/>
      <c r="B258" s="255">
        <v>42685</v>
      </c>
      <c r="C258" s="253" t="s">
        <v>691</v>
      </c>
      <c r="D258" s="221" t="s">
        <v>718</v>
      </c>
      <c r="E258" s="221" t="s">
        <v>712</v>
      </c>
      <c r="F258" s="222">
        <v>6</v>
      </c>
      <c r="G258" s="222">
        <v>0</v>
      </c>
      <c r="H258" s="222">
        <v>20</v>
      </c>
      <c r="I258" s="222">
        <v>19</v>
      </c>
      <c r="J258" s="223">
        <v>0.29166666666666669</v>
      </c>
      <c r="K258" s="222">
        <v>7</v>
      </c>
      <c r="L258" s="222">
        <v>7.8</v>
      </c>
      <c r="M258" s="224">
        <v>7.33</v>
      </c>
      <c r="N258" s="788" t="s">
        <v>321</v>
      </c>
      <c r="O258" s="222">
        <v>29.9</v>
      </c>
      <c r="P258" s="296">
        <v>62</v>
      </c>
      <c r="Q258" s="222">
        <v>27.7</v>
      </c>
      <c r="R258" s="222">
        <v>10</v>
      </c>
      <c r="S258" s="296">
        <v>114</v>
      </c>
      <c r="T258" s="296">
        <v>74</v>
      </c>
      <c r="U258" s="296">
        <v>40</v>
      </c>
      <c r="V258" s="219">
        <v>0.24</v>
      </c>
      <c r="W258" s="219"/>
      <c r="X258" s="406">
        <v>240</v>
      </c>
      <c r="Y258" s="222"/>
      <c r="Z258" s="222"/>
      <c r="AA258" s="222"/>
      <c r="AB258" s="224"/>
      <c r="AC258" s="222"/>
      <c r="AD258" s="2060"/>
      <c r="AE258" s="222"/>
      <c r="AF258" s="404"/>
      <c r="AG258" s="404"/>
      <c r="AH258" s="403"/>
      <c r="AI258" s="404"/>
      <c r="AJ258" s="403"/>
      <c r="AK258" s="222"/>
    </row>
    <row r="259" spans="1:37" ht="13.5" customHeight="1">
      <c r="A259" s="2132"/>
      <c r="B259" s="255">
        <v>42686</v>
      </c>
      <c r="C259" s="253" t="s">
        <v>692</v>
      </c>
      <c r="D259" s="221" t="s">
        <v>627</v>
      </c>
      <c r="E259" s="221" t="s">
        <v>640</v>
      </c>
      <c r="F259" s="222">
        <v>5</v>
      </c>
      <c r="G259" s="222">
        <v>0</v>
      </c>
      <c r="H259" s="222">
        <v>11</v>
      </c>
      <c r="I259" s="222">
        <v>14</v>
      </c>
      <c r="J259" s="223">
        <v>0.29166666666666669</v>
      </c>
      <c r="K259" s="222">
        <v>5.0999999999999996</v>
      </c>
      <c r="L259" s="222">
        <v>6.4</v>
      </c>
      <c r="M259" s="224">
        <v>7.11</v>
      </c>
      <c r="N259" s="788" t="s">
        <v>321</v>
      </c>
      <c r="O259" s="222">
        <v>32.6</v>
      </c>
      <c r="P259" s="296">
        <v>68</v>
      </c>
      <c r="Q259" s="222">
        <v>27.7</v>
      </c>
      <c r="R259" s="222">
        <v>9.8000000000000007</v>
      </c>
      <c r="S259" s="296">
        <v>120</v>
      </c>
      <c r="T259" s="296">
        <v>80</v>
      </c>
      <c r="U259" s="296">
        <v>40</v>
      </c>
      <c r="V259" s="219">
        <v>0.21</v>
      </c>
      <c r="W259" s="219"/>
      <c r="X259" s="406">
        <v>240</v>
      </c>
      <c r="Y259" s="222"/>
      <c r="Z259" s="222"/>
      <c r="AA259" s="222"/>
      <c r="AB259" s="224"/>
      <c r="AC259" s="222"/>
      <c r="AD259" s="2060"/>
      <c r="AE259" s="222"/>
      <c r="AF259" s="404"/>
      <c r="AG259" s="404"/>
      <c r="AH259" s="403"/>
      <c r="AI259" s="404"/>
      <c r="AJ259" s="403"/>
      <c r="AK259" s="222"/>
    </row>
    <row r="260" spans="1:37" ht="13.5" customHeight="1">
      <c r="A260" s="2132"/>
      <c r="B260" s="255">
        <v>42687</v>
      </c>
      <c r="C260" s="253" t="s">
        <v>685</v>
      </c>
      <c r="D260" s="221" t="s">
        <v>628</v>
      </c>
      <c r="E260" s="221" t="s">
        <v>706</v>
      </c>
      <c r="F260" s="222">
        <v>1</v>
      </c>
      <c r="G260" s="222">
        <v>6</v>
      </c>
      <c r="H260" s="222">
        <v>6</v>
      </c>
      <c r="I260" s="222">
        <v>14</v>
      </c>
      <c r="J260" s="223">
        <v>0.29166666666666669</v>
      </c>
      <c r="K260" s="222">
        <v>8.6999999999999993</v>
      </c>
      <c r="L260" s="222">
        <v>11.3</v>
      </c>
      <c r="M260" s="224">
        <v>7.06</v>
      </c>
      <c r="N260" s="788" t="s">
        <v>321</v>
      </c>
      <c r="O260" s="222">
        <v>32.700000000000003</v>
      </c>
      <c r="P260" s="296">
        <v>60</v>
      </c>
      <c r="Q260" s="222">
        <v>32</v>
      </c>
      <c r="R260" s="222">
        <v>10</v>
      </c>
      <c r="S260" s="296">
        <v>111</v>
      </c>
      <c r="T260" s="296">
        <v>75</v>
      </c>
      <c r="U260" s="296">
        <v>36</v>
      </c>
      <c r="V260" s="219" t="s">
        <v>642</v>
      </c>
      <c r="W260" s="219"/>
      <c r="X260" s="406">
        <v>230</v>
      </c>
      <c r="Y260" s="222"/>
      <c r="Z260" s="222"/>
      <c r="AA260" s="222"/>
      <c r="AB260" s="224"/>
      <c r="AC260" s="222"/>
      <c r="AD260" s="2060"/>
      <c r="AE260" s="222"/>
      <c r="AF260" s="404"/>
      <c r="AG260" s="404"/>
      <c r="AH260" s="403"/>
      <c r="AI260" s="404"/>
      <c r="AJ260" s="403"/>
      <c r="AK260" s="222"/>
    </row>
    <row r="261" spans="1:37" ht="13.5" customHeight="1">
      <c r="A261" s="2132"/>
      <c r="B261" s="255">
        <v>42688</v>
      </c>
      <c r="C261" s="253" t="s">
        <v>686</v>
      </c>
      <c r="D261" s="221" t="s">
        <v>632</v>
      </c>
      <c r="E261" s="221" t="s">
        <v>709</v>
      </c>
      <c r="F261" s="222">
        <v>2</v>
      </c>
      <c r="G261" s="222">
        <v>9.3000000000000007</v>
      </c>
      <c r="H261" s="222">
        <v>10</v>
      </c>
      <c r="I261" s="222">
        <v>15</v>
      </c>
      <c r="J261" s="223">
        <v>0.29166666666666669</v>
      </c>
      <c r="K261" s="222">
        <v>10.4</v>
      </c>
      <c r="L261" s="222">
        <v>12.4</v>
      </c>
      <c r="M261" s="224">
        <v>7.23</v>
      </c>
      <c r="N261" s="788" t="s">
        <v>321</v>
      </c>
      <c r="O261" s="222">
        <v>33.200000000000003</v>
      </c>
      <c r="P261" s="296">
        <v>63</v>
      </c>
      <c r="Q261" s="222">
        <v>29.5</v>
      </c>
      <c r="R261" s="222">
        <v>10</v>
      </c>
      <c r="S261" s="296">
        <v>125</v>
      </c>
      <c r="T261" s="296">
        <v>78</v>
      </c>
      <c r="U261" s="296">
        <v>47</v>
      </c>
      <c r="V261" s="219" t="s">
        <v>642</v>
      </c>
      <c r="W261" s="219"/>
      <c r="X261" s="406">
        <v>250</v>
      </c>
      <c r="Y261" s="222"/>
      <c r="Z261" s="222"/>
      <c r="AA261" s="222"/>
      <c r="AB261" s="224"/>
      <c r="AC261" s="222"/>
      <c r="AD261" s="2060"/>
      <c r="AE261" s="222"/>
      <c r="AF261" s="404"/>
      <c r="AG261" s="404"/>
      <c r="AH261" s="403"/>
      <c r="AI261" s="404"/>
      <c r="AJ261" s="403"/>
      <c r="AK261" s="222"/>
    </row>
    <row r="262" spans="1:37" ht="13.5" customHeight="1">
      <c r="A262" s="2132"/>
      <c r="B262" s="255">
        <v>42689</v>
      </c>
      <c r="C262" s="253" t="s">
        <v>687</v>
      </c>
      <c r="D262" s="221" t="s">
        <v>641</v>
      </c>
      <c r="E262" s="221" t="s">
        <v>709</v>
      </c>
      <c r="F262" s="222">
        <v>1</v>
      </c>
      <c r="G262" s="222">
        <v>0</v>
      </c>
      <c r="H262" s="222">
        <v>10</v>
      </c>
      <c r="I262" s="222">
        <v>13.5</v>
      </c>
      <c r="J262" s="223">
        <v>0.28472222222222221</v>
      </c>
      <c r="K262" s="222">
        <v>7.6</v>
      </c>
      <c r="L262" s="222">
        <v>7.2</v>
      </c>
      <c r="M262" s="224">
        <v>7.13</v>
      </c>
      <c r="N262" s="788">
        <v>0.1</v>
      </c>
      <c r="O262" s="222">
        <v>34.5</v>
      </c>
      <c r="P262" s="296">
        <v>65</v>
      </c>
      <c r="Q262" s="222">
        <v>29.8</v>
      </c>
      <c r="R262" s="222">
        <v>8.8000000000000007</v>
      </c>
      <c r="S262" s="296">
        <v>120</v>
      </c>
      <c r="T262" s="296">
        <v>78</v>
      </c>
      <c r="U262" s="296">
        <v>42</v>
      </c>
      <c r="V262" s="219" t="s">
        <v>642</v>
      </c>
      <c r="W262" s="219"/>
      <c r="X262" s="406">
        <v>240</v>
      </c>
      <c r="Y262" s="222"/>
      <c r="Z262" s="222"/>
      <c r="AA262" s="222"/>
      <c r="AB262" s="224"/>
      <c r="AC262" s="222"/>
      <c r="AD262" s="2060">
        <v>0.15</v>
      </c>
      <c r="AE262" s="222">
        <v>57</v>
      </c>
      <c r="AF262" s="404">
        <v>16</v>
      </c>
      <c r="AG262" s="404">
        <v>4.2</v>
      </c>
      <c r="AH262" s="403" t="s">
        <v>710</v>
      </c>
      <c r="AI262" s="404">
        <v>11</v>
      </c>
      <c r="AJ262" s="403">
        <v>2.9</v>
      </c>
      <c r="AK262" s="222" t="s">
        <v>700</v>
      </c>
    </row>
    <row r="263" spans="1:37" ht="13.5" customHeight="1">
      <c r="A263" s="2132"/>
      <c r="B263" s="255">
        <v>42690</v>
      </c>
      <c r="C263" s="253" t="s">
        <v>688</v>
      </c>
      <c r="D263" s="221" t="s">
        <v>627</v>
      </c>
      <c r="E263" s="221" t="s">
        <v>634</v>
      </c>
      <c r="F263" s="222">
        <v>2</v>
      </c>
      <c r="G263" s="222">
        <v>0</v>
      </c>
      <c r="H263" s="222">
        <v>5</v>
      </c>
      <c r="I263" s="222">
        <v>13</v>
      </c>
      <c r="J263" s="223">
        <v>0.29166666666666669</v>
      </c>
      <c r="K263" s="222">
        <v>8</v>
      </c>
      <c r="L263" s="222">
        <v>10.5</v>
      </c>
      <c r="M263" s="224">
        <v>7.11</v>
      </c>
      <c r="N263" s="788" t="s">
        <v>321</v>
      </c>
      <c r="O263" s="222">
        <v>35.4</v>
      </c>
      <c r="P263" s="296">
        <v>66</v>
      </c>
      <c r="Q263" s="222">
        <v>28</v>
      </c>
      <c r="R263" s="222">
        <v>9.8000000000000007</v>
      </c>
      <c r="S263" s="296">
        <v>124</v>
      </c>
      <c r="T263" s="296">
        <v>84</v>
      </c>
      <c r="U263" s="296">
        <v>40</v>
      </c>
      <c r="V263" s="219" t="s">
        <v>642</v>
      </c>
      <c r="W263" s="219"/>
      <c r="X263" s="406">
        <v>240</v>
      </c>
      <c r="Y263" s="221"/>
      <c r="Z263" s="221"/>
      <c r="AA263" s="221"/>
      <c r="AB263" s="221"/>
      <c r="AC263" s="221"/>
      <c r="AD263" s="2060"/>
      <c r="AE263" s="221"/>
      <c r="AF263" s="404"/>
      <c r="AG263" s="404"/>
      <c r="AH263" s="403"/>
      <c r="AI263" s="404"/>
      <c r="AJ263" s="403"/>
      <c r="AK263" s="221"/>
    </row>
    <row r="264" spans="1:37" ht="13.5" customHeight="1">
      <c r="A264" s="2132"/>
      <c r="B264" s="255">
        <v>42691</v>
      </c>
      <c r="C264" s="253" t="s">
        <v>689</v>
      </c>
      <c r="D264" s="221" t="s">
        <v>627</v>
      </c>
      <c r="E264" s="221" t="s">
        <v>640</v>
      </c>
      <c r="F264" s="222">
        <v>1</v>
      </c>
      <c r="G264" s="222">
        <v>0</v>
      </c>
      <c r="H264" s="222">
        <v>6</v>
      </c>
      <c r="I264" s="222">
        <v>13</v>
      </c>
      <c r="J264" s="223">
        <v>0.29166666666666669</v>
      </c>
      <c r="K264" s="222">
        <v>4.0999999999999996</v>
      </c>
      <c r="L264" s="222">
        <v>10.6</v>
      </c>
      <c r="M264" s="224">
        <v>6.77</v>
      </c>
      <c r="N264" s="788">
        <v>0.05</v>
      </c>
      <c r="O264" s="222">
        <v>35.799999999999997</v>
      </c>
      <c r="P264" s="296">
        <v>58</v>
      </c>
      <c r="Q264" s="222">
        <v>38.299999999999997</v>
      </c>
      <c r="R264" s="222">
        <v>7.9</v>
      </c>
      <c r="S264" s="296">
        <v>112</v>
      </c>
      <c r="T264" s="296">
        <v>75</v>
      </c>
      <c r="U264" s="296">
        <v>37</v>
      </c>
      <c r="V264" s="219">
        <v>0.23</v>
      </c>
      <c r="W264" s="219" t="s">
        <v>636</v>
      </c>
      <c r="X264" s="406">
        <v>270</v>
      </c>
      <c r="Y264" s="222">
        <v>265</v>
      </c>
      <c r="Z264" s="222">
        <v>9</v>
      </c>
      <c r="AA264" s="222">
        <v>2.2000000000000002</v>
      </c>
      <c r="AB264" s="224">
        <v>-1.69</v>
      </c>
      <c r="AC264" s="222">
        <v>3.4</v>
      </c>
      <c r="AD264" s="2060"/>
      <c r="AE264" s="222"/>
      <c r="AF264" s="404"/>
      <c r="AG264" s="404"/>
      <c r="AH264" s="403"/>
      <c r="AI264" s="404"/>
      <c r="AJ264" s="403"/>
      <c r="AK264" s="222"/>
    </row>
    <row r="265" spans="1:37" ht="13.5" customHeight="1">
      <c r="A265" s="2132"/>
      <c r="B265" s="255">
        <v>42692</v>
      </c>
      <c r="C265" s="253" t="s">
        <v>691</v>
      </c>
      <c r="D265" s="221" t="s">
        <v>638</v>
      </c>
      <c r="E265" s="221" t="s">
        <v>690</v>
      </c>
      <c r="F265" s="222">
        <v>0</v>
      </c>
      <c r="G265" s="222">
        <v>1.9</v>
      </c>
      <c r="H265" s="222">
        <v>7</v>
      </c>
      <c r="I265" s="222">
        <v>14.5</v>
      </c>
      <c r="J265" s="223">
        <v>0.27777777777777779</v>
      </c>
      <c r="K265" s="222">
        <v>7.9</v>
      </c>
      <c r="L265" s="222">
        <v>7.3</v>
      </c>
      <c r="M265" s="224">
        <v>7.12</v>
      </c>
      <c r="N265" s="788" t="s">
        <v>321</v>
      </c>
      <c r="O265" s="222">
        <v>35.200000000000003</v>
      </c>
      <c r="P265" s="296">
        <v>62</v>
      </c>
      <c r="Q265" s="222">
        <v>33.4</v>
      </c>
      <c r="R265" s="222">
        <v>10</v>
      </c>
      <c r="S265" s="296">
        <v>118</v>
      </c>
      <c r="T265" s="296">
        <v>74</v>
      </c>
      <c r="U265" s="296">
        <v>44</v>
      </c>
      <c r="V265" s="219" t="s">
        <v>642</v>
      </c>
      <c r="W265" s="219"/>
      <c r="X265" s="406">
        <v>250</v>
      </c>
      <c r="Y265" s="222"/>
      <c r="Z265" s="222"/>
      <c r="AA265" s="222"/>
      <c r="AB265" s="224"/>
      <c r="AC265" s="222"/>
      <c r="AD265" s="2060"/>
      <c r="AE265" s="222"/>
      <c r="AF265" s="404"/>
      <c r="AG265" s="404"/>
      <c r="AH265" s="403"/>
      <c r="AI265" s="404"/>
      <c r="AJ265" s="403"/>
      <c r="AK265" s="222"/>
    </row>
    <row r="266" spans="1:37" ht="13.5" customHeight="1">
      <c r="A266" s="2132"/>
      <c r="B266" s="255">
        <v>42693</v>
      </c>
      <c r="C266" s="253" t="s">
        <v>692</v>
      </c>
      <c r="D266" s="221" t="s">
        <v>627</v>
      </c>
      <c r="E266" s="221" t="s">
        <v>634</v>
      </c>
      <c r="F266" s="222">
        <v>6</v>
      </c>
      <c r="G266" s="222">
        <v>0</v>
      </c>
      <c r="H266" s="222">
        <v>8</v>
      </c>
      <c r="I266" s="222">
        <v>12.5</v>
      </c>
      <c r="J266" s="223">
        <v>0.2986111111111111</v>
      </c>
      <c r="K266" s="222">
        <v>5.4</v>
      </c>
      <c r="L266" s="222">
        <v>6.8</v>
      </c>
      <c r="M266" s="224">
        <v>7.03</v>
      </c>
      <c r="N266" s="788" t="s">
        <v>321</v>
      </c>
      <c r="O266" s="222">
        <v>34.6</v>
      </c>
      <c r="P266" s="296">
        <v>61</v>
      </c>
      <c r="Q266" s="222">
        <v>31.2</v>
      </c>
      <c r="R266" s="222">
        <v>9.6</v>
      </c>
      <c r="S266" s="296">
        <v>117</v>
      </c>
      <c r="T266" s="296">
        <v>78</v>
      </c>
      <c r="U266" s="296">
        <v>39</v>
      </c>
      <c r="V266" s="219" t="s">
        <v>642</v>
      </c>
      <c r="W266" s="219"/>
      <c r="X266" s="406">
        <v>240</v>
      </c>
      <c r="Y266" s="222"/>
      <c r="Z266" s="222"/>
      <c r="AA266" s="222"/>
      <c r="AB266" s="224"/>
      <c r="AC266" s="222"/>
      <c r="AD266" s="2060"/>
      <c r="AE266" s="222"/>
      <c r="AF266" s="404"/>
      <c r="AG266" s="404"/>
      <c r="AH266" s="403"/>
      <c r="AI266" s="404"/>
      <c r="AJ266" s="403"/>
      <c r="AK266" s="222"/>
    </row>
    <row r="267" spans="1:37" ht="13.5" customHeight="1">
      <c r="A267" s="2132"/>
      <c r="B267" s="255">
        <v>42694</v>
      </c>
      <c r="C267" s="253" t="s">
        <v>685</v>
      </c>
      <c r="D267" s="221" t="s">
        <v>641</v>
      </c>
      <c r="E267" s="221" t="s">
        <v>709</v>
      </c>
      <c r="F267" s="222">
        <v>0</v>
      </c>
      <c r="G267" s="222">
        <v>0</v>
      </c>
      <c r="H267" s="222">
        <v>2</v>
      </c>
      <c r="I267" s="222">
        <v>10</v>
      </c>
      <c r="J267" s="223">
        <v>0.29166666666666669</v>
      </c>
      <c r="K267" s="222">
        <v>7.7</v>
      </c>
      <c r="L267" s="222">
        <v>10.8</v>
      </c>
      <c r="M267" s="224">
        <v>7.05</v>
      </c>
      <c r="N267" s="788" t="s">
        <v>321</v>
      </c>
      <c r="O267" s="222">
        <v>37.700000000000003</v>
      </c>
      <c r="P267" s="296">
        <v>66</v>
      </c>
      <c r="Q267" s="222">
        <v>29.8</v>
      </c>
      <c r="R267" s="222">
        <v>10</v>
      </c>
      <c r="S267" s="296">
        <v>124</v>
      </c>
      <c r="T267" s="296">
        <v>78</v>
      </c>
      <c r="U267" s="296">
        <v>46</v>
      </c>
      <c r="V267" s="219" t="s">
        <v>642</v>
      </c>
      <c r="W267" s="219"/>
      <c r="X267" s="406">
        <v>240</v>
      </c>
      <c r="Y267" s="222"/>
      <c r="Z267" s="222"/>
      <c r="AA267" s="222"/>
      <c r="AB267" s="224"/>
      <c r="AC267" s="222"/>
      <c r="AD267" s="2060"/>
      <c r="AE267" s="222"/>
      <c r="AF267" s="404"/>
      <c r="AG267" s="404"/>
      <c r="AH267" s="403"/>
      <c r="AI267" s="404"/>
      <c r="AJ267" s="403"/>
      <c r="AK267" s="222"/>
    </row>
    <row r="268" spans="1:37" ht="13.5" customHeight="1">
      <c r="A268" s="2132"/>
      <c r="B268" s="255">
        <v>42695</v>
      </c>
      <c r="C268" s="253" t="s">
        <v>686</v>
      </c>
      <c r="D268" s="221" t="s">
        <v>627</v>
      </c>
      <c r="E268" s="221" t="s">
        <v>640</v>
      </c>
      <c r="F268" s="222">
        <v>4</v>
      </c>
      <c r="G268" s="222">
        <v>0</v>
      </c>
      <c r="H268" s="222">
        <v>6</v>
      </c>
      <c r="I268" s="222">
        <v>10</v>
      </c>
      <c r="J268" s="223">
        <v>0.2986111111111111</v>
      </c>
      <c r="K268" s="222">
        <v>4.5999999999999996</v>
      </c>
      <c r="L268" s="222">
        <v>6.1</v>
      </c>
      <c r="M268" s="224">
        <v>7.09</v>
      </c>
      <c r="N268" s="788" t="s">
        <v>321</v>
      </c>
      <c r="O268" s="222">
        <v>37.6</v>
      </c>
      <c r="P268" s="296">
        <v>72</v>
      </c>
      <c r="Q268" s="222">
        <v>35.5</v>
      </c>
      <c r="R268" s="222">
        <v>7.4</v>
      </c>
      <c r="S268" s="296">
        <v>127</v>
      </c>
      <c r="T268" s="296">
        <v>81</v>
      </c>
      <c r="U268" s="296">
        <v>46</v>
      </c>
      <c r="V268" s="218" t="s">
        <v>642</v>
      </c>
      <c r="W268" s="219"/>
      <c r="X268" s="406">
        <v>250</v>
      </c>
      <c r="Y268" s="222"/>
      <c r="Z268" s="222"/>
      <c r="AA268" s="222"/>
      <c r="AB268" s="224"/>
      <c r="AC268" s="222"/>
      <c r="AD268" s="2060"/>
      <c r="AE268" s="222"/>
      <c r="AF268" s="404"/>
      <c r="AG268" s="404"/>
      <c r="AH268" s="403"/>
      <c r="AI268" s="404"/>
      <c r="AJ268" s="403"/>
      <c r="AK268" s="222"/>
    </row>
    <row r="269" spans="1:37" ht="13.5" customHeight="1">
      <c r="A269" s="2132"/>
      <c r="B269" s="255">
        <v>42696</v>
      </c>
      <c r="C269" s="253" t="s">
        <v>687</v>
      </c>
      <c r="D269" s="221" t="s">
        <v>708</v>
      </c>
      <c r="E269" s="221" t="s">
        <v>709</v>
      </c>
      <c r="F269" s="222">
        <v>1</v>
      </c>
      <c r="G269" s="222">
        <v>0.5</v>
      </c>
      <c r="H269" s="222">
        <v>2</v>
      </c>
      <c r="I269" s="222">
        <v>10.5</v>
      </c>
      <c r="J269" s="223">
        <v>0.29166666666666669</v>
      </c>
      <c r="K269" s="222">
        <v>5.9</v>
      </c>
      <c r="L269" s="222">
        <v>7.1</v>
      </c>
      <c r="M269" s="224">
        <v>7.14</v>
      </c>
      <c r="N269" s="788" t="s">
        <v>321</v>
      </c>
      <c r="O269" s="222">
        <v>36.799999999999997</v>
      </c>
      <c r="P269" s="296">
        <v>66</v>
      </c>
      <c r="Q269" s="222">
        <v>32.700000000000003</v>
      </c>
      <c r="R269" s="222">
        <v>8.1999999999999993</v>
      </c>
      <c r="S269" s="296">
        <v>128</v>
      </c>
      <c r="T269" s="296">
        <v>85</v>
      </c>
      <c r="U269" s="296">
        <v>43</v>
      </c>
      <c r="V269" s="219" t="s">
        <v>642</v>
      </c>
      <c r="W269" s="219"/>
      <c r="X269" s="406">
        <v>240</v>
      </c>
      <c r="Y269" s="221"/>
      <c r="Z269" s="221"/>
      <c r="AA269" s="221"/>
      <c r="AB269" s="221"/>
      <c r="AC269" s="221"/>
      <c r="AD269" s="2060"/>
      <c r="AE269" s="221"/>
      <c r="AF269" s="404"/>
      <c r="AG269" s="404"/>
      <c r="AH269" s="403"/>
      <c r="AI269" s="404"/>
      <c r="AJ269" s="403"/>
      <c r="AK269" s="221"/>
    </row>
    <row r="270" spans="1:37" ht="13.5" customHeight="1">
      <c r="A270" s="2132"/>
      <c r="B270" s="255">
        <v>42697</v>
      </c>
      <c r="C270" s="253" t="s">
        <v>688</v>
      </c>
      <c r="D270" s="221" t="s">
        <v>632</v>
      </c>
      <c r="E270" s="221" t="s">
        <v>640</v>
      </c>
      <c r="F270" s="222">
        <v>3</v>
      </c>
      <c r="G270" s="222">
        <v>33.200000000000003</v>
      </c>
      <c r="H270" s="222">
        <v>7</v>
      </c>
      <c r="I270" s="222">
        <v>10</v>
      </c>
      <c r="J270" s="223">
        <v>0.29166666666666669</v>
      </c>
      <c r="K270" s="222">
        <v>6.2</v>
      </c>
      <c r="L270" s="222">
        <v>4.4000000000000004</v>
      </c>
      <c r="M270" s="224">
        <v>7.21</v>
      </c>
      <c r="N270" s="788" t="s">
        <v>321</v>
      </c>
      <c r="O270" s="222">
        <v>34.4</v>
      </c>
      <c r="P270" s="296">
        <v>70</v>
      </c>
      <c r="Q270" s="222">
        <v>33.4</v>
      </c>
      <c r="R270" s="222">
        <v>8.5</v>
      </c>
      <c r="S270" s="296">
        <v>126</v>
      </c>
      <c r="T270" s="296">
        <v>88</v>
      </c>
      <c r="U270" s="296">
        <v>38</v>
      </c>
      <c r="V270" s="219" t="s">
        <v>642</v>
      </c>
      <c r="W270" s="219"/>
      <c r="X270" s="406">
        <v>270</v>
      </c>
      <c r="Y270" s="221"/>
      <c r="Z270" s="221"/>
      <c r="AA270" s="221"/>
      <c r="AB270" s="221"/>
      <c r="AC270" s="221"/>
      <c r="AD270" s="2060"/>
      <c r="AE270" s="221"/>
      <c r="AF270" s="404"/>
      <c r="AG270" s="404"/>
      <c r="AH270" s="403"/>
      <c r="AI270" s="404"/>
      <c r="AJ270" s="403"/>
      <c r="AK270" s="221"/>
    </row>
    <row r="271" spans="1:37" ht="13.5" customHeight="1">
      <c r="A271" s="2132"/>
      <c r="B271" s="255">
        <v>42698</v>
      </c>
      <c r="C271" s="253" t="s">
        <v>689</v>
      </c>
      <c r="D271" s="221" t="s">
        <v>627</v>
      </c>
      <c r="E271" s="221" t="s">
        <v>640</v>
      </c>
      <c r="F271" s="222">
        <v>0</v>
      </c>
      <c r="G271" s="222">
        <v>0</v>
      </c>
      <c r="H271" s="222">
        <v>7</v>
      </c>
      <c r="I271" s="222">
        <v>10</v>
      </c>
      <c r="J271" s="223">
        <v>0.29166666666666702</v>
      </c>
      <c r="K271" s="222">
        <v>4</v>
      </c>
      <c r="L271" s="222">
        <v>4.7</v>
      </c>
      <c r="M271" s="224">
        <v>6.94</v>
      </c>
      <c r="N271" s="788" t="s">
        <v>321</v>
      </c>
      <c r="O271" s="222">
        <v>31.2</v>
      </c>
      <c r="P271" s="296">
        <v>60</v>
      </c>
      <c r="Q271" s="222">
        <v>25.6</v>
      </c>
      <c r="R271" s="222">
        <v>7.6</v>
      </c>
      <c r="S271" s="296">
        <v>110</v>
      </c>
      <c r="T271" s="296">
        <v>70</v>
      </c>
      <c r="U271" s="296">
        <v>40</v>
      </c>
      <c r="V271" s="219" t="s">
        <v>642</v>
      </c>
      <c r="W271" s="219"/>
      <c r="X271" s="406">
        <v>220</v>
      </c>
      <c r="Y271" s="222"/>
      <c r="Z271" s="222"/>
      <c r="AA271" s="222"/>
      <c r="AB271" s="224"/>
      <c r="AC271" s="222"/>
      <c r="AD271" s="2060"/>
      <c r="AE271" s="222"/>
      <c r="AF271" s="404"/>
      <c r="AG271" s="404"/>
      <c r="AH271" s="403"/>
      <c r="AI271" s="404"/>
      <c r="AJ271" s="403"/>
      <c r="AK271" s="222"/>
    </row>
    <row r="272" spans="1:37" ht="13.5" customHeight="1">
      <c r="A272" s="2132"/>
      <c r="B272" s="255">
        <v>42699</v>
      </c>
      <c r="C272" s="253" t="s">
        <v>691</v>
      </c>
      <c r="D272" s="221" t="s">
        <v>627</v>
      </c>
      <c r="E272" s="221" t="s">
        <v>709</v>
      </c>
      <c r="F272" s="222">
        <v>1</v>
      </c>
      <c r="G272" s="222">
        <v>0</v>
      </c>
      <c r="H272" s="222">
        <v>7</v>
      </c>
      <c r="I272" s="222">
        <v>12</v>
      </c>
      <c r="J272" s="223">
        <v>0.29166666666666702</v>
      </c>
      <c r="K272" s="222">
        <v>5.3</v>
      </c>
      <c r="L272" s="222">
        <v>6.9</v>
      </c>
      <c r="M272" s="224">
        <v>7.02</v>
      </c>
      <c r="N272" s="788" t="s">
        <v>321</v>
      </c>
      <c r="O272" s="222">
        <v>32.200000000000003</v>
      </c>
      <c r="P272" s="296">
        <v>62</v>
      </c>
      <c r="Q272" s="222">
        <v>25.6</v>
      </c>
      <c r="R272" s="222">
        <v>8.1999999999999993</v>
      </c>
      <c r="S272" s="296">
        <v>116</v>
      </c>
      <c r="T272" s="296">
        <v>74</v>
      </c>
      <c r="U272" s="296">
        <v>42</v>
      </c>
      <c r="V272" s="219">
        <v>0.24</v>
      </c>
      <c r="W272" s="219"/>
      <c r="X272" s="406">
        <v>240</v>
      </c>
      <c r="Y272" s="222"/>
      <c r="Z272" s="222"/>
      <c r="AA272" s="222"/>
      <c r="AB272" s="224"/>
      <c r="AC272" s="222"/>
      <c r="AD272" s="2060"/>
      <c r="AE272" s="222"/>
      <c r="AF272" s="404"/>
      <c r="AG272" s="404"/>
      <c r="AH272" s="403"/>
      <c r="AI272" s="404"/>
      <c r="AJ272" s="403"/>
      <c r="AK272" s="222"/>
    </row>
    <row r="273" spans="1:37" ht="13.5" customHeight="1">
      <c r="A273" s="2132"/>
      <c r="B273" s="255">
        <v>42700</v>
      </c>
      <c r="C273" s="253" t="s">
        <v>692</v>
      </c>
      <c r="D273" s="221" t="s">
        <v>627</v>
      </c>
      <c r="E273" s="221" t="s">
        <v>626</v>
      </c>
      <c r="F273" s="222">
        <v>0</v>
      </c>
      <c r="G273" s="222">
        <v>0</v>
      </c>
      <c r="H273" s="222">
        <v>7</v>
      </c>
      <c r="I273" s="222">
        <v>11</v>
      </c>
      <c r="J273" s="223">
        <v>0.29166666666666702</v>
      </c>
      <c r="K273" s="222">
        <v>7.8</v>
      </c>
      <c r="L273" s="222">
        <v>7.3</v>
      </c>
      <c r="M273" s="224">
        <v>7.16</v>
      </c>
      <c r="N273" s="788" t="s">
        <v>321</v>
      </c>
      <c r="O273" s="222">
        <v>31.7</v>
      </c>
      <c r="P273" s="296">
        <v>64</v>
      </c>
      <c r="Q273" s="222">
        <v>28.4</v>
      </c>
      <c r="R273" s="222">
        <v>8.1999999999999993</v>
      </c>
      <c r="S273" s="296">
        <v>120</v>
      </c>
      <c r="T273" s="296">
        <v>80</v>
      </c>
      <c r="U273" s="296">
        <v>40</v>
      </c>
      <c r="V273" s="219">
        <v>0.26</v>
      </c>
      <c r="W273" s="219"/>
      <c r="X273" s="406">
        <v>250</v>
      </c>
      <c r="Y273" s="222"/>
      <c r="Z273" s="222"/>
      <c r="AA273" s="222"/>
      <c r="AB273" s="224"/>
      <c r="AC273" s="222"/>
      <c r="AD273" s="2060"/>
      <c r="AE273" s="222"/>
      <c r="AF273" s="404"/>
      <c r="AG273" s="404"/>
      <c r="AH273" s="403"/>
      <c r="AI273" s="404"/>
      <c r="AJ273" s="403"/>
      <c r="AK273" s="222"/>
    </row>
    <row r="274" spans="1:37" ht="13.5" customHeight="1">
      <c r="A274" s="2132"/>
      <c r="B274" s="255">
        <v>42701</v>
      </c>
      <c r="C274" s="253" t="s">
        <v>685</v>
      </c>
      <c r="D274" s="221" t="s">
        <v>704</v>
      </c>
      <c r="E274" s="221" t="s">
        <v>626</v>
      </c>
      <c r="F274" s="222">
        <v>3</v>
      </c>
      <c r="G274" s="222">
        <v>0</v>
      </c>
      <c r="H274" s="222">
        <v>8</v>
      </c>
      <c r="I274" s="222">
        <v>12</v>
      </c>
      <c r="J274" s="223">
        <v>0.2986111111111111</v>
      </c>
      <c r="K274" s="222">
        <v>4.2</v>
      </c>
      <c r="L274" s="222">
        <v>6.1</v>
      </c>
      <c r="M274" s="224">
        <v>6.96</v>
      </c>
      <c r="N274" s="788" t="s">
        <v>321</v>
      </c>
      <c r="O274" s="222">
        <v>30.5</v>
      </c>
      <c r="P274" s="296">
        <v>62</v>
      </c>
      <c r="Q274" s="222">
        <v>27</v>
      </c>
      <c r="R274" s="222">
        <v>7.9</v>
      </c>
      <c r="S274" s="296">
        <v>120</v>
      </c>
      <c r="T274" s="296">
        <v>80</v>
      </c>
      <c r="U274" s="296">
        <v>40</v>
      </c>
      <c r="V274" s="219">
        <v>0.2</v>
      </c>
      <c r="W274" s="219" t="s">
        <v>636</v>
      </c>
      <c r="X274" s="406">
        <v>230</v>
      </c>
      <c r="Y274" s="222">
        <v>226.8</v>
      </c>
      <c r="Z274" s="222">
        <v>7.2</v>
      </c>
      <c r="AA274" s="222">
        <v>1.71</v>
      </c>
      <c r="AB274" s="224">
        <v>-1.45</v>
      </c>
      <c r="AC274" s="222">
        <v>3.2</v>
      </c>
      <c r="AD274" s="2060"/>
      <c r="AE274" s="222"/>
      <c r="AF274" s="404"/>
      <c r="AG274" s="404"/>
      <c r="AH274" s="403"/>
      <c r="AI274" s="404"/>
      <c r="AJ274" s="403"/>
      <c r="AK274" s="222"/>
    </row>
    <row r="275" spans="1:37" ht="13.5" customHeight="1">
      <c r="A275" s="2132"/>
      <c r="B275" s="255">
        <v>42702</v>
      </c>
      <c r="C275" s="253" t="s">
        <v>686</v>
      </c>
      <c r="D275" s="221" t="s">
        <v>625</v>
      </c>
      <c r="E275" s="221" t="s">
        <v>640</v>
      </c>
      <c r="F275" s="222">
        <v>1</v>
      </c>
      <c r="G275" s="222">
        <v>0.3</v>
      </c>
      <c r="H275" s="222">
        <v>8</v>
      </c>
      <c r="I275" s="222">
        <v>14</v>
      </c>
      <c r="J275" s="223">
        <v>0.28472222222222221</v>
      </c>
      <c r="K275" s="222">
        <v>8.3000000000000007</v>
      </c>
      <c r="L275" s="222">
        <v>4.8</v>
      </c>
      <c r="M275" s="224">
        <v>7.07</v>
      </c>
      <c r="N275" s="788">
        <v>0.1</v>
      </c>
      <c r="O275" s="222">
        <v>33</v>
      </c>
      <c r="P275" s="296">
        <v>63</v>
      </c>
      <c r="Q275" s="222">
        <v>29.5</v>
      </c>
      <c r="R275" s="222">
        <v>7.6</v>
      </c>
      <c r="S275" s="296">
        <v>116</v>
      </c>
      <c r="T275" s="296">
        <v>75</v>
      </c>
      <c r="U275" s="296">
        <v>41</v>
      </c>
      <c r="V275" s="219" t="s">
        <v>642</v>
      </c>
      <c r="W275" s="219"/>
      <c r="X275" s="406">
        <v>250</v>
      </c>
      <c r="Y275" s="222"/>
      <c r="Z275" s="222"/>
      <c r="AA275" s="222"/>
      <c r="AB275" s="224"/>
      <c r="AC275" s="222"/>
      <c r="AD275" s="2060"/>
      <c r="AE275" s="222"/>
      <c r="AF275" s="404"/>
      <c r="AG275" s="404"/>
      <c r="AH275" s="403"/>
      <c r="AI275" s="404"/>
      <c r="AJ275" s="403"/>
      <c r="AK275" s="222"/>
    </row>
    <row r="276" spans="1:37" ht="13.5" customHeight="1">
      <c r="A276" s="2132"/>
      <c r="B276" s="255">
        <v>42703</v>
      </c>
      <c r="C276" s="253" t="s">
        <v>687</v>
      </c>
      <c r="D276" s="221" t="s">
        <v>627</v>
      </c>
      <c r="E276" s="221" t="s">
        <v>690</v>
      </c>
      <c r="F276" s="222">
        <v>0</v>
      </c>
      <c r="G276" s="222">
        <v>0</v>
      </c>
      <c r="H276" s="222">
        <v>6</v>
      </c>
      <c r="I276" s="222">
        <v>13</v>
      </c>
      <c r="J276" s="223">
        <v>0.2986111111111111</v>
      </c>
      <c r="K276" s="222">
        <v>4.4000000000000004</v>
      </c>
      <c r="L276" s="222">
        <v>6.7</v>
      </c>
      <c r="M276" s="224">
        <v>7.05</v>
      </c>
      <c r="N276" s="788" t="s">
        <v>321</v>
      </c>
      <c r="O276" s="222">
        <v>30.8</v>
      </c>
      <c r="P276" s="296">
        <v>66</v>
      </c>
      <c r="Q276" s="222">
        <v>31.2</v>
      </c>
      <c r="R276" s="222">
        <v>7.9</v>
      </c>
      <c r="S276" s="296">
        <v>122</v>
      </c>
      <c r="T276" s="296">
        <v>78</v>
      </c>
      <c r="U276" s="296">
        <v>44</v>
      </c>
      <c r="V276" s="219" t="s">
        <v>642</v>
      </c>
      <c r="W276" s="219"/>
      <c r="X276" s="406">
        <v>240</v>
      </c>
      <c r="Y276" s="221"/>
      <c r="Z276" s="221"/>
      <c r="AA276" s="221"/>
      <c r="AB276" s="221"/>
      <c r="AC276" s="221"/>
      <c r="AD276" s="2060"/>
      <c r="AE276" s="221"/>
      <c r="AF276" s="404"/>
      <c r="AG276" s="404"/>
      <c r="AH276" s="403"/>
      <c r="AI276" s="404"/>
      <c r="AJ276" s="403"/>
      <c r="AK276" s="221"/>
    </row>
    <row r="277" spans="1:37" ht="13.5" customHeight="1">
      <c r="A277" s="2132"/>
      <c r="B277" s="1508">
        <v>42704</v>
      </c>
      <c r="C277" s="257" t="s">
        <v>688</v>
      </c>
      <c r="D277" s="226" t="s">
        <v>625</v>
      </c>
      <c r="E277" s="226" t="s">
        <v>640</v>
      </c>
      <c r="F277" s="227">
        <v>1</v>
      </c>
      <c r="G277" s="227">
        <v>0.7</v>
      </c>
      <c r="H277" s="227">
        <v>10</v>
      </c>
      <c r="I277" s="227">
        <v>13</v>
      </c>
      <c r="J277" s="228">
        <v>0.29166666666666669</v>
      </c>
      <c r="K277" s="227">
        <v>5.5</v>
      </c>
      <c r="L277" s="227">
        <v>8</v>
      </c>
      <c r="M277" s="229">
        <v>7.02</v>
      </c>
      <c r="N277" s="804" t="s">
        <v>321</v>
      </c>
      <c r="O277" s="227">
        <v>30.2</v>
      </c>
      <c r="P277" s="405">
        <v>62</v>
      </c>
      <c r="Q277" s="227">
        <v>29.1</v>
      </c>
      <c r="R277" s="227">
        <v>8.1999999999999993</v>
      </c>
      <c r="S277" s="405">
        <v>116</v>
      </c>
      <c r="T277" s="405">
        <v>78</v>
      </c>
      <c r="U277" s="405">
        <v>38</v>
      </c>
      <c r="V277" s="287" t="s">
        <v>642</v>
      </c>
      <c r="W277" s="287"/>
      <c r="X277" s="408">
        <v>250</v>
      </c>
      <c r="Y277" s="226"/>
      <c r="Z277" s="226"/>
      <c r="AA277" s="226"/>
      <c r="AB277" s="226"/>
      <c r="AC277" s="226"/>
      <c r="AD277" s="2061"/>
      <c r="AE277" s="226"/>
      <c r="AF277" s="1509"/>
      <c r="AG277" s="1509"/>
      <c r="AH277" s="1510"/>
      <c r="AI277" s="1509"/>
      <c r="AJ277" s="1510"/>
      <c r="AK277" s="226"/>
    </row>
    <row r="278" spans="1:37" s="769" customFormat="1" ht="13.5" customHeight="1">
      <c r="A278" s="2132"/>
      <c r="B278" s="2133" t="s">
        <v>407</v>
      </c>
      <c r="C278" s="2133"/>
      <c r="D278" s="658"/>
      <c r="E278" s="659"/>
      <c r="F278" s="809">
        <f>MAX(F248:F277)</f>
        <v>6</v>
      </c>
      <c r="G278" s="809">
        <f>MAX(G248:G277)</f>
        <v>33.200000000000003</v>
      </c>
      <c r="H278" s="809">
        <f>MAX(H248:H277)</f>
        <v>20</v>
      </c>
      <c r="I278" s="810">
        <f>MAX(I248:I277)</f>
        <v>19</v>
      </c>
      <c r="J278" s="811"/>
      <c r="K278" s="809">
        <f>MAX(K248:K277)</f>
        <v>10.4</v>
      </c>
      <c r="L278" s="809">
        <f>MAX(L248:L277)</f>
        <v>13.1</v>
      </c>
      <c r="M278" s="812">
        <f>MAX(M248:M277)</f>
        <v>7.39</v>
      </c>
      <c r="N278" s="812">
        <f>MAX(N248:N277)</f>
        <v>0.1</v>
      </c>
      <c r="O278" s="809">
        <f t="shared" ref="O278:AJ278" si="31">MAX(O248:O277)</f>
        <v>37.700000000000003</v>
      </c>
      <c r="P278" s="813">
        <f t="shared" si="31"/>
        <v>72</v>
      </c>
      <c r="Q278" s="809">
        <f t="shared" si="31"/>
        <v>38.299999999999997</v>
      </c>
      <c r="R278" s="809">
        <f t="shared" si="31"/>
        <v>10</v>
      </c>
      <c r="S278" s="813">
        <f t="shared" si="31"/>
        <v>128</v>
      </c>
      <c r="T278" s="813">
        <f t="shared" si="31"/>
        <v>88</v>
      </c>
      <c r="U278" s="813">
        <f t="shared" si="31"/>
        <v>47</v>
      </c>
      <c r="V278" s="814">
        <f t="shared" si="31"/>
        <v>0.3</v>
      </c>
      <c r="W278" s="815">
        <f t="shared" si="31"/>
        <v>0</v>
      </c>
      <c r="X278" s="816">
        <f t="shared" si="31"/>
        <v>270</v>
      </c>
      <c r="Y278" s="816">
        <f t="shared" si="31"/>
        <v>265</v>
      </c>
      <c r="Z278" s="816">
        <f t="shared" si="31"/>
        <v>9</v>
      </c>
      <c r="AA278" s="814">
        <f t="shared" si="31"/>
        <v>2.2000000000000002</v>
      </c>
      <c r="AB278" s="814">
        <f t="shared" si="31"/>
        <v>-1.45</v>
      </c>
      <c r="AC278" s="817">
        <f t="shared" si="31"/>
        <v>3.4</v>
      </c>
      <c r="AD278" s="2050">
        <f t="shared" si="31"/>
        <v>0.15</v>
      </c>
      <c r="AE278" s="816">
        <f t="shared" si="31"/>
        <v>57</v>
      </c>
      <c r="AF278" s="2075">
        <f t="shared" si="31"/>
        <v>16</v>
      </c>
      <c r="AG278" s="2075">
        <f t="shared" si="31"/>
        <v>4.2</v>
      </c>
      <c r="AH278" s="1137" t="s">
        <v>798</v>
      </c>
      <c r="AI278" s="2075">
        <f t="shared" si="31"/>
        <v>11</v>
      </c>
      <c r="AJ278" s="1137">
        <f t="shared" si="31"/>
        <v>2.9</v>
      </c>
      <c r="AK278" s="1137" t="s">
        <v>722</v>
      </c>
    </row>
    <row r="279" spans="1:37" s="769" customFormat="1" ht="13.5" customHeight="1">
      <c r="A279" s="2132"/>
      <c r="B279" s="2134" t="s">
        <v>408</v>
      </c>
      <c r="C279" s="2133"/>
      <c r="D279" s="658"/>
      <c r="E279" s="659"/>
      <c r="F279" s="809">
        <f>MIN(F248:F277)</f>
        <v>0</v>
      </c>
      <c r="G279" s="809">
        <f>MIN(G248:G277)</f>
        <v>0</v>
      </c>
      <c r="H279" s="809">
        <f>MIN(H248:H277)</f>
        <v>2</v>
      </c>
      <c r="I279" s="810">
        <f>MIN(I248:I277)</f>
        <v>10</v>
      </c>
      <c r="J279" s="811"/>
      <c r="K279" s="809">
        <f>MIN(K248:K277)</f>
        <v>4</v>
      </c>
      <c r="L279" s="809">
        <f>MIN(L248:L277)</f>
        <v>4.4000000000000004</v>
      </c>
      <c r="M279" s="812">
        <f>MIN(M248:M277)</f>
        <v>6.77</v>
      </c>
      <c r="N279" s="812" t="s">
        <v>459</v>
      </c>
      <c r="O279" s="809">
        <f t="shared" ref="O279:U279" si="32">MIN(O248:O277)</f>
        <v>18.2</v>
      </c>
      <c r="P279" s="813">
        <f t="shared" si="32"/>
        <v>40</v>
      </c>
      <c r="Q279" s="809">
        <f t="shared" si="32"/>
        <v>16.3</v>
      </c>
      <c r="R279" s="809">
        <f t="shared" si="32"/>
        <v>7.4</v>
      </c>
      <c r="S279" s="813">
        <f t="shared" si="32"/>
        <v>67</v>
      </c>
      <c r="T279" s="813">
        <f t="shared" si="32"/>
        <v>47</v>
      </c>
      <c r="U279" s="813">
        <f t="shared" si="32"/>
        <v>20</v>
      </c>
      <c r="V279" s="814" t="s">
        <v>460</v>
      </c>
      <c r="W279" s="815">
        <f t="shared" ref="W279:AJ279" si="33">MIN(W248:W277)</f>
        <v>0</v>
      </c>
      <c r="X279" s="816">
        <f t="shared" si="33"/>
        <v>130</v>
      </c>
      <c r="Y279" s="816">
        <f t="shared" si="33"/>
        <v>226.8</v>
      </c>
      <c r="Z279" s="816">
        <f t="shared" si="33"/>
        <v>7.2</v>
      </c>
      <c r="AA279" s="814">
        <f t="shared" si="33"/>
        <v>1.71</v>
      </c>
      <c r="AB279" s="814">
        <f t="shared" si="33"/>
        <v>-1.69</v>
      </c>
      <c r="AC279" s="817">
        <f t="shared" si="33"/>
        <v>3.2</v>
      </c>
      <c r="AD279" s="2051">
        <f t="shared" si="33"/>
        <v>0.15</v>
      </c>
      <c r="AE279" s="816">
        <f t="shared" si="33"/>
        <v>57</v>
      </c>
      <c r="AF279" s="2075">
        <f t="shared" si="33"/>
        <v>16</v>
      </c>
      <c r="AG279" s="2075">
        <f t="shared" si="33"/>
        <v>4.2</v>
      </c>
      <c r="AH279" s="1137" t="s">
        <v>799</v>
      </c>
      <c r="AI279" s="2075">
        <f t="shared" si="33"/>
        <v>11</v>
      </c>
      <c r="AJ279" s="1137">
        <f t="shared" si="33"/>
        <v>2.9</v>
      </c>
      <c r="AK279" s="1137" t="s">
        <v>723</v>
      </c>
    </row>
    <row r="280" spans="1:37" s="769" customFormat="1" ht="13.5" customHeight="1">
      <c r="A280" s="2132"/>
      <c r="B280" s="2133" t="s">
        <v>409</v>
      </c>
      <c r="C280" s="2133"/>
      <c r="D280" s="658"/>
      <c r="E280" s="659"/>
      <c r="F280" s="811"/>
      <c r="G280" s="809">
        <f>IF(COUNT(G248:G277)=0,0,AVERAGE(G248:G277))</f>
        <v>2.0666666666666669</v>
      </c>
      <c r="H280" s="809">
        <f>IF(COUNT(H248:H277)=0,0,AVERAGE(H248:H277))</f>
        <v>8.9</v>
      </c>
      <c r="I280" s="810">
        <f>IF(COUNT(I248:I277)=0,0,AVERAGE(I248:I277))</f>
        <v>13.566666666666666</v>
      </c>
      <c r="J280" s="811"/>
      <c r="K280" s="809">
        <f>IF(COUNT(K248:K277)=0,0,AVERAGE(K248:K277))</f>
        <v>6.63</v>
      </c>
      <c r="L280" s="809">
        <f>IF(COUNT(L248:L277)=0,0,AVERAGE(L248:L277))</f>
        <v>8.2900000000000009</v>
      </c>
      <c r="M280" s="812">
        <f>IF(COUNT(M248:M277)=0,0,AVERAGE(M248:M277))</f>
        <v>7.1513333333333353</v>
      </c>
      <c r="N280" s="811"/>
      <c r="O280" s="809">
        <f t="shared" ref="O280:U280" si="34">IF(COUNT(O248:O277)=0,0,AVERAGE(O248:O277))</f>
        <v>30.760000000000005</v>
      </c>
      <c r="P280" s="813">
        <f t="shared" si="34"/>
        <v>61.56666666666667</v>
      </c>
      <c r="Q280" s="809">
        <f t="shared" si="34"/>
        <v>27.763333333333335</v>
      </c>
      <c r="R280" s="809">
        <f t="shared" si="34"/>
        <v>8.9799999999999986</v>
      </c>
      <c r="S280" s="813">
        <f t="shared" si="34"/>
        <v>110.9</v>
      </c>
      <c r="T280" s="813">
        <f t="shared" si="34"/>
        <v>73.666666666666671</v>
      </c>
      <c r="U280" s="813">
        <f t="shared" si="34"/>
        <v>37.233333333333334</v>
      </c>
      <c r="V280" s="810" t="s">
        <v>642</v>
      </c>
      <c r="W280" s="815" t="s">
        <v>747</v>
      </c>
      <c r="X280" s="816">
        <f t="shared" ref="X280:AJ280" si="35">IF(COUNT(X248:X277)=0,0,AVERAGE(X248:X277))</f>
        <v>231</v>
      </c>
      <c r="Y280" s="816">
        <f t="shared" si="35"/>
        <v>245.9</v>
      </c>
      <c r="Z280" s="816">
        <f t="shared" si="35"/>
        <v>8.1</v>
      </c>
      <c r="AA280" s="814">
        <f t="shared" si="35"/>
        <v>1.9550000000000001</v>
      </c>
      <c r="AB280" s="814">
        <f t="shared" si="35"/>
        <v>-1.5699999999999998</v>
      </c>
      <c r="AC280" s="817">
        <f t="shared" si="35"/>
        <v>3.3</v>
      </c>
      <c r="AD280" s="2051">
        <f t="shared" si="35"/>
        <v>0.15</v>
      </c>
      <c r="AE280" s="816">
        <f t="shared" si="35"/>
        <v>57</v>
      </c>
      <c r="AF280" s="2075">
        <f t="shared" si="35"/>
        <v>16</v>
      </c>
      <c r="AG280" s="2075">
        <f t="shared" si="35"/>
        <v>4.2</v>
      </c>
      <c r="AH280" s="1137" t="s">
        <v>798</v>
      </c>
      <c r="AI280" s="2075">
        <f t="shared" si="35"/>
        <v>11</v>
      </c>
      <c r="AJ280" s="1137">
        <f t="shared" si="35"/>
        <v>2.9</v>
      </c>
      <c r="AK280" s="1137" t="s">
        <v>700</v>
      </c>
    </row>
    <row r="281" spans="1:37" s="769" customFormat="1" ht="13.5" customHeight="1">
      <c r="A281" s="2132"/>
      <c r="B281" s="2135" t="s">
        <v>410</v>
      </c>
      <c r="C281" s="2135"/>
      <c r="D281" s="660"/>
      <c r="E281" s="660"/>
      <c r="F281" s="859"/>
      <c r="G281" s="809">
        <f>SUM(G248:G277)</f>
        <v>62</v>
      </c>
      <c r="H281" s="860"/>
      <c r="I281" s="860"/>
      <c r="J281" s="860"/>
      <c r="K281" s="860"/>
      <c r="L281" s="860"/>
      <c r="M281" s="860"/>
      <c r="N281" s="860"/>
      <c r="O281" s="860"/>
      <c r="P281" s="860"/>
      <c r="Q281" s="860"/>
      <c r="R281" s="860"/>
      <c r="S281" s="860"/>
      <c r="T281" s="860"/>
      <c r="U281" s="860"/>
      <c r="V281" s="860"/>
      <c r="W281" s="820"/>
      <c r="X281" s="860"/>
      <c r="Y281" s="860"/>
      <c r="Z281" s="860"/>
      <c r="AA281" s="860"/>
      <c r="AB281" s="860"/>
      <c r="AC281" s="861"/>
      <c r="AD281" s="2065"/>
      <c r="AE281" s="860"/>
      <c r="AF281" s="2076"/>
      <c r="AG281" s="2076"/>
      <c r="AH281" s="1138"/>
      <c r="AI281" s="2076"/>
      <c r="AJ281" s="1138"/>
      <c r="AK281" s="1138"/>
    </row>
    <row r="282" spans="1:37" ht="13.5" customHeight="1">
      <c r="A282" s="2132" t="s">
        <v>355</v>
      </c>
      <c r="B282" s="254">
        <v>42705</v>
      </c>
      <c r="C282" s="252" t="s">
        <v>689</v>
      </c>
      <c r="D282" s="230" t="s">
        <v>708</v>
      </c>
      <c r="E282" s="230" t="s">
        <v>626</v>
      </c>
      <c r="F282" s="231">
        <v>2</v>
      </c>
      <c r="G282" s="231">
        <v>0.2</v>
      </c>
      <c r="H282" s="231">
        <v>8</v>
      </c>
      <c r="I282" s="231">
        <v>12</v>
      </c>
      <c r="J282" s="232">
        <v>0.2986111111111111</v>
      </c>
      <c r="K282" s="231">
        <v>3.6</v>
      </c>
      <c r="L282" s="231">
        <v>6.2</v>
      </c>
      <c r="M282" s="233">
        <v>6.99</v>
      </c>
      <c r="N282" s="787" t="s">
        <v>321</v>
      </c>
      <c r="O282" s="231">
        <v>30.1</v>
      </c>
      <c r="P282" s="299">
        <v>62</v>
      </c>
      <c r="Q282" s="231">
        <v>27</v>
      </c>
      <c r="R282" s="231">
        <v>7.9</v>
      </c>
      <c r="S282" s="299">
        <v>116</v>
      </c>
      <c r="T282" s="299">
        <v>76</v>
      </c>
      <c r="U282" s="299">
        <v>40</v>
      </c>
      <c r="V282" s="297" t="s">
        <v>642</v>
      </c>
      <c r="W282" s="297"/>
      <c r="X282" s="407">
        <v>230</v>
      </c>
      <c r="Y282" s="230"/>
      <c r="Z282" s="230"/>
      <c r="AA282" s="230"/>
      <c r="AB282" s="230"/>
      <c r="AC282" s="1507"/>
      <c r="AD282" s="2059"/>
      <c r="AE282" s="230"/>
      <c r="AF282" s="1507"/>
      <c r="AG282" s="1507"/>
      <c r="AH282" s="2080"/>
      <c r="AI282" s="1507"/>
      <c r="AJ282" s="2080"/>
      <c r="AK282" s="230"/>
    </row>
    <row r="283" spans="1:37" ht="13.5" customHeight="1">
      <c r="A283" s="2132"/>
      <c r="B283" s="255">
        <v>42706</v>
      </c>
      <c r="C283" s="253" t="s">
        <v>691</v>
      </c>
      <c r="D283" s="221" t="s">
        <v>627</v>
      </c>
      <c r="E283" s="221" t="s">
        <v>640</v>
      </c>
      <c r="F283" s="222">
        <v>1</v>
      </c>
      <c r="G283" s="222">
        <v>0</v>
      </c>
      <c r="H283" s="222">
        <v>6</v>
      </c>
      <c r="I283" s="222">
        <v>10</v>
      </c>
      <c r="J283" s="223">
        <v>0.29166666666666669</v>
      </c>
      <c r="K283" s="222">
        <v>5.3</v>
      </c>
      <c r="L283" s="222">
        <v>8.3000000000000007</v>
      </c>
      <c r="M283" s="224">
        <v>7.09</v>
      </c>
      <c r="N283" s="788" t="s">
        <v>321</v>
      </c>
      <c r="O283" s="222">
        <v>33.4</v>
      </c>
      <c r="P283" s="296">
        <v>64</v>
      </c>
      <c r="Q283" s="222">
        <v>34.799999999999997</v>
      </c>
      <c r="R283" s="222">
        <v>7.3</v>
      </c>
      <c r="S283" s="296">
        <v>116</v>
      </c>
      <c r="T283" s="296">
        <v>76</v>
      </c>
      <c r="U283" s="296">
        <v>40</v>
      </c>
      <c r="V283" s="219" t="s">
        <v>642</v>
      </c>
      <c r="W283" s="219"/>
      <c r="X283" s="406">
        <v>270</v>
      </c>
      <c r="Y283" s="221"/>
      <c r="Z283" s="221"/>
      <c r="AA283" s="221"/>
      <c r="AB283" s="221"/>
      <c r="AC283" s="404"/>
      <c r="AD283" s="2060"/>
      <c r="AE283" s="221"/>
      <c r="AF283" s="404"/>
      <c r="AG283" s="404"/>
      <c r="AH283" s="403"/>
      <c r="AI283" s="404"/>
      <c r="AJ283" s="403"/>
      <c r="AK283" s="221"/>
    </row>
    <row r="284" spans="1:37" ht="13.5" customHeight="1">
      <c r="A284" s="2132"/>
      <c r="B284" s="255">
        <v>42707</v>
      </c>
      <c r="C284" s="253" t="s">
        <v>692</v>
      </c>
      <c r="D284" s="221" t="s">
        <v>627</v>
      </c>
      <c r="E284" s="221" t="s">
        <v>706</v>
      </c>
      <c r="F284" s="222">
        <v>2</v>
      </c>
      <c r="G284" s="222">
        <v>0</v>
      </c>
      <c r="H284" s="222">
        <v>4</v>
      </c>
      <c r="I284" s="222">
        <v>11</v>
      </c>
      <c r="J284" s="223">
        <v>0.29166666666666669</v>
      </c>
      <c r="K284" s="222">
        <v>5.6</v>
      </c>
      <c r="L284" s="222">
        <v>8.6</v>
      </c>
      <c r="M284" s="224">
        <v>7.09</v>
      </c>
      <c r="N284" s="788" t="s">
        <v>321</v>
      </c>
      <c r="O284" s="222">
        <v>32.9</v>
      </c>
      <c r="P284" s="296">
        <v>64</v>
      </c>
      <c r="Q284" s="222">
        <v>32.700000000000003</v>
      </c>
      <c r="R284" s="222">
        <v>8.1999999999999993</v>
      </c>
      <c r="S284" s="296">
        <v>114</v>
      </c>
      <c r="T284" s="296">
        <v>74</v>
      </c>
      <c r="U284" s="296">
        <v>40</v>
      </c>
      <c r="V284" s="219" t="s">
        <v>642</v>
      </c>
      <c r="W284" s="219"/>
      <c r="X284" s="406">
        <v>250</v>
      </c>
      <c r="Y284" s="222"/>
      <c r="Z284" s="222"/>
      <c r="AA284" s="222"/>
      <c r="AB284" s="224"/>
      <c r="AC284" s="404"/>
      <c r="AD284" s="2060"/>
      <c r="AE284" s="222"/>
      <c r="AF284" s="404"/>
      <c r="AG284" s="404"/>
      <c r="AH284" s="403"/>
      <c r="AI284" s="404"/>
      <c r="AJ284" s="403"/>
      <c r="AK284" s="222"/>
    </row>
    <row r="285" spans="1:37" ht="13.5" customHeight="1">
      <c r="A285" s="2132"/>
      <c r="B285" s="255">
        <v>42708</v>
      </c>
      <c r="C285" s="253" t="s">
        <v>685</v>
      </c>
      <c r="D285" s="221" t="s">
        <v>638</v>
      </c>
      <c r="E285" s="221" t="s">
        <v>634</v>
      </c>
      <c r="F285" s="222">
        <v>0</v>
      </c>
      <c r="G285" s="222">
        <v>0.1</v>
      </c>
      <c r="H285" s="222">
        <v>2</v>
      </c>
      <c r="I285" s="222">
        <v>10.5</v>
      </c>
      <c r="J285" s="223">
        <v>0.29166666666666669</v>
      </c>
      <c r="K285" s="222">
        <v>6.8</v>
      </c>
      <c r="L285" s="222">
        <v>7.3</v>
      </c>
      <c r="M285" s="224">
        <v>7.3</v>
      </c>
      <c r="N285" s="788" t="s">
        <v>321</v>
      </c>
      <c r="O285" s="222">
        <v>32.6</v>
      </c>
      <c r="P285" s="296">
        <v>64</v>
      </c>
      <c r="Q285" s="222">
        <v>28.4</v>
      </c>
      <c r="R285" s="222">
        <v>10</v>
      </c>
      <c r="S285" s="296">
        <v>119</v>
      </c>
      <c r="T285" s="296">
        <v>75</v>
      </c>
      <c r="U285" s="296">
        <v>44</v>
      </c>
      <c r="V285" s="219" t="s">
        <v>642</v>
      </c>
      <c r="W285" s="219"/>
      <c r="X285" s="406">
        <v>230</v>
      </c>
      <c r="Y285" s="222"/>
      <c r="Z285" s="222"/>
      <c r="AA285" s="222"/>
      <c r="AB285" s="224"/>
      <c r="AC285" s="404"/>
      <c r="AD285" s="2060"/>
      <c r="AE285" s="222"/>
      <c r="AF285" s="404"/>
      <c r="AG285" s="404"/>
      <c r="AH285" s="403"/>
      <c r="AI285" s="404"/>
      <c r="AJ285" s="403"/>
      <c r="AK285" s="222"/>
    </row>
    <row r="286" spans="1:37" ht="13.5" customHeight="1">
      <c r="A286" s="2132"/>
      <c r="B286" s="255">
        <v>42709</v>
      </c>
      <c r="C286" s="253" t="s">
        <v>686</v>
      </c>
      <c r="D286" s="221" t="s">
        <v>627</v>
      </c>
      <c r="E286" s="221" t="s">
        <v>633</v>
      </c>
      <c r="F286" s="222">
        <v>1</v>
      </c>
      <c r="G286" s="222">
        <v>0</v>
      </c>
      <c r="H286" s="222">
        <v>3</v>
      </c>
      <c r="I286" s="222">
        <v>10</v>
      </c>
      <c r="J286" s="223">
        <v>0.29166666666666669</v>
      </c>
      <c r="K286" s="222">
        <v>6.8</v>
      </c>
      <c r="L286" s="222">
        <v>5.0999999999999996</v>
      </c>
      <c r="M286" s="224">
        <v>7.24</v>
      </c>
      <c r="N286" s="788" t="s">
        <v>321</v>
      </c>
      <c r="O286" s="222">
        <v>33.1</v>
      </c>
      <c r="P286" s="296">
        <v>64</v>
      </c>
      <c r="Q286" s="222">
        <v>28.4</v>
      </c>
      <c r="R286" s="222">
        <v>7.9</v>
      </c>
      <c r="S286" s="296">
        <v>119</v>
      </c>
      <c r="T286" s="296">
        <v>79</v>
      </c>
      <c r="U286" s="296">
        <v>40</v>
      </c>
      <c r="V286" s="219" t="s">
        <v>642</v>
      </c>
      <c r="W286" s="219"/>
      <c r="X286" s="406">
        <v>240</v>
      </c>
      <c r="Y286" s="222"/>
      <c r="Z286" s="222"/>
      <c r="AA286" s="222"/>
      <c r="AB286" s="224"/>
      <c r="AC286" s="404"/>
      <c r="AD286" s="2060"/>
      <c r="AE286" s="222"/>
      <c r="AF286" s="404"/>
      <c r="AG286" s="404"/>
      <c r="AH286" s="403"/>
      <c r="AI286" s="404"/>
      <c r="AJ286" s="403"/>
      <c r="AK286" s="222"/>
    </row>
    <row r="287" spans="1:37" ht="13.5" customHeight="1">
      <c r="A287" s="2132"/>
      <c r="B287" s="255">
        <v>42710</v>
      </c>
      <c r="C287" s="253" t="s">
        <v>687</v>
      </c>
      <c r="D287" s="221" t="s">
        <v>627</v>
      </c>
      <c r="E287" s="221" t="s">
        <v>706</v>
      </c>
      <c r="F287" s="222">
        <v>1</v>
      </c>
      <c r="G287" s="222">
        <v>0</v>
      </c>
      <c r="H287" s="222">
        <v>2</v>
      </c>
      <c r="I287" s="222">
        <v>10.5</v>
      </c>
      <c r="J287" s="223">
        <v>0.29166666666666669</v>
      </c>
      <c r="K287" s="222">
        <v>6.4</v>
      </c>
      <c r="L287" s="222">
        <v>9.1999999999999993</v>
      </c>
      <c r="M287" s="224">
        <v>7.31</v>
      </c>
      <c r="N287" s="788">
        <v>0.05</v>
      </c>
      <c r="O287" s="222">
        <v>34.5</v>
      </c>
      <c r="P287" s="296">
        <v>70</v>
      </c>
      <c r="Q287" s="222">
        <v>28.4</v>
      </c>
      <c r="R287" s="222">
        <v>8.8000000000000007</v>
      </c>
      <c r="S287" s="296">
        <v>124</v>
      </c>
      <c r="T287" s="296">
        <v>83</v>
      </c>
      <c r="U287" s="296">
        <v>41</v>
      </c>
      <c r="V287" s="219" t="s">
        <v>642</v>
      </c>
      <c r="W287" s="219"/>
      <c r="X287" s="406">
        <v>240</v>
      </c>
      <c r="Y287" s="222"/>
      <c r="Z287" s="222"/>
      <c r="AA287" s="222"/>
      <c r="AB287" s="224"/>
      <c r="AC287" s="404"/>
      <c r="AD287" s="2060"/>
      <c r="AE287" s="222"/>
      <c r="AF287" s="404"/>
      <c r="AG287" s="404"/>
      <c r="AH287" s="403"/>
      <c r="AI287" s="404"/>
      <c r="AJ287" s="403"/>
      <c r="AK287" s="222"/>
    </row>
    <row r="288" spans="1:37" ht="13.5" customHeight="1">
      <c r="A288" s="2132"/>
      <c r="B288" s="255">
        <v>42711</v>
      </c>
      <c r="C288" s="253" t="s">
        <v>688</v>
      </c>
      <c r="D288" s="221" t="s">
        <v>627</v>
      </c>
      <c r="E288" s="221" t="s">
        <v>709</v>
      </c>
      <c r="F288" s="222">
        <v>1</v>
      </c>
      <c r="G288" s="222">
        <v>0</v>
      </c>
      <c r="H288" s="222">
        <v>0</v>
      </c>
      <c r="I288" s="222">
        <v>9.5</v>
      </c>
      <c r="J288" s="223">
        <v>0.29166666666666669</v>
      </c>
      <c r="K288" s="222">
        <v>5.4</v>
      </c>
      <c r="L288" s="222">
        <v>6.6</v>
      </c>
      <c r="M288" s="224">
        <v>7.23</v>
      </c>
      <c r="N288" s="788" t="s">
        <v>321</v>
      </c>
      <c r="O288" s="222">
        <v>33.799999999999997</v>
      </c>
      <c r="P288" s="296">
        <v>64</v>
      </c>
      <c r="Q288" s="222">
        <v>29.1</v>
      </c>
      <c r="R288" s="222">
        <v>8.1999999999999993</v>
      </c>
      <c r="S288" s="296">
        <v>119</v>
      </c>
      <c r="T288" s="296">
        <v>78</v>
      </c>
      <c r="U288" s="296">
        <v>41</v>
      </c>
      <c r="V288" s="218" t="s">
        <v>642</v>
      </c>
      <c r="W288" s="219"/>
      <c r="X288" s="406">
        <v>220</v>
      </c>
      <c r="Y288" s="222"/>
      <c r="Z288" s="222"/>
      <c r="AA288" s="222"/>
      <c r="AB288" s="224"/>
      <c r="AC288" s="404"/>
      <c r="AD288" s="2060"/>
      <c r="AE288" s="222"/>
      <c r="AF288" s="404"/>
      <c r="AG288" s="404"/>
      <c r="AH288" s="403"/>
      <c r="AI288" s="404"/>
      <c r="AJ288" s="403"/>
      <c r="AK288" s="222"/>
    </row>
    <row r="289" spans="1:37" ht="13.5" customHeight="1">
      <c r="A289" s="2132"/>
      <c r="B289" s="255">
        <v>42712</v>
      </c>
      <c r="C289" s="253" t="s">
        <v>689</v>
      </c>
      <c r="D289" s="221" t="s">
        <v>638</v>
      </c>
      <c r="E289" s="221" t="s">
        <v>712</v>
      </c>
      <c r="F289" s="222">
        <v>1</v>
      </c>
      <c r="G289" s="222">
        <v>8.1</v>
      </c>
      <c r="H289" s="222">
        <v>-1</v>
      </c>
      <c r="I289" s="222">
        <v>9.5</v>
      </c>
      <c r="J289" s="223">
        <v>0.29166666666666669</v>
      </c>
      <c r="K289" s="222">
        <v>4.7</v>
      </c>
      <c r="L289" s="222">
        <v>6.9</v>
      </c>
      <c r="M289" s="224">
        <v>7.16</v>
      </c>
      <c r="N289" s="788" t="s">
        <v>321</v>
      </c>
      <c r="O289" s="222">
        <v>33.9</v>
      </c>
      <c r="P289" s="296">
        <v>63</v>
      </c>
      <c r="Q289" s="222">
        <v>29.1</v>
      </c>
      <c r="R289" s="222">
        <v>7.3</v>
      </c>
      <c r="S289" s="296">
        <v>122</v>
      </c>
      <c r="T289" s="296">
        <v>81</v>
      </c>
      <c r="U289" s="296">
        <v>41</v>
      </c>
      <c r="V289" s="219" t="s">
        <v>642</v>
      </c>
      <c r="W289" s="219"/>
      <c r="X289" s="406">
        <v>240</v>
      </c>
      <c r="Y289" s="221"/>
      <c r="Z289" s="221"/>
      <c r="AA289" s="222"/>
      <c r="AB289" s="221"/>
      <c r="AC289" s="404"/>
      <c r="AD289" s="2060"/>
      <c r="AE289" s="221"/>
      <c r="AF289" s="404"/>
      <c r="AG289" s="404"/>
      <c r="AH289" s="403"/>
      <c r="AI289" s="404"/>
      <c r="AJ289" s="403"/>
      <c r="AK289" s="222"/>
    </row>
    <row r="290" spans="1:37" ht="13.5" customHeight="1">
      <c r="A290" s="2132"/>
      <c r="B290" s="255">
        <v>42713</v>
      </c>
      <c r="C290" s="253" t="s">
        <v>691</v>
      </c>
      <c r="D290" s="221" t="s">
        <v>627</v>
      </c>
      <c r="E290" s="221" t="s">
        <v>693</v>
      </c>
      <c r="F290" s="222">
        <v>1</v>
      </c>
      <c r="G290" s="222">
        <v>0</v>
      </c>
      <c r="H290" s="222">
        <v>2</v>
      </c>
      <c r="I290" s="222">
        <v>8</v>
      </c>
      <c r="J290" s="223">
        <v>0.3263888888888889</v>
      </c>
      <c r="K290" s="222">
        <v>7.1</v>
      </c>
      <c r="L290" s="222">
        <v>4.0999999999999996</v>
      </c>
      <c r="M290" s="224">
        <v>7.1</v>
      </c>
      <c r="N290" s="788" t="s">
        <v>321</v>
      </c>
      <c r="O290" s="222">
        <v>35.700000000000003</v>
      </c>
      <c r="P290" s="296">
        <v>60</v>
      </c>
      <c r="Q290" s="222">
        <v>31.2</v>
      </c>
      <c r="R290" s="222">
        <v>7.6</v>
      </c>
      <c r="S290" s="296">
        <v>116</v>
      </c>
      <c r="T290" s="296">
        <v>76</v>
      </c>
      <c r="U290" s="296">
        <v>40</v>
      </c>
      <c r="V290" s="219" t="s">
        <v>642</v>
      </c>
      <c r="W290" s="219"/>
      <c r="X290" s="406">
        <v>250</v>
      </c>
      <c r="Y290" s="221"/>
      <c r="Z290" s="221"/>
      <c r="AA290" s="221"/>
      <c r="AB290" s="221"/>
      <c r="AC290" s="404"/>
      <c r="AD290" s="2060"/>
      <c r="AE290" s="221"/>
      <c r="AF290" s="404"/>
      <c r="AG290" s="404"/>
      <c r="AH290" s="403"/>
      <c r="AI290" s="404"/>
      <c r="AJ290" s="403"/>
      <c r="AK290" s="221"/>
    </row>
    <row r="291" spans="1:37" ht="13.5" customHeight="1">
      <c r="A291" s="2132"/>
      <c r="B291" s="255">
        <v>42714</v>
      </c>
      <c r="C291" s="253" t="s">
        <v>692</v>
      </c>
      <c r="D291" s="221" t="s">
        <v>627</v>
      </c>
      <c r="E291" s="221" t="s">
        <v>640</v>
      </c>
      <c r="F291" s="222">
        <v>1</v>
      </c>
      <c r="G291" s="222">
        <v>0</v>
      </c>
      <c r="H291" s="222">
        <v>0</v>
      </c>
      <c r="I291" s="222">
        <v>9</v>
      </c>
      <c r="J291" s="223">
        <v>0.28472222222222221</v>
      </c>
      <c r="K291" s="222">
        <v>3.5</v>
      </c>
      <c r="L291" s="222">
        <v>5.2</v>
      </c>
      <c r="M291" s="224">
        <v>7.11</v>
      </c>
      <c r="N291" s="788" t="s">
        <v>321</v>
      </c>
      <c r="O291" s="222">
        <v>36.6</v>
      </c>
      <c r="P291" s="296">
        <v>64</v>
      </c>
      <c r="Q291" s="222">
        <v>38.299999999999997</v>
      </c>
      <c r="R291" s="222">
        <v>6.6</v>
      </c>
      <c r="S291" s="296">
        <v>122</v>
      </c>
      <c r="T291" s="296">
        <v>79</v>
      </c>
      <c r="U291" s="296">
        <v>43</v>
      </c>
      <c r="V291" s="219" t="s">
        <v>642</v>
      </c>
      <c r="W291" s="219"/>
      <c r="X291" s="406">
        <v>260</v>
      </c>
      <c r="Y291" s="221"/>
      <c r="Z291" s="221"/>
      <c r="AA291" s="221"/>
      <c r="AB291" s="221"/>
      <c r="AC291" s="404"/>
      <c r="AD291" s="2060"/>
      <c r="AE291" s="221"/>
      <c r="AF291" s="404"/>
      <c r="AG291" s="404"/>
      <c r="AH291" s="403"/>
      <c r="AI291" s="404"/>
      <c r="AJ291" s="403"/>
      <c r="AK291" s="221"/>
    </row>
    <row r="292" spans="1:37" ht="13.5" customHeight="1">
      <c r="A292" s="2132"/>
      <c r="B292" s="255">
        <v>42715</v>
      </c>
      <c r="C292" s="253" t="s">
        <v>685</v>
      </c>
      <c r="D292" s="221" t="s">
        <v>627</v>
      </c>
      <c r="E292" s="221" t="s">
        <v>709</v>
      </c>
      <c r="F292" s="222">
        <v>1</v>
      </c>
      <c r="G292" s="222">
        <v>0</v>
      </c>
      <c r="H292" s="222">
        <v>4</v>
      </c>
      <c r="I292" s="222">
        <v>9.5</v>
      </c>
      <c r="J292" s="223">
        <v>0.29166666666666669</v>
      </c>
      <c r="K292" s="222">
        <v>6.5</v>
      </c>
      <c r="L292" s="222">
        <v>3.2</v>
      </c>
      <c r="M292" s="224">
        <v>7.1</v>
      </c>
      <c r="N292" s="788" t="s">
        <v>321</v>
      </c>
      <c r="O292" s="222">
        <v>37.1</v>
      </c>
      <c r="P292" s="296">
        <v>69</v>
      </c>
      <c r="Q292" s="222">
        <v>33.700000000000003</v>
      </c>
      <c r="R292" s="222">
        <v>9</v>
      </c>
      <c r="S292" s="296">
        <v>130</v>
      </c>
      <c r="T292" s="296">
        <v>85</v>
      </c>
      <c r="U292" s="296">
        <v>45</v>
      </c>
      <c r="V292" s="219" t="s">
        <v>642</v>
      </c>
      <c r="W292" s="219"/>
      <c r="X292" s="406">
        <v>260</v>
      </c>
      <c r="Y292" s="222"/>
      <c r="Z292" s="222"/>
      <c r="AA292" s="222"/>
      <c r="AB292" s="224"/>
      <c r="AC292" s="404"/>
      <c r="AD292" s="2060"/>
      <c r="AE292" s="222"/>
      <c r="AF292" s="404"/>
      <c r="AG292" s="404"/>
      <c r="AH292" s="403"/>
      <c r="AI292" s="404"/>
      <c r="AJ292" s="403"/>
      <c r="AK292" s="222"/>
    </row>
    <row r="293" spans="1:37" ht="13.5" customHeight="1">
      <c r="A293" s="2132"/>
      <c r="B293" s="255">
        <v>42716</v>
      </c>
      <c r="C293" s="253" t="s">
        <v>686</v>
      </c>
      <c r="D293" s="221" t="s">
        <v>627</v>
      </c>
      <c r="E293" s="221" t="s">
        <v>640</v>
      </c>
      <c r="F293" s="222">
        <v>1</v>
      </c>
      <c r="G293" s="222">
        <v>0</v>
      </c>
      <c r="H293" s="222">
        <v>4</v>
      </c>
      <c r="I293" s="222">
        <v>9.5</v>
      </c>
      <c r="J293" s="223">
        <v>0.29166666666666669</v>
      </c>
      <c r="K293" s="222">
        <v>5.7</v>
      </c>
      <c r="L293" s="222">
        <v>7.4</v>
      </c>
      <c r="M293" s="224">
        <v>7.09</v>
      </c>
      <c r="N293" s="788" t="s">
        <v>321</v>
      </c>
      <c r="O293" s="222">
        <v>36.799999999999997</v>
      </c>
      <c r="P293" s="296">
        <v>70</v>
      </c>
      <c r="Q293" s="222">
        <v>32.700000000000003</v>
      </c>
      <c r="R293" s="222">
        <v>8.8000000000000007</v>
      </c>
      <c r="S293" s="296">
        <v>128</v>
      </c>
      <c r="T293" s="296">
        <v>85</v>
      </c>
      <c r="U293" s="296">
        <v>43</v>
      </c>
      <c r="V293" s="219" t="s">
        <v>642</v>
      </c>
      <c r="W293" s="219"/>
      <c r="X293" s="406">
        <v>260</v>
      </c>
      <c r="Y293" s="222"/>
      <c r="Z293" s="222"/>
      <c r="AA293" s="222"/>
      <c r="AB293" s="224"/>
      <c r="AC293" s="404"/>
      <c r="AD293" s="2060"/>
      <c r="AE293" s="222"/>
      <c r="AF293" s="404"/>
      <c r="AG293" s="404"/>
      <c r="AH293" s="403"/>
      <c r="AI293" s="404"/>
      <c r="AJ293" s="403"/>
      <c r="AK293" s="222"/>
    </row>
    <row r="294" spans="1:37" ht="13.5" customHeight="1">
      <c r="A294" s="2132"/>
      <c r="B294" s="255">
        <v>42717</v>
      </c>
      <c r="C294" s="253" t="s">
        <v>687</v>
      </c>
      <c r="D294" s="221" t="s">
        <v>627</v>
      </c>
      <c r="E294" s="221" t="s">
        <v>709</v>
      </c>
      <c r="F294" s="222">
        <v>0</v>
      </c>
      <c r="G294" s="222">
        <v>0</v>
      </c>
      <c r="H294" s="222">
        <v>1</v>
      </c>
      <c r="I294" s="222">
        <v>8.5</v>
      </c>
      <c r="J294" s="223">
        <v>0.2986111111111111</v>
      </c>
      <c r="K294" s="222">
        <v>3.5</v>
      </c>
      <c r="L294" s="222">
        <v>6.1</v>
      </c>
      <c r="M294" s="224">
        <v>7.21</v>
      </c>
      <c r="N294" s="788" t="s">
        <v>321</v>
      </c>
      <c r="O294" s="222">
        <v>33.799999999999997</v>
      </c>
      <c r="P294" s="296">
        <v>74</v>
      </c>
      <c r="Q294" s="222">
        <v>31.2</v>
      </c>
      <c r="R294" s="222">
        <v>7.6</v>
      </c>
      <c r="S294" s="296">
        <v>124</v>
      </c>
      <c r="T294" s="296">
        <v>84</v>
      </c>
      <c r="U294" s="296">
        <v>40</v>
      </c>
      <c r="V294" s="219" t="s">
        <v>642</v>
      </c>
      <c r="W294" s="219" t="s">
        <v>636</v>
      </c>
      <c r="X294" s="406">
        <v>250</v>
      </c>
      <c r="Y294" s="222">
        <v>247.4</v>
      </c>
      <c r="Z294" s="222">
        <v>6.6</v>
      </c>
      <c r="AA294" s="222">
        <v>1.89</v>
      </c>
      <c r="AB294" s="224">
        <v>-1.2</v>
      </c>
      <c r="AC294" s="404">
        <v>3.2</v>
      </c>
      <c r="AD294" s="2060">
        <v>0.13</v>
      </c>
      <c r="AE294" s="222">
        <v>56</v>
      </c>
      <c r="AF294" s="404">
        <v>19</v>
      </c>
      <c r="AG294" s="404">
        <v>4.9000000000000004</v>
      </c>
      <c r="AH294" s="403">
        <v>1.7</v>
      </c>
      <c r="AI294" s="404">
        <v>12</v>
      </c>
      <c r="AJ294" s="403">
        <v>2.5</v>
      </c>
      <c r="AK294" s="222" t="s">
        <v>700</v>
      </c>
    </row>
    <row r="295" spans="1:37" ht="13.5" customHeight="1">
      <c r="A295" s="2132"/>
      <c r="B295" s="255">
        <v>42718</v>
      </c>
      <c r="C295" s="253" t="s">
        <v>688</v>
      </c>
      <c r="D295" s="221" t="s">
        <v>627</v>
      </c>
      <c r="E295" s="221" t="s">
        <v>640</v>
      </c>
      <c r="F295" s="222">
        <v>2</v>
      </c>
      <c r="G295" s="222">
        <v>0</v>
      </c>
      <c r="H295" s="222">
        <v>1</v>
      </c>
      <c r="I295" s="222">
        <v>7</v>
      </c>
      <c r="J295" s="223">
        <v>0.29166666666666669</v>
      </c>
      <c r="K295" s="222">
        <v>5.6</v>
      </c>
      <c r="L295" s="222">
        <v>7.2</v>
      </c>
      <c r="M295" s="224">
        <v>7.1</v>
      </c>
      <c r="N295" s="788" t="s">
        <v>321</v>
      </c>
      <c r="O295" s="222">
        <v>36.299999999999997</v>
      </c>
      <c r="P295" s="296">
        <v>64</v>
      </c>
      <c r="Q295" s="222">
        <v>34.1</v>
      </c>
      <c r="R295" s="222">
        <v>8.1999999999999993</v>
      </c>
      <c r="S295" s="296">
        <v>128</v>
      </c>
      <c r="T295" s="296">
        <v>80</v>
      </c>
      <c r="U295" s="296">
        <v>48</v>
      </c>
      <c r="V295" s="219" t="s">
        <v>642</v>
      </c>
      <c r="W295" s="219"/>
      <c r="X295" s="406">
        <v>210</v>
      </c>
      <c r="Y295" s="222"/>
      <c r="Z295" s="222"/>
      <c r="AA295" s="222"/>
      <c r="AB295" s="224"/>
      <c r="AC295" s="404"/>
      <c r="AD295" s="2060"/>
      <c r="AE295" s="222"/>
      <c r="AF295" s="404"/>
      <c r="AG295" s="404"/>
      <c r="AH295" s="403"/>
      <c r="AI295" s="404"/>
      <c r="AJ295" s="403"/>
      <c r="AK295" s="222"/>
    </row>
    <row r="296" spans="1:37" ht="13.5" customHeight="1">
      <c r="A296" s="2132"/>
      <c r="B296" s="255">
        <v>42719</v>
      </c>
      <c r="C296" s="253" t="s">
        <v>689</v>
      </c>
      <c r="D296" s="221" t="s">
        <v>707</v>
      </c>
      <c r="E296" s="221" t="s">
        <v>709</v>
      </c>
      <c r="F296" s="222">
        <v>1</v>
      </c>
      <c r="G296" s="222">
        <v>0</v>
      </c>
      <c r="H296" s="222">
        <v>0</v>
      </c>
      <c r="I296" s="222">
        <v>7</v>
      </c>
      <c r="J296" s="223">
        <v>0.29166666666666669</v>
      </c>
      <c r="K296" s="222">
        <v>4.7</v>
      </c>
      <c r="L296" s="222">
        <v>5.6</v>
      </c>
      <c r="M296" s="224">
        <v>7.25</v>
      </c>
      <c r="N296" s="788" t="s">
        <v>321</v>
      </c>
      <c r="O296" s="222">
        <v>35.9</v>
      </c>
      <c r="P296" s="296">
        <v>68</v>
      </c>
      <c r="Q296" s="222">
        <v>32.700000000000003</v>
      </c>
      <c r="R296" s="222">
        <v>9.1999999999999993</v>
      </c>
      <c r="S296" s="296">
        <v>128</v>
      </c>
      <c r="T296" s="296">
        <v>88</v>
      </c>
      <c r="U296" s="296">
        <v>40</v>
      </c>
      <c r="V296" s="219" t="s">
        <v>642</v>
      </c>
      <c r="W296" s="219"/>
      <c r="X296" s="406">
        <v>220</v>
      </c>
      <c r="Y296" s="222"/>
      <c r="Z296" s="222"/>
      <c r="AA296" s="222"/>
      <c r="AB296" s="224"/>
      <c r="AC296" s="404"/>
      <c r="AD296" s="2060"/>
      <c r="AE296" s="222"/>
      <c r="AF296" s="404"/>
      <c r="AG296" s="404"/>
      <c r="AH296" s="403"/>
      <c r="AI296" s="404"/>
      <c r="AJ296" s="403"/>
      <c r="AK296" s="222"/>
    </row>
    <row r="297" spans="1:37" ht="13.5" customHeight="1">
      <c r="A297" s="2132"/>
      <c r="B297" s="255">
        <v>42720</v>
      </c>
      <c r="C297" s="253" t="s">
        <v>691</v>
      </c>
      <c r="D297" s="221" t="s">
        <v>627</v>
      </c>
      <c r="E297" s="221" t="s">
        <v>637</v>
      </c>
      <c r="F297" s="222">
        <v>1</v>
      </c>
      <c r="G297" s="222">
        <v>0</v>
      </c>
      <c r="H297" s="222">
        <v>1</v>
      </c>
      <c r="I297" s="222">
        <v>7</v>
      </c>
      <c r="J297" s="223">
        <v>0.29166666666666669</v>
      </c>
      <c r="K297" s="222">
        <v>5.8</v>
      </c>
      <c r="L297" s="222">
        <v>5.5</v>
      </c>
      <c r="M297" s="224">
        <v>7.18</v>
      </c>
      <c r="N297" s="788">
        <v>0.05</v>
      </c>
      <c r="O297" s="222">
        <v>36.700000000000003</v>
      </c>
      <c r="P297" s="296">
        <v>60</v>
      </c>
      <c r="Q297" s="222">
        <v>29.8</v>
      </c>
      <c r="R297" s="222">
        <v>9.8000000000000007</v>
      </c>
      <c r="S297" s="296">
        <v>132</v>
      </c>
      <c r="T297" s="296">
        <v>70</v>
      </c>
      <c r="U297" s="296">
        <v>62</v>
      </c>
      <c r="V297" s="219" t="s">
        <v>642</v>
      </c>
      <c r="W297" s="219"/>
      <c r="X297" s="406">
        <v>260</v>
      </c>
      <c r="Y297" s="221"/>
      <c r="Z297" s="221"/>
      <c r="AA297" s="221"/>
      <c r="AB297" s="221"/>
      <c r="AC297" s="404"/>
      <c r="AD297" s="2060"/>
      <c r="AE297" s="221"/>
      <c r="AF297" s="404"/>
      <c r="AG297" s="404"/>
      <c r="AH297" s="403"/>
      <c r="AI297" s="404"/>
      <c r="AJ297" s="403"/>
      <c r="AK297" s="221"/>
    </row>
    <row r="298" spans="1:37" ht="13.5" customHeight="1">
      <c r="A298" s="2132"/>
      <c r="B298" s="255">
        <v>42721</v>
      </c>
      <c r="C298" s="253" t="s">
        <v>692</v>
      </c>
      <c r="D298" s="221" t="s">
        <v>627</v>
      </c>
      <c r="E298" s="221" t="s">
        <v>709</v>
      </c>
      <c r="F298" s="222">
        <v>5</v>
      </c>
      <c r="G298" s="222">
        <v>0</v>
      </c>
      <c r="H298" s="222">
        <v>6</v>
      </c>
      <c r="I298" s="222">
        <v>8</v>
      </c>
      <c r="J298" s="223">
        <v>0.2986111111111111</v>
      </c>
      <c r="K298" s="222">
        <v>2.9</v>
      </c>
      <c r="L298" s="222">
        <v>5</v>
      </c>
      <c r="M298" s="224">
        <v>7.35</v>
      </c>
      <c r="N298" s="788">
        <v>0.05</v>
      </c>
      <c r="O298" s="222">
        <v>34.5</v>
      </c>
      <c r="P298" s="296">
        <v>76</v>
      </c>
      <c r="Q298" s="222">
        <v>33.4</v>
      </c>
      <c r="R298" s="222">
        <v>8.1999999999999993</v>
      </c>
      <c r="S298" s="296">
        <v>130</v>
      </c>
      <c r="T298" s="296">
        <v>84</v>
      </c>
      <c r="U298" s="296">
        <v>46</v>
      </c>
      <c r="V298" s="219" t="s">
        <v>642</v>
      </c>
      <c r="W298" s="219"/>
      <c r="X298" s="406">
        <v>250</v>
      </c>
      <c r="Y298" s="222"/>
      <c r="Z298" s="222"/>
      <c r="AA298" s="222"/>
      <c r="AB298" s="224"/>
      <c r="AC298" s="404"/>
      <c r="AD298" s="2060"/>
      <c r="AE298" s="222"/>
      <c r="AF298" s="404"/>
      <c r="AG298" s="404"/>
      <c r="AH298" s="403"/>
      <c r="AI298" s="404"/>
      <c r="AJ298" s="403"/>
      <c r="AK298" s="222"/>
    </row>
    <row r="299" spans="1:37" ht="13.5" customHeight="1">
      <c r="A299" s="2132"/>
      <c r="B299" s="255">
        <v>42722</v>
      </c>
      <c r="C299" s="253" t="s">
        <v>685</v>
      </c>
      <c r="D299" s="221" t="s">
        <v>627</v>
      </c>
      <c r="E299" s="221" t="s">
        <v>706</v>
      </c>
      <c r="F299" s="222">
        <v>1</v>
      </c>
      <c r="G299" s="222">
        <v>0</v>
      </c>
      <c r="H299" s="222">
        <v>-3</v>
      </c>
      <c r="I299" s="222">
        <v>6</v>
      </c>
      <c r="J299" s="223">
        <v>0.29166666666666669</v>
      </c>
      <c r="K299" s="222">
        <v>4.2</v>
      </c>
      <c r="L299" s="222">
        <v>6.2</v>
      </c>
      <c r="M299" s="224">
        <v>7.3</v>
      </c>
      <c r="N299" s="788" t="s">
        <v>321</v>
      </c>
      <c r="O299" s="222">
        <v>37.700000000000003</v>
      </c>
      <c r="P299" s="296">
        <v>73</v>
      </c>
      <c r="Q299" s="222">
        <v>37.6</v>
      </c>
      <c r="R299" s="222">
        <v>8.1</v>
      </c>
      <c r="S299" s="296">
        <v>126</v>
      </c>
      <c r="T299" s="296">
        <v>84</v>
      </c>
      <c r="U299" s="296">
        <v>42</v>
      </c>
      <c r="V299" s="219" t="s">
        <v>642</v>
      </c>
      <c r="W299" s="219"/>
      <c r="X299" s="406">
        <v>260</v>
      </c>
      <c r="Y299" s="222"/>
      <c r="Z299" s="222"/>
      <c r="AA299" s="222"/>
      <c r="AB299" s="224"/>
      <c r="AC299" s="404"/>
      <c r="AD299" s="2060"/>
      <c r="AE299" s="222"/>
      <c r="AF299" s="404"/>
      <c r="AG299" s="404"/>
      <c r="AH299" s="403"/>
      <c r="AI299" s="404"/>
      <c r="AJ299" s="403"/>
      <c r="AK299" s="222"/>
    </row>
    <row r="300" spans="1:37" ht="13.5" customHeight="1">
      <c r="A300" s="2132"/>
      <c r="B300" s="255">
        <v>42723</v>
      </c>
      <c r="C300" s="253" t="s">
        <v>686</v>
      </c>
      <c r="D300" s="221" t="s">
        <v>627</v>
      </c>
      <c r="E300" s="221" t="s">
        <v>640</v>
      </c>
      <c r="F300" s="222">
        <v>1</v>
      </c>
      <c r="G300" s="222">
        <v>0</v>
      </c>
      <c r="H300" s="222">
        <v>-3</v>
      </c>
      <c r="I300" s="222">
        <v>6</v>
      </c>
      <c r="J300" s="223">
        <v>0.29166666666666669</v>
      </c>
      <c r="K300" s="222">
        <v>4.9000000000000004</v>
      </c>
      <c r="L300" s="222">
        <v>6.5</v>
      </c>
      <c r="M300" s="224">
        <v>7.13</v>
      </c>
      <c r="N300" s="788">
        <v>0.05</v>
      </c>
      <c r="O300" s="222">
        <v>37.5</v>
      </c>
      <c r="P300" s="296">
        <v>64</v>
      </c>
      <c r="Q300" s="222">
        <v>35.5</v>
      </c>
      <c r="R300" s="222">
        <v>8.8000000000000007</v>
      </c>
      <c r="S300" s="296">
        <v>128</v>
      </c>
      <c r="T300" s="296">
        <v>82</v>
      </c>
      <c r="U300" s="296">
        <v>46</v>
      </c>
      <c r="V300" s="219" t="s">
        <v>642</v>
      </c>
      <c r="W300" s="219"/>
      <c r="X300" s="406">
        <v>250</v>
      </c>
      <c r="Y300" s="222"/>
      <c r="Z300" s="222"/>
      <c r="AA300" s="222"/>
      <c r="AB300" s="224"/>
      <c r="AC300" s="404"/>
      <c r="AD300" s="2060"/>
      <c r="AE300" s="222"/>
      <c r="AF300" s="404"/>
      <c r="AG300" s="404"/>
      <c r="AH300" s="403"/>
      <c r="AI300" s="404"/>
      <c r="AJ300" s="403"/>
      <c r="AK300" s="222"/>
    </row>
    <row r="301" spans="1:37" ht="13.5" customHeight="1">
      <c r="A301" s="2132"/>
      <c r="B301" s="255">
        <v>42724</v>
      </c>
      <c r="C301" s="253" t="s">
        <v>687</v>
      </c>
      <c r="D301" s="221" t="s">
        <v>627</v>
      </c>
      <c r="E301" s="221" t="s">
        <v>630</v>
      </c>
      <c r="F301" s="222">
        <v>0</v>
      </c>
      <c r="G301" s="222">
        <v>0</v>
      </c>
      <c r="H301" s="222">
        <v>0</v>
      </c>
      <c r="I301" s="222">
        <v>7</v>
      </c>
      <c r="J301" s="223">
        <v>0.2986111111111111</v>
      </c>
      <c r="K301" s="222">
        <v>4.0999999999999996</v>
      </c>
      <c r="L301" s="222">
        <v>5.8</v>
      </c>
      <c r="M301" s="224">
        <v>7.18</v>
      </c>
      <c r="N301" s="788" t="s">
        <v>321</v>
      </c>
      <c r="O301" s="222">
        <v>35.200000000000003</v>
      </c>
      <c r="P301" s="296">
        <v>72</v>
      </c>
      <c r="Q301" s="222">
        <v>34.1</v>
      </c>
      <c r="R301" s="222">
        <v>8.1999999999999993</v>
      </c>
      <c r="S301" s="296">
        <v>132</v>
      </c>
      <c r="T301" s="296">
        <v>86</v>
      </c>
      <c r="U301" s="296">
        <v>46</v>
      </c>
      <c r="V301" s="219" t="s">
        <v>642</v>
      </c>
      <c r="W301" s="219"/>
      <c r="X301" s="406">
        <v>250</v>
      </c>
      <c r="Y301" s="409"/>
      <c r="Z301" s="222"/>
      <c r="AA301" s="222"/>
      <c r="AB301" s="224"/>
      <c r="AC301" s="404"/>
      <c r="AD301" s="2060"/>
      <c r="AE301" s="222"/>
      <c r="AF301" s="404"/>
      <c r="AG301" s="404"/>
      <c r="AH301" s="403"/>
      <c r="AI301" s="404"/>
      <c r="AJ301" s="403"/>
      <c r="AK301" s="222"/>
    </row>
    <row r="302" spans="1:37" ht="13.5" customHeight="1">
      <c r="A302" s="2132"/>
      <c r="B302" s="255">
        <v>42725</v>
      </c>
      <c r="C302" s="253" t="s">
        <v>688</v>
      </c>
      <c r="D302" s="221" t="s">
        <v>627</v>
      </c>
      <c r="E302" s="221" t="s">
        <v>706</v>
      </c>
      <c r="F302" s="222">
        <v>1</v>
      </c>
      <c r="G302" s="222">
        <v>0</v>
      </c>
      <c r="H302" s="222">
        <v>-2</v>
      </c>
      <c r="I302" s="222">
        <v>7</v>
      </c>
      <c r="J302" s="223">
        <v>0.28472222222222221</v>
      </c>
      <c r="K302" s="222">
        <v>5.2</v>
      </c>
      <c r="L302" s="222">
        <v>5.5</v>
      </c>
      <c r="M302" s="224">
        <v>7.07</v>
      </c>
      <c r="N302" s="788" t="s">
        <v>321</v>
      </c>
      <c r="O302" s="222">
        <v>34.1</v>
      </c>
      <c r="P302" s="296">
        <v>70</v>
      </c>
      <c r="Q302" s="222">
        <v>37.6</v>
      </c>
      <c r="R302" s="222">
        <v>10</v>
      </c>
      <c r="S302" s="296">
        <v>130</v>
      </c>
      <c r="T302" s="296">
        <v>86</v>
      </c>
      <c r="U302" s="296">
        <v>44</v>
      </c>
      <c r="V302" s="218" t="s">
        <v>642</v>
      </c>
      <c r="W302" s="219"/>
      <c r="X302" s="406">
        <v>270</v>
      </c>
      <c r="Y302" s="222"/>
      <c r="Z302" s="222"/>
      <c r="AA302" s="222"/>
      <c r="AB302" s="224"/>
      <c r="AC302" s="404"/>
      <c r="AD302" s="2060"/>
      <c r="AE302" s="222"/>
      <c r="AF302" s="404"/>
      <c r="AG302" s="404"/>
      <c r="AH302" s="403"/>
      <c r="AI302" s="404"/>
      <c r="AJ302" s="403"/>
      <c r="AK302" s="222"/>
    </row>
    <row r="303" spans="1:37" ht="13.5" customHeight="1">
      <c r="A303" s="2132"/>
      <c r="B303" s="255">
        <v>42726</v>
      </c>
      <c r="C303" s="253" t="s">
        <v>689</v>
      </c>
      <c r="D303" s="221" t="s">
        <v>627</v>
      </c>
      <c r="E303" s="221" t="s">
        <v>640</v>
      </c>
      <c r="F303" s="222">
        <v>1</v>
      </c>
      <c r="G303" s="222">
        <v>0</v>
      </c>
      <c r="H303" s="222">
        <v>0</v>
      </c>
      <c r="I303" s="222">
        <v>6</v>
      </c>
      <c r="J303" s="223">
        <v>0.29166666666666669</v>
      </c>
      <c r="K303" s="222">
        <v>4.5999999999999996</v>
      </c>
      <c r="L303" s="222">
        <v>5.4</v>
      </c>
      <c r="M303" s="224">
        <v>7.16</v>
      </c>
      <c r="N303" s="788" t="s">
        <v>321</v>
      </c>
      <c r="O303" s="222">
        <v>38.1</v>
      </c>
      <c r="P303" s="296">
        <v>65</v>
      </c>
      <c r="Q303" s="222">
        <v>34.1</v>
      </c>
      <c r="R303" s="222">
        <v>7.9</v>
      </c>
      <c r="S303" s="296">
        <v>130</v>
      </c>
      <c r="T303" s="296">
        <v>85</v>
      </c>
      <c r="U303" s="296">
        <v>45</v>
      </c>
      <c r="V303" s="219" t="s">
        <v>642</v>
      </c>
      <c r="W303" s="219"/>
      <c r="X303" s="406">
        <v>260</v>
      </c>
      <c r="Y303" s="221"/>
      <c r="Z303" s="221"/>
      <c r="AA303" s="221"/>
      <c r="AB303" s="221"/>
      <c r="AC303" s="404"/>
      <c r="AD303" s="2060"/>
      <c r="AE303" s="221"/>
      <c r="AF303" s="404"/>
      <c r="AG303" s="404"/>
      <c r="AH303" s="403"/>
      <c r="AI303" s="404"/>
      <c r="AJ303" s="403"/>
      <c r="AK303" s="221"/>
    </row>
    <row r="304" spans="1:37" ht="13.5" customHeight="1">
      <c r="A304" s="2132"/>
      <c r="B304" s="255">
        <v>42727</v>
      </c>
      <c r="C304" s="253" t="s">
        <v>691</v>
      </c>
      <c r="D304" s="221" t="s">
        <v>627</v>
      </c>
      <c r="E304" s="221" t="s">
        <v>640</v>
      </c>
      <c r="F304" s="222">
        <v>1</v>
      </c>
      <c r="G304" s="222">
        <v>0</v>
      </c>
      <c r="H304" s="222">
        <v>0</v>
      </c>
      <c r="I304" s="222">
        <v>6</v>
      </c>
      <c r="J304" s="223">
        <v>0.29166666666666669</v>
      </c>
      <c r="K304" s="222">
        <v>6.6</v>
      </c>
      <c r="L304" s="222">
        <v>4.9000000000000004</v>
      </c>
      <c r="M304" s="224">
        <v>7.1</v>
      </c>
      <c r="N304" s="788" t="s">
        <v>321</v>
      </c>
      <c r="O304" s="222">
        <v>35.9</v>
      </c>
      <c r="P304" s="296">
        <v>64</v>
      </c>
      <c r="Q304" s="222">
        <v>35.5</v>
      </c>
      <c r="R304" s="222">
        <v>8.1999999999999993</v>
      </c>
      <c r="S304" s="296">
        <v>132</v>
      </c>
      <c r="T304" s="296">
        <v>82</v>
      </c>
      <c r="U304" s="296">
        <v>50</v>
      </c>
      <c r="V304" s="219" t="s">
        <v>642</v>
      </c>
      <c r="W304" s="219"/>
      <c r="X304" s="406">
        <v>270</v>
      </c>
      <c r="Y304" s="221"/>
      <c r="Z304" s="221"/>
      <c r="AA304" s="221"/>
      <c r="AB304" s="221"/>
      <c r="AC304" s="404"/>
      <c r="AD304" s="2060"/>
      <c r="AE304" s="221"/>
      <c r="AF304" s="404"/>
      <c r="AG304" s="404"/>
      <c r="AH304" s="403"/>
      <c r="AI304" s="404"/>
      <c r="AJ304" s="403"/>
      <c r="AK304" s="221"/>
    </row>
    <row r="305" spans="1:37" ht="13.5" customHeight="1">
      <c r="A305" s="2132"/>
      <c r="B305" s="255">
        <v>42728</v>
      </c>
      <c r="C305" s="253" t="s">
        <v>692</v>
      </c>
      <c r="D305" s="221" t="s">
        <v>708</v>
      </c>
      <c r="E305" s="221" t="s">
        <v>706</v>
      </c>
      <c r="F305" s="222">
        <v>1</v>
      </c>
      <c r="G305" s="222">
        <v>0.2</v>
      </c>
      <c r="H305" s="222">
        <v>1</v>
      </c>
      <c r="I305" s="222">
        <v>7</v>
      </c>
      <c r="J305" s="223">
        <v>0.2986111111111111</v>
      </c>
      <c r="K305" s="222">
        <v>4.2</v>
      </c>
      <c r="L305" s="222">
        <v>5.7</v>
      </c>
      <c r="M305" s="224">
        <v>7.2</v>
      </c>
      <c r="N305" s="788">
        <v>0.05</v>
      </c>
      <c r="O305" s="222">
        <v>37.9</v>
      </c>
      <c r="P305" s="296">
        <v>65</v>
      </c>
      <c r="Q305" s="222">
        <v>34.4</v>
      </c>
      <c r="R305" s="222">
        <v>7.9</v>
      </c>
      <c r="S305" s="296">
        <v>130</v>
      </c>
      <c r="T305" s="296">
        <v>83</v>
      </c>
      <c r="U305" s="296">
        <v>47</v>
      </c>
      <c r="V305" s="219" t="s">
        <v>642</v>
      </c>
      <c r="W305" s="219"/>
      <c r="X305" s="406">
        <v>280</v>
      </c>
      <c r="Y305" s="222"/>
      <c r="Z305" s="222"/>
      <c r="AA305" s="222"/>
      <c r="AB305" s="224"/>
      <c r="AC305" s="404"/>
      <c r="AD305" s="2060"/>
      <c r="AE305" s="222"/>
      <c r="AF305" s="404"/>
      <c r="AG305" s="404"/>
      <c r="AH305" s="403"/>
      <c r="AI305" s="404"/>
      <c r="AJ305" s="403"/>
      <c r="AK305" s="222"/>
    </row>
    <row r="306" spans="1:37" ht="13.5" customHeight="1">
      <c r="A306" s="2132"/>
      <c r="B306" s="255">
        <v>42729</v>
      </c>
      <c r="C306" s="253" t="s">
        <v>685</v>
      </c>
      <c r="D306" s="221" t="s">
        <v>639</v>
      </c>
      <c r="E306" s="221" t="s">
        <v>709</v>
      </c>
      <c r="F306" s="222">
        <v>5</v>
      </c>
      <c r="G306" s="222">
        <v>12.3</v>
      </c>
      <c r="H306" s="222">
        <v>7</v>
      </c>
      <c r="I306" s="222">
        <v>11</v>
      </c>
      <c r="J306" s="223">
        <v>0.29166666666666669</v>
      </c>
      <c r="K306" s="222">
        <v>4.2</v>
      </c>
      <c r="L306" s="222">
        <v>5.6</v>
      </c>
      <c r="M306" s="224">
        <v>7.18</v>
      </c>
      <c r="N306" s="788">
        <v>0.05</v>
      </c>
      <c r="O306" s="222">
        <v>37.700000000000003</v>
      </c>
      <c r="P306" s="296">
        <v>68</v>
      </c>
      <c r="Q306" s="222">
        <v>37.6</v>
      </c>
      <c r="R306" s="222">
        <v>8.1999999999999993</v>
      </c>
      <c r="S306" s="296">
        <v>128</v>
      </c>
      <c r="T306" s="296">
        <v>80</v>
      </c>
      <c r="U306" s="296">
        <v>48</v>
      </c>
      <c r="V306" s="219" t="s">
        <v>642</v>
      </c>
      <c r="W306" s="219"/>
      <c r="X306" s="406">
        <v>280</v>
      </c>
      <c r="Y306" s="222"/>
      <c r="Z306" s="222"/>
      <c r="AA306" s="222"/>
      <c r="AB306" s="224"/>
      <c r="AC306" s="404"/>
      <c r="AD306" s="2060"/>
      <c r="AE306" s="222"/>
      <c r="AF306" s="404"/>
      <c r="AG306" s="404"/>
      <c r="AH306" s="403"/>
      <c r="AI306" s="404"/>
      <c r="AJ306" s="403"/>
      <c r="AK306" s="222"/>
    </row>
    <row r="307" spans="1:37" ht="13.5" customHeight="1">
      <c r="A307" s="2132"/>
      <c r="B307" s="255">
        <v>42730</v>
      </c>
      <c r="C307" s="253" t="s">
        <v>686</v>
      </c>
      <c r="D307" s="221" t="s">
        <v>627</v>
      </c>
      <c r="E307" s="221" t="s">
        <v>712</v>
      </c>
      <c r="F307" s="222">
        <v>1</v>
      </c>
      <c r="G307" s="222">
        <v>0</v>
      </c>
      <c r="H307" s="222">
        <v>3</v>
      </c>
      <c r="I307" s="222">
        <v>7</v>
      </c>
      <c r="J307" s="223">
        <v>0.2986111111111111</v>
      </c>
      <c r="K307" s="222">
        <v>4.8</v>
      </c>
      <c r="L307" s="222">
        <v>5.7</v>
      </c>
      <c r="M307" s="224">
        <v>7.01</v>
      </c>
      <c r="N307" s="788">
        <v>0.05</v>
      </c>
      <c r="O307" s="222">
        <v>36.9</v>
      </c>
      <c r="P307" s="296">
        <v>63</v>
      </c>
      <c r="Q307" s="222">
        <v>38</v>
      </c>
      <c r="R307" s="222">
        <v>7.6</v>
      </c>
      <c r="S307" s="296">
        <v>125</v>
      </c>
      <c r="T307" s="296">
        <v>80</v>
      </c>
      <c r="U307" s="296">
        <v>45</v>
      </c>
      <c r="V307" s="219" t="s">
        <v>642</v>
      </c>
      <c r="W307" s="219" t="s">
        <v>636</v>
      </c>
      <c r="X307" s="406">
        <v>240</v>
      </c>
      <c r="Y307" s="222">
        <v>236.8</v>
      </c>
      <c r="Z307" s="222">
        <v>7.2</v>
      </c>
      <c r="AA307" s="222">
        <v>1.5</v>
      </c>
      <c r="AB307" s="224">
        <v>-1.54</v>
      </c>
      <c r="AC307" s="404">
        <v>2.6</v>
      </c>
      <c r="AD307" s="2060"/>
      <c r="AE307" s="222"/>
      <c r="AF307" s="404"/>
      <c r="AG307" s="404"/>
      <c r="AH307" s="403"/>
      <c r="AI307" s="404"/>
      <c r="AJ307" s="403"/>
      <c r="AK307" s="222"/>
    </row>
    <row r="308" spans="1:37" ht="13.5" customHeight="1">
      <c r="A308" s="2132"/>
      <c r="B308" s="255">
        <v>42731</v>
      </c>
      <c r="C308" s="253" t="s">
        <v>687</v>
      </c>
      <c r="D308" s="221" t="s">
        <v>627</v>
      </c>
      <c r="E308" s="221" t="s">
        <v>631</v>
      </c>
      <c r="F308" s="222">
        <v>2</v>
      </c>
      <c r="G308" s="222">
        <v>0</v>
      </c>
      <c r="H308" s="222">
        <v>-2</v>
      </c>
      <c r="I308" s="222">
        <v>9</v>
      </c>
      <c r="J308" s="223">
        <v>0.29166666666666669</v>
      </c>
      <c r="K308" s="222">
        <v>6.3</v>
      </c>
      <c r="L308" s="222">
        <v>6.7</v>
      </c>
      <c r="M308" s="224">
        <v>7.08</v>
      </c>
      <c r="N308" s="788" t="s">
        <v>321</v>
      </c>
      <c r="O308" s="222">
        <v>37.5</v>
      </c>
      <c r="P308" s="296">
        <v>63</v>
      </c>
      <c r="Q308" s="222">
        <v>35.5</v>
      </c>
      <c r="R308" s="222">
        <v>8.5</v>
      </c>
      <c r="S308" s="296">
        <v>124</v>
      </c>
      <c r="T308" s="296">
        <v>80</v>
      </c>
      <c r="U308" s="296">
        <v>44</v>
      </c>
      <c r="V308" s="219" t="s">
        <v>642</v>
      </c>
      <c r="W308" s="219"/>
      <c r="X308" s="406">
        <v>250</v>
      </c>
      <c r="Y308" s="222"/>
      <c r="Z308" s="222"/>
      <c r="AA308" s="222"/>
      <c r="AB308" s="224"/>
      <c r="AC308" s="404"/>
      <c r="AD308" s="2060"/>
      <c r="AE308" s="222"/>
      <c r="AF308" s="404"/>
      <c r="AG308" s="404"/>
      <c r="AH308" s="403"/>
      <c r="AI308" s="404"/>
      <c r="AJ308" s="403"/>
      <c r="AK308" s="222"/>
    </row>
    <row r="309" spans="1:37" ht="13.5" customHeight="1">
      <c r="A309" s="2132"/>
      <c r="B309" s="255">
        <v>42732</v>
      </c>
      <c r="C309" s="253" t="s">
        <v>688</v>
      </c>
      <c r="D309" s="221" t="s">
        <v>627</v>
      </c>
      <c r="E309" s="221" t="s">
        <v>706</v>
      </c>
      <c r="F309" s="222">
        <v>2</v>
      </c>
      <c r="G309" s="222">
        <v>0</v>
      </c>
      <c r="H309" s="222">
        <v>-3</v>
      </c>
      <c r="I309" s="222">
        <v>5.5</v>
      </c>
      <c r="J309" s="223">
        <v>0.29166666666666669</v>
      </c>
      <c r="K309" s="222">
        <v>4.3</v>
      </c>
      <c r="L309" s="222">
        <v>4.8</v>
      </c>
      <c r="M309" s="224">
        <v>7.04</v>
      </c>
      <c r="N309" s="788">
        <v>0.1</v>
      </c>
      <c r="O309" s="222">
        <v>37.200000000000003</v>
      </c>
      <c r="P309" s="296">
        <v>62</v>
      </c>
      <c r="Q309" s="222">
        <v>39.1</v>
      </c>
      <c r="R309" s="222">
        <v>8.1</v>
      </c>
      <c r="S309" s="296">
        <v>125</v>
      </c>
      <c r="T309" s="296">
        <v>78</v>
      </c>
      <c r="U309" s="296">
        <v>47</v>
      </c>
      <c r="V309" s="219" t="s">
        <v>642</v>
      </c>
      <c r="W309" s="219"/>
      <c r="X309" s="406">
        <v>250</v>
      </c>
      <c r="Y309" s="222"/>
      <c r="Z309" s="222"/>
      <c r="AA309" s="222"/>
      <c r="AB309" s="224"/>
      <c r="AC309" s="404"/>
      <c r="AD309" s="2060"/>
      <c r="AE309" s="222"/>
      <c r="AF309" s="404"/>
      <c r="AG309" s="404"/>
      <c r="AH309" s="403"/>
      <c r="AI309" s="404"/>
      <c r="AJ309" s="403"/>
      <c r="AK309" s="222"/>
    </row>
    <row r="310" spans="1:37" ht="13.5" customHeight="1">
      <c r="A310" s="2132"/>
      <c r="B310" s="255">
        <v>42733</v>
      </c>
      <c r="C310" s="253" t="s">
        <v>689</v>
      </c>
      <c r="D310" s="221" t="s">
        <v>627</v>
      </c>
      <c r="E310" s="221" t="s">
        <v>709</v>
      </c>
      <c r="F310" s="222">
        <v>5</v>
      </c>
      <c r="G310" s="222">
        <v>0</v>
      </c>
      <c r="H310" s="222">
        <v>4</v>
      </c>
      <c r="I310" s="222">
        <v>7</v>
      </c>
      <c r="J310" s="223">
        <v>0.2986111111111111</v>
      </c>
      <c r="K310" s="222">
        <v>3.7</v>
      </c>
      <c r="L310" s="222">
        <v>5.9</v>
      </c>
      <c r="M310" s="224">
        <v>7.04</v>
      </c>
      <c r="N310" s="788">
        <v>0.1</v>
      </c>
      <c r="O310" s="222">
        <v>38.299999999999997</v>
      </c>
      <c r="P310" s="296">
        <v>64</v>
      </c>
      <c r="Q310" s="222">
        <v>36.9</v>
      </c>
      <c r="R310" s="222">
        <v>7.3</v>
      </c>
      <c r="S310" s="296">
        <v>125</v>
      </c>
      <c r="T310" s="296">
        <v>84</v>
      </c>
      <c r="U310" s="296">
        <v>41</v>
      </c>
      <c r="V310" s="219" t="s">
        <v>642</v>
      </c>
      <c r="W310" s="219"/>
      <c r="X310" s="406">
        <v>250</v>
      </c>
      <c r="Y310" s="221"/>
      <c r="Z310" s="221"/>
      <c r="AA310" s="221"/>
      <c r="AB310" s="221"/>
      <c r="AC310" s="404"/>
      <c r="AD310" s="2060"/>
      <c r="AE310" s="221"/>
      <c r="AF310" s="404"/>
      <c r="AG310" s="404"/>
      <c r="AH310" s="403"/>
      <c r="AI310" s="404"/>
      <c r="AJ310" s="403"/>
      <c r="AK310" s="221"/>
    </row>
    <row r="311" spans="1:37" ht="13.5" customHeight="1">
      <c r="A311" s="2132"/>
      <c r="B311" s="255">
        <v>42734</v>
      </c>
      <c r="C311" s="253" t="s">
        <v>691</v>
      </c>
      <c r="D311" s="221" t="s">
        <v>627</v>
      </c>
      <c r="E311" s="221" t="s">
        <v>709</v>
      </c>
      <c r="F311" s="222">
        <v>1</v>
      </c>
      <c r="G311" s="222">
        <v>0</v>
      </c>
      <c r="H311" s="222">
        <v>3</v>
      </c>
      <c r="I311" s="222">
        <v>6.5</v>
      </c>
      <c r="J311" s="223">
        <v>0.2986111111111111</v>
      </c>
      <c r="K311" s="222">
        <v>6.6</v>
      </c>
      <c r="L311" s="222">
        <v>7.2</v>
      </c>
      <c r="M311" s="224">
        <v>7.13</v>
      </c>
      <c r="N311" s="788" t="s">
        <v>321</v>
      </c>
      <c r="O311" s="222">
        <v>38.1</v>
      </c>
      <c r="P311" s="296">
        <v>67</v>
      </c>
      <c r="Q311" s="222">
        <v>36.6</v>
      </c>
      <c r="R311" s="222">
        <v>8.4</v>
      </c>
      <c r="S311" s="296">
        <v>132</v>
      </c>
      <c r="T311" s="296">
        <v>84</v>
      </c>
      <c r="U311" s="296">
        <v>48</v>
      </c>
      <c r="V311" s="219" t="s">
        <v>642</v>
      </c>
      <c r="W311" s="219"/>
      <c r="X311" s="406">
        <v>270</v>
      </c>
      <c r="Y311" s="221"/>
      <c r="Z311" s="221"/>
      <c r="AA311" s="221"/>
      <c r="AB311" s="221"/>
      <c r="AC311" s="404"/>
      <c r="AD311" s="2060"/>
      <c r="AE311" s="221"/>
      <c r="AF311" s="404"/>
      <c r="AG311" s="404"/>
      <c r="AH311" s="403"/>
      <c r="AI311" s="404"/>
      <c r="AJ311" s="403"/>
      <c r="AK311" s="221"/>
    </row>
    <row r="312" spans="1:37" ht="13.5" customHeight="1">
      <c r="A312" s="2132"/>
      <c r="B312" s="256">
        <v>42735</v>
      </c>
      <c r="C312" s="257" t="s">
        <v>692</v>
      </c>
      <c r="D312" s="226" t="s">
        <v>708</v>
      </c>
      <c r="E312" s="226" t="s">
        <v>640</v>
      </c>
      <c r="F312" s="227">
        <v>0</v>
      </c>
      <c r="G312" s="227">
        <v>0.3</v>
      </c>
      <c r="H312" s="227">
        <v>2</v>
      </c>
      <c r="I312" s="227">
        <v>7.5</v>
      </c>
      <c r="J312" s="228">
        <v>0.30555555555555552</v>
      </c>
      <c r="K312" s="226">
        <v>6.8</v>
      </c>
      <c r="L312" s="227">
        <v>7</v>
      </c>
      <c r="M312" s="226">
        <v>7.03</v>
      </c>
      <c r="N312" s="804" t="s">
        <v>321</v>
      </c>
      <c r="O312" s="227">
        <v>37.799999999999997</v>
      </c>
      <c r="P312" s="405">
        <v>65</v>
      </c>
      <c r="Q312" s="227">
        <v>39.4</v>
      </c>
      <c r="R312" s="226">
        <v>8.1999999999999993</v>
      </c>
      <c r="S312" s="405">
        <v>128</v>
      </c>
      <c r="T312" s="405">
        <v>83</v>
      </c>
      <c r="U312" s="405">
        <v>45</v>
      </c>
      <c r="V312" s="287" t="s">
        <v>642</v>
      </c>
      <c r="W312" s="287"/>
      <c r="X312" s="408">
        <v>270</v>
      </c>
      <c r="Y312" s="226"/>
      <c r="Z312" s="226"/>
      <c r="AA312" s="226"/>
      <c r="AB312" s="226"/>
      <c r="AC312" s="1509"/>
      <c r="AD312" s="2061"/>
      <c r="AE312" s="226"/>
      <c r="AF312" s="1509"/>
      <c r="AG312" s="1509"/>
      <c r="AH312" s="1510"/>
      <c r="AI312" s="1509"/>
      <c r="AJ312" s="1510"/>
      <c r="AK312" s="226"/>
    </row>
    <row r="313" spans="1:37" ht="13.5" customHeight="1">
      <c r="A313" s="2159"/>
      <c r="B313" s="2133" t="s">
        <v>407</v>
      </c>
      <c r="C313" s="2133"/>
      <c r="D313" s="658"/>
      <c r="E313" s="659"/>
      <c r="F313" s="809">
        <f>MAX(F282:F312)</f>
        <v>5</v>
      </c>
      <c r="G313" s="809">
        <f>MAX(G282:G312)</f>
        <v>12.3</v>
      </c>
      <c r="H313" s="809">
        <f>MAX(H282:H312)</f>
        <v>8</v>
      </c>
      <c r="I313" s="809">
        <f>MAX(I282:I312)</f>
        <v>12</v>
      </c>
      <c r="J313" s="811"/>
      <c r="K313" s="809">
        <f>MAX(K282:K312)</f>
        <v>7.1</v>
      </c>
      <c r="L313" s="809">
        <f t="shared" ref="L313:M313" si="36">MAX(L282:L312)</f>
        <v>9.1999999999999993</v>
      </c>
      <c r="M313" s="1207">
        <f t="shared" si="36"/>
        <v>7.35</v>
      </c>
      <c r="N313" s="812">
        <f>MAX(N282:N312)</f>
        <v>0.1</v>
      </c>
      <c r="O313" s="809">
        <f t="shared" ref="O313:AJ313" si="37">MAX(O282:O312)</f>
        <v>38.299999999999997</v>
      </c>
      <c r="P313" s="1208">
        <f t="shared" si="37"/>
        <v>76</v>
      </c>
      <c r="Q313" s="809">
        <f t="shared" si="37"/>
        <v>39.4</v>
      </c>
      <c r="R313" s="809">
        <f t="shared" si="37"/>
        <v>10</v>
      </c>
      <c r="S313" s="1208">
        <f t="shared" si="37"/>
        <v>132</v>
      </c>
      <c r="T313" s="1208">
        <f t="shared" si="37"/>
        <v>88</v>
      </c>
      <c r="U313" s="1208">
        <f t="shared" si="37"/>
        <v>62</v>
      </c>
      <c r="V313" s="809">
        <f t="shared" si="37"/>
        <v>0</v>
      </c>
      <c r="W313" s="815">
        <f>MAX(W282:W312)</f>
        <v>0</v>
      </c>
      <c r="X313" s="1208">
        <f t="shared" si="37"/>
        <v>280</v>
      </c>
      <c r="Y313" s="1208">
        <f t="shared" si="37"/>
        <v>247.4</v>
      </c>
      <c r="Z313" s="1208">
        <f t="shared" si="37"/>
        <v>7.2</v>
      </c>
      <c r="AA313" s="809">
        <f t="shared" si="37"/>
        <v>1.89</v>
      </c>
      <c r="AB313" s="1207">
        <f t="shared" si="37"/>
        <v>-1.2</v>
      </c>
      <c r="AC313" s="809">
        <f t="shared" si="37"/>
        <v>3.2</v>
      </c>
      <c r="AD313" s="2050">
        <f t="shared" si="37"/>
        <v>0.13</v>
      </c>
      <c r="AE313" s="809">
        <f t="shared" si="37"/>
        <v>56</v>
      </c>
      <c r="AF313" s="2075">
        <f t="shared" si="37"/>
        <v>19</v>
      </c>
      <c r="AG313" s="2075">
        <f t="shared" si="37"/>
        <v>4.9000000000000004</v>
      </c>
      <c r="AH313" s="1137">
        <f t="shared" si="37"/>
        <v>1.7</v>
      </c>
      <c r="AI313" s="2075">
        <f t="shared" si="37"/>
        <v>12</v>
      </c>
      <c r="AJ313" s="1137">
        <f t="shared" si="37"/>
        <v>2.5</v>
      </c>
      <c r="AK313" s="1137" t="s">
        <v>722</v>
      </c>
    </row>
    <row r="314" spans="1:37" ht="13.5" customHeight="1">
      <c r="A314" s="2159"/>
      <c r="B314" s="2134" t="s">
        <v>408</v>
      </c>
      <c r="C314" s="2133"/>
      <c r="D314" s="658"/>
      <c r="E314" s="659"/>
      <c r="F314" s="809">
        <f>MIN(F282:F312)</f>
        <v>0</v>
      </c>
      <c r="G314" s="809">
        <f>MIN(G282:G312)</f>
        <v>0</v>
      </c>
      <c r="H314" s="809">
        <f>MIN(H282:H312)</f>
        <v>-3</v>
      </c>
      <c r="I314" s="809">
        <f>MIN(I282:I312)</f>
        <v>5.5</v>
      </c>
      <c r="J314" s="811"/>
      <c r="K314" s="809">
        <f>MIN(K282:K312)</f>
        <v>2.9</v>
      </c>
      <c r="L314" s="809">
        <f t="shared" ref="L314:M314" si="38">MIN(L282:L312)</f>
        <v>3.2</v>
      </c>
      <c r="M314" s="1207">
        <f t="shared" si="38"/>
        <v>6.99</v>
      </c>
      <c r="N314" s="812" t="s">
        <v>459</v>
      </c>
      <c r="O314" s="809">
        <f t="shared" ref="O314:AJ314" si="39">MIN(O282:O312)</f>
        <v>30.1</v>
      </c>
      <c r="P314" s="1208">
        <f t="shared" si="39"/>
        <v>60</v>
      </c>
      <c r="Q314" s="809">
        <f t="shared" si="39"/>
        <v>27</v>
      </c>
      <c r="R314" s="809">
        <f t="shared" si="39"/>
        <v>6.6</v>
      </c>
      <c r="S314" s="1208">
        <f t="shared" si="39"/>
        <v>114</v>
      </c>
      <c r="T314" s="1208">
        <f t="shared" si="39"/>
        <v>70</v>
      </c>
      <c r="U314" s="1208">
        <f t="shared" si="39"/>
        <v>40</v>
      </c>
      <c r="V314" s="809">
        <f t="shared" si="39"/>
        <v>0</v>
      </c>
      <c r="W314" s="815">
        <f>MIN(W282:W312)</f>
        <v>0</v>
      </c>
      <c r="X314" s="1208">
        <f t="shared" si="39"/>
        <v>210</v>
      </c>
      <c r="Y314" s="1208">
        <f t="shared" si="39"/>
        <v>236.8</v>
      </c>
      <c r="Z314" s="1208">
        <f t="shared" si="39"/>
        <v>6.6</v>
      </c>
      <c r="AA314" s="809">
        <f t="shared" si="39"/>
        <v>1.5</v>
      </c>
      <c r="AB314" s="1207">
        <f t="shared" si="39"/>
        <v>-1.54</v>
      </c>
      <c r="AC314" s="809">
        <f t="shared" si="39"/>
        <v>2.6</v>
      </c>
      <c r="AD314" s="2050">
        <f t="shared" si="39"/>
        <v>0.13</v>
      </c>
      <c r="AE314" s="809">
        <f t="shared" si="39"/>
        <v>56</v>
      </c>
      <c r="AF314" s="2075">
        <f t="shared" si="39"/>
        <v>19</v>
      </c>
      <c r="AG314" s="2075">
        <f t="shared" si="39"/>
        <v>4.9000000000000004</v>
      </c>
      <c r="AH314" s="1137">
        <f t="shared" si="39"/>
        <v>1.7</v>
      </c>
      <c r="AI314" s="2075">
        <f t="shared" si="39"/>
        <v>12</v>
      </c>
      <c r="AJ314" s="1137">
        <f t="shared" si="39"/>
        <v>2.5</v>
      </c>
      <c r="AK314" s="1137" t="s">
        <v>723</v>
      </c>
    </row>
    <row r="315" spans="1:37" ht="13.5" customHeight="1">
      <c r="A315" s="2159"/>
      <c r="B315" s="2133" t="s">
        <v>409</v>
      </c>
      <c r="C315" s="2133"/>
      <c r="D315" s="658"/>
      <c r="E315" s="659"/>
      <c r="F315" s="811"/>
      <c r="G315" s="809">
        <f>IF(COUNT(G282:G312)=0,0,AVERAGE(G282:G312))</f>
        <v>0.68387096774193545</v>
      </c>
      <c r="H315" s="809">
        <f>IF(COUNT(H282:H312)=0,0,AVERAGE(H282:H312))</f>
        <v>1.6129032258064515</v>
      </c>
      <c r="I315" s="809">
        <f>IF(COUNT(I282:I312)=0,0,AVERAGE(I282:I312))</f>
        <v>8.2258064516129039</v>
      </c>
      <c r="J315" s="811"/>
      <c r="K315" s="809">
        <f>IF(COUNT(K282:K312)=0,0,AVERAGE(K282:K312))</f>
        <v>5.1741935483870982</v>
      </c>
      <c r="L315" s="809">
        <f t="shared" ref="L315:M315" si="40">IF(COUNT(L282:L312)=0,0,AVERAGE(L282:L312))</f>
        <v>6.1419354838709674</v>
      </c>
      <c r="M315" s="1207">
        <f t="shared" si="40"/>
        <v>7.1467741935483859</v>
      </c>
      <c r="N315" s="811"/>
      <c r="O315" s="809">
        <f t="shared" ref="O315:U315" si="41">IF(COUNT(O282:O312)=0,0,AVERAGE(O282:O312))</f>
        <v>35.729032258064521</v>
      </c>
      <c r="P315" s="1208">
        <f t="shared" si="41"/>
        <v>65.967741935483872</v>
      </c>
      <c r="Q315" s="809">
        <f t="shared" si="41"/>
        <v>33.770967741935486</v>
      </c>
      <c r="R315" s="809">
        <f t="shared" si="41"/>
        <v>8.2580645161290303</v>
      </c>
      <c r="S315" s="1208">
        <f t="shared" si="41"/>
        <v>125.2258064516129</v>
      </c>
      <c r="T315" s="1208">
        <f t="shared" si="41"/>
        <v>80.967741935483872</v>
      </c>
      <c r="U315" s="1208">
        <f t="shared" si="41"/>
        <v>44.258064516129032</v>
      </c>
      <c r="V315" s="811"/>
      <c r="W315" s="815" t="s">
        <v>747</v>
      </c>
      <c r="X315" s="1208">
        <f t="shared" ref="X315:AJ315" si="42">IF(COUNT(X282:X312)=0,0,AVERAGE(X282:X312))</f>
        <v>251.29032258064515</v>
      </c>
      <c r="Y315" s="1208">
        <f t="shared" si="42"/>
        <v>242.10000000000002</v>
      </c>
      <c r="Z315" s="1208">
        <f t="shared" si="42"/>
        <v>6.9</v>
      </c>
      <c r="AA315" s="809">
        <f t="shared" si="42"/>
        <v>1.6949999999999998</v>
      </c>
      <c r="AB315" s="1207">
        <f t="shared" si="42"/>
        <v>-1.37</v>
      </c>
      <c r="AC315" s="809">
        <f t="shared" si="42"/>
        <v>2.9000000000000004</v>
      </c>
      <c r="AD315" s="2050">
        <f t="shared" si="42"/>
        <v>0.13</v>
      </c>
      <c r="AE315" s="809">
        <f t="shared" si="42"/>
        <v>56</v>
      </c>
      <c r="AF315" s="2075">
        <f t="shared" si="42"/>
        <v>19</v>
      </c>
      <c r="AG315" s="2075">
        <f t="shared" si="42"/>
        <v>4.9000000000000004</v>
      </c>
      <c r="AH315" s="1137">
        <f t="shared" si="42"/>
        <v>1.7</v>
      </c>
      <c r="AI315" s="2075">
        <f t="shared" si="42"/>
        <v>12</v>
      </c>
      <c r="AJ315" s="1137">
        <f t="shared" si="42"/>
        <v>2.5</v>
      </c>
      <c r="AK315" s="1137" t="s">
        <v>700</v>
      </c>
    </row>
    <row r="316" spans="1:37" ht="13.5" customHeight="1">
      <c r="A316" s="2159"/>
      <c r="B316" s="2135" t="s">
        <v>410</v>
      </c>
      <c r="C316" s="2135"/>
      <c r="D316" s="660"/>
      <c r="E316" s="660"/>
      <c r="F316" s="859"/>
      <c r="G316" s="809">
        <f>SUM(G282:G312)</f>
        <v>21.2</v>
      </c>
      <c r="H316" s="860"/>
      <c r="I316" s="860"/>
      <c r="J316" s="860"/>
      <c r="K316" s="860"/>
      <c r="L316" s="860"/>
      <c r="M316" s="860"/>
      <c r="N316" s="860"/>
      <c r="O316" s="860"/>
      <c r="P316" s="860"/>
      <c r="Q316" s="860"/>
      <c r="R316" s="860"/>
      <c r="S316" s="860"/>
      <c r="T316" s="860"/>
      <c r="U316" s="860"/>
      <c r="V316" s="860"/>
      <c r="W316" s="820"/>
      <c r="X316" s="860"/>
      <c r="Y316" s="860"/>
      <c r="Z316" s="860"/>
      <c r="AA316" s="860"/>
      <c r="AB316" s="860"/>
      <c r="AC316" s="861"/>
      <c r="AD316" s="2065"/>
      <c r="AE316" s="860"/>
      <c r="AF316" s="2076"/>
      <c r="AG316" s="2076"/>
      <c r="AH316" s="1138"/>
      <c r="AI316" s="2076"/>
      <c r="AJ316" s="1138"/>
      <c r="AK316" s="1138"/>
    </row>
    <row r="317" spans="1:37" ht="13.5" customHeight="1">
      <c r="A317" s="2155" t="s">
        <v>565</v>
      </c>
      <c r="B317" s="254">
        <v>1</v>
      </c>
      <c r="C317" s="252" t="s">
        <v>685</v>
      </c>
      <c r="D317" s="230" t="s">
        <v>627</v>
      </c>
      <c r="E317" s="230" t="s">
        <v>631</v>
      </c>
      <c r="F317" s="231">
        <v>0</v>
      </c>
      <c r="G317" s="231">
        <v>0</v>
      </c>
      <c r="H317" s="231">
        <v>0</v>
      </c>
      <c r="I317" s="231">
        <v>6.5</v>
      </c>
      <c r="J317" s="232">
        <v>0.3125</v>
      </c>
      <c r="K317" s="231">
        <v>8.1</v>
      </c>
      <c r="L317" s="231">
        <v>9.5</v>
      </c>
      <c r="M317" s="233">
        <v>7.14</v>
      </c>
      <c r="N317" s="787" t="s">
        <v>321</v>
      </c>
      <c r="O317" s="231">
        <v>38.1</v>
      </c>
      <c r="P317" s="299">
        <v>69</v>
      </c>
      <c r="Q317" s="231">
        <v>36.6</v>
      </c>
      <c r="R317" s="231">
        <v>10</v>
      </c>
      <c r="S317" s="299">
        <v>136</v>
      </c>
      <c r="T317" s="299">
        <v>82</v>
      </c>
      <c r="U317" s="299">
        <v>54</v>
      </c>
      <c r="V317" s="297">
        <v>0.28000000000000003</v>
      </c>
      <c r="W317" s="297"/>
      <c r="X317" s="407">
        <v>280</v>
      </c>
      <c r="Y317" s="230"/>
      <c r="Z317" s="230"/>
      <c r="AA317" s="230"/>
      <c r="AB317" s="230"/>
      <c r="AC317" s="230"/>
      <c r="AD317" s="2059"/>
      <c r="AE317" s="230"/>
      <c r="AF317" s="1507"/>
      <c r="AG317" s="1507"/>
      <c r="AH317" s="2080"/>
      <c r="AI317" s="1507"/>
      <c r="AJ317" s="2080"/>
      <c r="AK317" s="230"/>
    </row>
    <row r="318" spans="1:37" ht="13.5" customHeight="1">
      <c r="A318" s="2159"/>
      <c r="B318" s="255">
        <v>2</v>
      </c>
      <c r="C318" s="253" t="s">
        <v>686</v>
      </c>
      <c r="D318" s="221" t="s">
        <v>627</v>
      </c>
      <c r="E318" s="221" t="s">
        <v>709</v>
      </c>
      <c r="F318" s="222">
        <v>4</v>
      </c>
      <c r="G318" s="222">
        <v>0</v>
      </c>
      <c r="H318" s="222">
        <v>5</v>
      </c>
      <c r="I318" s="222">
        <v>5</v>
      </c>
      <c r="J318" s="223">
        <v>0.29166666666666669</v>
      </c>
      <c r="K318" s="222">
        <v>5.2</v>
      </c>
      <c r="L318" s="222">
        <v>5.2</v>
      </c>
      <c r="M318" s="224">
        <v>7.02</v>
      </c>
      <c r="N318" s="788">
        <v>0.05</v>
      </c>
      <c r="O318" s="222">
        <v>38</v>
      </c>
      <c r="P318" s="296">
        <v>67</v>
      </c>
      <c r="Q318" s="222">
        <v>37.6</v>
      </c>
      <c r="R318" s="222">
        <v>9.5</v>
      </c>
      <c r="S318" s="296">
        <v>128</v>
      </c>
      <c r="T318" s="296">
        <v>82</v>
      </c>
      <c r="U318" s="296">
        <v>46</v>
      </c>
      <c r="V318" s="219" t="s">
        <v>642</v>
      </c>
      <c r="W318" s="219"/>
      <c r="X318" s="406">
        <v>280</v>
      </c>
      <c r="Y318" s="221"/>
      <c r="Z318" s="221"/>
      <c r="AA318" s="221"/>
      <c r="AB318" s="221"/>
      <c r="AC318" s="221"/>
      <c r="AD318" s="2060"/>
      <c r="AE318" s="221"/>
      <c r="AF318" s="404"/>
      <c r="AG318" s="404"/>
      <c r="AH318" s="403"/>
      <c r="AI318" s="404"/>
      <c r="AJ318" s="403"/>
      <c r="AK318" s="221"/>
    </row>
    <row r="319" spans="1:37" ht="13.5" customHeight="1">
      <c r="A319" s="2159"/>
      <c r="B319" s="255">
        <v>3</v>
      </c>
      <c r="C319" s="253" t="s">
        <v>687</v>
      </c>
      <c r="D319" s="221" t="s">
        <v>627</v>
      </c>
      <c r="E319" s="221" t="s">
        <v>709</v>
      </c>
      <c r="F319" s="222">
        <v>2</v>
      </c>
      <c r="G319" s="222">
        <v>0</v>
      </c>
      <c r="H319" s="222">
        <v>-1</v>
      </c>
      <c r="I319" s="222">
        <v>7</v>
      </c>
      <c r="J319" s="223">
        <v>0.29166666666666669</v>
      </c>
      <c r="K319" s="222">
        <v>8.4</v>
      </c>
      <c r="L319" s="222">
        <v>7.9</v>
      </c>
      <c r="M319" s="224">
        <v>7.19</v>
      </c>
      <c r="N319" s="788">
        <v>0.1</v>
      </c>
      <c r="O319" s="222">
        <v>36.299999999999997</v>
      </c>
      <c r="P319" s="296">
        <v>60</v>
      </c>
      <c r="Q319" s="222">
        <v>36.9</v>
      </c>
      <c r="R319" s="222">
        <v>9.1999999999999993</v>
      </c>
      <c r="S319" s="296">
        <v>140</v>
      </c>
      <c r="T319" s="296">
        <v>80</v>
      </c>
      <c r="U319" s="296">
        <v>60</v>
      </c>
      <c r="V319" s="219">
        <v>0.24</v>
      </c>
      <c r="W319" s="219"/>
      <c r="X319" s="406">
        <v>290</v>
      </c>
      <c r="Y319" s="221"/>
      <c r="Z319" s="221"/>
      <c r="AA319" s="221"/>
      <c r="AB319" s="221"/>
      <c r="AC319" s="221"/>
      <c r="AD319" s="2060"/>
      <c r="AE319" s="221"/>
      <c r="AF319" s="404"/>
      <c r="AG319" s="404"/>
      <c r="AH319" s="403"/>
      <c r="AI319" s="404"/>
      <c r="AJ319" s="403"/>
      <c r="AK319" s="221"/>
    </row>
    <row r="320" spans="1:37" ht="13.5" customHeight="1">
      <c r="A320" s="2159"/>
      <c r="B320" s="255">
        <v>4</v>
      </c>
      <c r="C320" s="253" t="s">
        <v>688</v>
      </c>
      <c r="D320" s="221" t="s">
        <v>627</v>
      </c>
      <c r="E320" s="221" t="s">
        <v>626</v>
      </c>
      <c r="F320" s="222">
        <v>0</v>
      </c>
      <c r="G320" s="222">
        <v>0</v>
      </c>
      <c r="H320" s="222">
        <v>-5</v>
      </c>
      <c r="I320" s="222">
        <v>4</v>
      </c>
      <c r="J320" s="223">
        <v>0.29166666666666702</v>
      </c>
      <c r="K320" s="222">
        <v>6.2</v>
      </c>
      <c r="L320" s="222">
        <v>9.5</v>
      </c>
      <c r="M320" s="224">
        <v>7.14</v>
      </c>
      <c r="N320" s="788">
        <v>0.1</v>
      </c>
      <c r="O320" s="222">
        <v>38.299999999999997</v>
      </c>
      <c r="P320" s="296">
        <v>58</v>
      </c>
      <c r="Q320" s="222">
        <v>36.200000000000003</v>
      </c>
      <c r="R320" s="222">
        <v>9</v>
      </c>
      <c r="S320" s="296">
        <v>130</v>
      </c>
      <c r="T320" s="296">
        <v>84</v>
      </c>
      <c r="U320" s="296">
        <v>46</v>
      </c>
      <c r="V320" s="219" t="s">
        <v>642</v>
      </c>
      <c r="W320" s="219"/>
      <c r="X320" s="406">
        <v>240</v>
      </c>
      <c r="Y320" s="221"/>
      <c r="Z320" s="221"/>
      <c r="AA320" s="221"/>
      <c r="AB320" s="221"/>
      <c r="AC320" s="221"/>
      <c r="AD320" s="2060"/>
      <c r="AE320" s="221"/>
      <c r="AF320" s="404"/>
      <c r="AG320" s="404"/>
      <c r="AH320" s="403"/>
      <c r="AI320" s="404"/>
      <c r="AJ320" s="403"/>
      <c r="AK320" s="221"/>
    </row>
    <row r="321" spans="1:37" ht="13.5" customHeight="1">
      <c r="A321" s="2159"/>
      <c r="B321" s="255">
        <v>5</v>
      </c>
      <c r="C321" s="253" t="s">
        <v>689</v>
      </c>
      <c r="D321" s="221" t="s">
        <v>638</v>
      </c>
      <c r="E321" s="221" t="s">
        <v>640</v>
      </c>
      <c r="F321" s="222">
        <v>1</v>
      </c>
      <c r="G321" s="222">
        <v>1.5</v>
      </c>
      <c r="H321" s="222">
        <v>-2</v>
      </c>
      <c r="I321" s="222">
        <v>4</v>
      </c>
      <c r="J321" s="223">
        <v>0.29166666666666669</v>
      </c>
      <c r="K321" s="222">
        <v>5.7</v>
      </c>
      <c r="L321" s="222">
        <v>7.4</v>
      </c>
      <c r="M321" s="224">
        <v>7.1</v>
      </c>
      <c r="N321" s="788">
        <v>0.05</v>
      </c>
      <c r="O321" s="222">
        <v>38.200000000000003</v>
      </c>
      <c r="P321" s="296">
        <v>66</v>
      </c>
      <c r="Q321" s="222">
        <v>38.299999999999997</v>
      </c>
      <c r="R321" s="222">
        <v>9.5</v>
      </c>
      <c r="S321" s="296">
        <v>128</v>
      </c>
      <c r="T321" s="296">
        <v>82</v>
      </c>
      <c r="U321" s="296">
        <v>46</v>
      </c>
      <c r="V321" s="219" t="s">
        <v>642</v>
      </c>
      <c r="W321" s="219"/>
      <c r="X321" s="406">
        <v>270</v>
      </c>
      <c r="Y321" s="221"/>
      <c r="Z321" s="221"/>
      <c r="AA321" s="221"/>
      <c r="AB321" s="221"/>
      <c r="AC321" s="221"/>
      <c r="AD321" s="2060"/>
      <c r="AE321" s="221"/>
      <c r="AF321" s="404"/>
      <c r="AG321" s="404"/>
      <c r="AH321" s="403"/>
      <c r="AI321" s="404"/>
      <c r="AJ321" s="403"/>
      <c r="AK321" s="221"/>
    </row>
    <row r="322" spans="1:37" ht="13.5" customHeight="1">
      <c r="A322" s="2159"/>
      <c r="B322" s="255">
        <v>6</v>
      </c>
      <c r="C322" s="253" t="s">
        <v>691</v>
      </c>
      <c r="D322" s="221" t="s">
        <v>627</v>
      </c>
      <c r="E322" s="221" t="s">
        <v>629</v>
      </c>
      <c r="F322" s="222">
        <v>1</v>
      </c>
      <c r="G322" s="222">
        <v>0</v>
      </c>
      <c r="H322" s="222">
        <v>-4</v>
      </c>
      <c r="I322" s="222">
        <v>5</v>
      </c>
      <c r="J322" s="223">
        <v>0.29166666666666669</v>
      </c>
      <c r="K322" s="222">
        <v>4.4000000000000004</v>
      </c>
      <c r="L322" s="222">
        <v>5.3</v>
      </c>
      <c r="M322" s="224">
        <v>7.07</v>
      </c>
      <c r="N322" s="788">
        <v>0.05</v>
      </c>
      <c r="O322" s="222">
        <v>34.4</v>
      </c>
      <c r="P322" s="296">
        <v>66</v>
      </c>
      <c r="Q322" s="222">
        <v>36.200000000000003</v>
      </c>
      <c r="R322" s="222">
        <v>7.9</v>
      </c>
      <c r="S322" s="296">
        <v>134</v>
      </c>
      <c r="T322" s="296">
        <v>90</v>
      </c>
      <c r="U322" s="296">
        <v>44</v>
      </c>
      <c r="V322" s="219" t="s">
        <v>642</v>
      </c>
      <c r="W322" s="219"/>
      <c r="X322" s="406">
        <v>290</v>
      </c>
      <c r="Y322" s="221"/>
      <c r="Z322" s="221"/>
      <c r="AA322" s="221"/>
      <c r="AB322" s="221"/>
      <c r="AC322" s="221"/>
      <c r="AD322" s="2060"/>
      <c r="AE322" s="221"/>
      <c r="AF322" s="404"/>
      <c r="AG322" s="404"/>
      <c r="AH322" s="403"/>
      <c r="AI322" s="404"/>
      <c r="AJ322" s="403"/>
      <c r="AK322" s="221"/>
    </row>
    <row r="323" spans="1:37" ht="13.5" customHeight="1">
      <c r="A323" s="2159"/>
      <c r="B323" s="255">
        <v>7</v>
      </c>
      <c r="C323" s="253" t="s">
        <v>692</v>
      </c>
      <c r="D323" s="221" t="s">
        <v>627</v>
      </c>
      <c r="E323" s="221" t="s">
        <v>709</v>
      </c>
      <c r="F323" s="222">
        <v>3</v>
      </c>
      <c r="G323" s="222">
        <v>0</v>
      </c>
      <c r="H323" s="222">
        <v>3</v>
      </c>
      <c r="I323" s="222">
        <v>6</v>
      </c>
      <c r="J323" s="223">
        <v>0.29166666666666669</v>
      </c>
      <c r="K323" s="222">
        <v>3.9</v>
      </c>
      <c r="L323" s="222">
        <v>6</v>
      </c>
      <c r="M323" s="224">
        <v>7.19</v>
      </c>
      <c r="N323" s="788">
        <v>0.05</v>
      </c>
      <c r="O323" s="222">
        <v>38.200000000000003</v>
      </c>
      <c r="P323" s="296">
        <v>66</v>
      </c>
      <c r="Q323" s="222">
        <v>32</v>
      </c>
      <c r="R323" s="222">
        <v>9.5</v>
      </c>
      <c r="S323" s="296">
        <v>128</v>
      </c>
      <c r="T323" s="296">
        <v>80</v>
      </c>
      <c r="U323" s="296">
        <v>48</v>
      </c>
      <c r="V323" s="219" t="s">
        <v>642</v>
      </c>
      <c r="W323" s="219"/>
      <c r="X323" s="406">
        <v>290</v>
      </c>
      <c r="Y323" s="221"/>
      <c r="Z323" s="221"/>
      <c r="AA323" s="221"/>
      <c r="AB323" s="221"/>
      <c r="AC323" s="221"/>
      <c r="AD323" s="2060"/>
      <c r="AE323" s="221"/>
      <c r="AF323" s="404"/>
      <c r="AG323" s="404"/>
      <c r="AH323" s="403"/>
      <c r="AI323" s="404"/>
      <c r="AJ323" s="403"/>
      <c r="AK323" s="221"/>
    </row>
    <row r="324" spans="1:37" ht="13.5" customHeight="1">
      <c r="A324" s="2159"/>
      <c r="B324" s="255">
        <v>8</v>
      </c>
      <c r="C324" s="253" t="s">
        <v>685</v>
      </c>
      <c r="D324" s="221" t="s">
        <v>638</v>
      </c>
      <c r="E324" s="221" t="s">
        <v>640</v>
      </c>
      <c r="F324" s="222">
        <v>1</v>
      </c>
      <c r="G324" s="222">
        <v>8.6</v>
      </c>
      <c r="H324" s="222">
        <v>2</v>
      </c>
      <c r="I324" s="222">
        <v>5</v>
      </c>
      <c r="J324" s="223">
        <v>0.29166666666666669</v>
      </c>
      <c r="K324" s="222">
        <v>5.8</v>
      </c>
      <c r="L324" s="222">
        <v>6</v>
      </c>
      <c r="M324" s="224">
        <v>7.08</v>
      </c>
      <c r="N324" s="788">
        <v>0.05</v>
      </c>
      <c r="O324" s="222">
        <v>37.799999999999997</v>
      </c>
      <c r="P324" s="296">
        <v>62</v>
      </c>
      <c r="Q324" s="222">
        <v>37.6</v>
      </c>
      <c r="R324" s="222">
        <v>9.8000000000000007</v>
      </c>
      <c r="S324" s="296">
        <v>130</v>
      </c>
      <c r="T324" s="296">
        <v>78</v>
      </c>
      <c r="U324" s="296">
        <v>52</v>
      </c>
      <c r="V324" s="219" t="s">
        <v>642</v>
      </c>
      <c r="W324" s="219"/>
      <c r="X324" s="406">
        <v>280</v>
      </c>
      <c r="Y324" s="221"/>
      <c r="Z324" s="221"/>
      <c r="AA324" s="221"/>
      <c r="AB324" s="221"/>
      <c r="AC324" s="221"/>
      <c r="AD324" s="2060"/>
      <c r="AE324" s="221"/>
      <c r="AF324" s="404"/>
      <c r="AG324" s="404"/>
      <c r="AH324" s="403"/>
      <c r="AI324" s="404"/>
      <c r="AJ324" s="403"/>
      <c r="AK324" s="221"/>
    </row>
    <row r="325" spans="1:37" ht="13.5" customHeight="1">
      <c r="A325" s="2159"/>
      <c r="B325" s="255">
        <v>9</v>
      </c>
      <c r="C325" s="253" t="s">
        <v>686</v>
      </c>
      <c r="D325" s="221" t="s">
        <v>639</v>
      </c>
      <c r="E325" s="221" t="s">
        <v>690</v>
      </c>
      <c r="F325" s="222">
        <v>2</v>
      </c>
      <c r="G325" s="222">
        <v>3.1</v>
      </c>
      <c r="H325" s="222">
        <v>5</v>
      </c>
      <c r="I325" s="222">
        <v>5</v>
      </c>
      <c r="J325" s="223">
        <v>0.2986111111111111</v>
      </c>
      <c r="K325" s="222">
        <v>3.2</v>
      </c>
      <c r="L325" s="222">
        <v>5.4</v>
      </c>
      <c r="M325" s="224">
        <v>7.17</v>
      </c>
      <c r="N325" s="788">
        <v>0.05</v>
      </c>
      <c r="O325" s="222">
        <v>35.799999999999997</v>
      </c>
      <c r="P325" s="296">
        <v>64</v>
      </c>
      <c r="Q325" s="222">
        <v>34.799999999999997</v>
      </c>
      <c r="R325" s="222">
        <v>10</v>
      </c>
      <c r="S325" s="296">
        <v>136</v>
      </c>
      <c r="T325" s="296">
        <v>84</v>
      </c>
      <c r="U325" s="296">
        <v>52</v>
      </c>
      <c r="V325" s="219" t="s">
        <v>642</v>
      </c>
      <c r="W325" s="219"/>
      <c r="X325" s="406">
        <v>300</v>
      </c>
      <c r="Y325" s="221"/>
      <c r="Z325" s="221"/>
      <c r="AA325" s="221"/>
      <c r="AB325" s="221"/>
      <c r="AC325" s="221"/>
      <c r="AD325" s="2060"/>
      <c r="AE325" s="221"/>
      <c r="AF325" s="404"/>
      <c r="AG325" s="404"/>
      <c r="AH325" s="403"/>
      <c r="AI325" s="404"/>
      <c r="AJ325" s="403"/>
      <c r="AK325" s="221"/>
    </row>
    <row r="326" spans="1:37" ht="13.5" customHeight="1">
      <c r="A326" s="2159"/>
      <c r="B326" s="255">
        <v>10</v>
      </c>
      <c r="C326" s="253" t="s">
        <v>687</v>
      </c>
      <c r="D326" s="221" t="s">
        <v>627</v>
      </c>
      <c r="E326" s="221" t="s">
        <v>631</v>
      </c>
      <c r="F326" s="222">
        <v>2</v>
      </c>
      <c r="G326" s="222">
        <v>0</v>
      </c>
      <c r="H326" s="222">
        <v>1</v>
      </c>
      <c r="I326" s="222">
        <v>5.5</v>
      </c>
      <c r="J326" s="223">
        <v>0.29166666666666669</v>
      </c>
      <c r="K326" s="222">
        <v>4.0999999999999996</v>
      </c>
      <c r="L326" s="222">
        <v>6</v>
      </c>
      <c r="M326" s="224">
        <v>7.16</v>
      </c>
      <c r="N326" s="788">
        <v>0.1</v>
      </c>
      <c r="O326" s="222">
        <v>37.9</v>
      </c>
      <c r="P326" s="296">
        <v>58</v>
      </c>
      <c r="Q326" s="222">
        <v>35.1</v>
      </c>
      <c r="R326" s="222">
        <v>8.5</v>
      </c>
      <c r="S326" s="296">
        <v>126</v>
      </c>
      <c r="T326" s="296">
        <v>80</v>
      </c>
      <c r="U326" s="296">
        <v>46</v>
      </c>
      <c r="V326" s="219" t="s">
        <v>642</v>
      </c>
      <c r="W326" s="219"/>
      <c r="X326" s="406">
        <v>270</v>
      </c>
      <c r="Y326" s="221"/>
      <c r="Z326" s="221"/>
      <c r="AA326" s="221"/>
      <c r="AB326" s="221"/>
      <c r="AC326" s="221"/>
      <c r="AD326" s="2060"/>
      <c r="AE326" s="221"/>
      <c r="AF326" s="404"/>
      <c r="AG326" s="404"/>
      <c r="AH326" s="403"/>
      <c r="AI326" s="404"/>
      <c r="AJ326" s="403"/>
      <c r="AK326" s="221"/>
    </row>
    <row r="327" spans="1:37" ht="13.5" customHeight="1">
      <c r="A327" s="2159"/>
      <c r="B327" s="255">
        <v>11</v>
      </c>
      <c r="C327" s="253" t="s">
        <v>688</v>
      </c>
      <c r="D327" s="221" t="s">
        <v>627</v>
      </c>
      <c r="E327" s="221" t="s">
        <v>631</v>
      </c>
      <c r="F327" s="222">
        <v>1</v>
      </c>
      <c r="G327" s="222">
        <v>0</v>
      </c>
      <c r="H327" s="222">
        <v>-2</v>
      </c>
      <c r="I327" s="222">
        <v>7</v>
      </c>
      <c r="J327" s="223">
        <v>0.29166666666666669</v>
      </c>
      <c r="K327" s="222">
        <v>4.7</v>
      </c>
      <c r="L327" s="222">
        <v>3.4</v>
      </c>
      <c r="M327" s="224">
        <v>7.11</v>
      </c>
      <c r="N327" s="788" t="s">
        <v>321</v>
      </c>
      <c r="O327" s="222">
        <v>32.9</v>
      </c>
      <c r="P327" s="296">
        <v>54</v>
      </c>
      <c r="Q327" s="222">
        <v>39.1</v>
      </c>
      <c r="R327" s="222">
        <v>8.5</v>
      </c>
      <c r="S327" s="296">
        <v>124</v>
      </c>
      <c r="T327" s="296">
        <v>80</v>
      </c>
      <c r="U327" s="296">
        <v>44</v>
      </c>
      <c r="V327" s="219" t="s">
        <v>642</v>
      </c>
      <c r="W327" s="219"/>
      <c r="X327" s="406">
        <v>270</v>
      </c>
      <c r="Y327" s="221"/>
      <c r="Z327" s="221"/>
      <c r="AA327" s="221"/>
      <c r="AB327" s="221"/>
      <c r="AC327" s="221"/>
      <c r="AD327" s="2060"/>
      <c r="AE327" s="221"/>
      <c r="AF327" s="404"/>
      <c r="AG327" s="404"/>
      <c r="AH327" s="403"/>
      <c r="AI327" s="404"/>
      <c r="AJ327" s="403"/>
      <c r="AK327" s="221"/>
    </row>
    <row r="328" spans="1:37" ht="13.5" customHeight="1">
      <c r="A328" s="2159"/>
      <c r="B328" s="255">
        <v>12</v>
      </c>
      <c r="C328" s="253" t="s">
        <v>689</v>
      </c>
      <c r="D328" s="221" t="s">
        <v>627</v>
      </c>
      <c r="E328" s="221" t="s">
        <v>637</v>
      </c>
      <c r="F328" s="222">
        <v>0</v>
      </c>
      <c r="G328" s="222">
        <v>0</v>
      </c>
      <c r="H328" s="222">
        <v>-6</v>
      </c>
      <c r="I328" s="222">
        <v>7</v>
      </c>
      <c r="J328" s="223">
        <v>0.2986111111111111</v>
      </c>
      <c r="K328" s="222">
        <v>7.3</v>
      </c>
      <c r="L328" s="222">
        <v>9.4</v>
      </c>
      <c r="M328" s="224">
        <v>7.18</v>
      </c>
      <c r="N328" s="788">
        <v>0.1</v>
      </c>
      <c r="O328" s="222">
        <v>37.4</v>
      </c>
      <c r="P328" s="296">
        <v>60</v>
      </c>
      <c r="Q328" s="222">
        <v>34.799999999999997</v>
      </c>
      <c r="R328" s="222">
        <v>9.8000000000000007</v>
      </c>
      <c r="S328" s="296">
        <v>128</v>
      </c>
      <c r="T328" s="296">
        <v>80</v>
      </c>
      <c r="U328" s="296">
        <v>48</v>
      </c>
      <c r="V328" s="219" t="s">
        <v>642</v>
      </c>
      <c r="W328" s="219"/>
      <c r="X328" s="406">
        <v>260</v>
      </c>
      <c r="Y328" s="221"/>
      <c r="Z328" s="221"/>
      <c r="AA328" s="221"/>
      <c r="AB328" s="221"/>
      <c r="AC328" s="221"/>
      <c r="AD328" s="2060"/>
      <c r="AE328" s="221"/>
      <c r="AF328" s="404"/>
      <c r="AG328" s="404"/>
      <c r="AH328" s="403"/>
      <c r="AI328" s="404"/>
      <c r="AJ328" s="403"/>
      <c r="AK328" s="221"/>
    </row>
    <row r="329" spans="1:37" ht="13.5" customHeight="1">
      <c r="A329" s="2159"/>
      <c r="B329" s="255">
        <v>13</v>
      </c>
      <c r="C329" s="253" t="s">
        <v>691</v>
      </c>
      <c r="D329" s="221" t="s">
        <v>627</v>
      </c>
      <c r="E329" s="221" t="s">
        <v>640</v>
      </c>
      <c r="F329" s="222">
        <v>0</v>
      </c>
      <c r="G329" s="222">
        <v>0</v>
      </c>
      <c r="H329" s="222">
        <v>-5</v>
      </c>
      <c r="I329" s="222">
        <v>5.5</v>
      </c>
      <c r="J329" s="223">
        <v>0.29166666666666669</v>
      </c>
      <c r="K329" s="222">
        <v>4</v>
      </c>
      <c r="L329" s="222">
        <v>6.1</v>
      </c>
      <c r="M329" s="224">
        <v>7.02</v>
      </c>
      <c r="N329" s="788">
        <v>0.1</v>
      </c>
      <c r="O329" s="222">
        <v>37.700000000000003</v>
      </c>
      <c r="P329" s="296">
        <v>51</v>
      </c>
      <c r="Q329" s="222">
        <v>35.5</v>
      </c>
      <c r="R329" s="222">
        <v>7.6</v>
      </c>
      <c r="S329" s="296">
        <v>126</v>
      </c>
      <c r="T329" s="296">
        <v>78</v>
      </c>
      <c r="U329" s="296">
        <v>48</v>
      </c>
      <c r="V329" s="219" t="s">
        <v>642</v>
      </c>
      <c r="W329" s="219" t="s">
        <v>19</v>
      </c>
      <c r="X329" s="406">
        <v>260</v>
      </c>
      <c r="Y329" s="221"/>
      <c r="Z329" s="221"/>
      <c r="AA329" s="221"/>
      <c r="AB329" s="221"/>
      <c r="AC329" s="221"/>
      <c r="AD329" s="2060"/>
      <c r="AE329" s="221"/>
      <c r="AF329" s="404"/>
      <c r="AG329" s="404"/>
      <c r="AH329" s="403"/>
      <c r="AI329" s="404"/>
      <c r="AJ329" s="403"/>
      <c r="AK329" s="221"/>
    </row>
    <row r="330" spans="1:37" ht="13.5" customHeight="1">
      <c r="A330" s="2159"/>
      <c r="B330" s="255">
        <v>14</v>
      </c>
      <c r="C330" s="253" t="s">
        <v>692</v>
      </c>
      <c r="D330" s="221" t="s">
        <v>627</v>
      </c>
      <c r="E330" s="221" t="s">
        <v>712</v>
      </c>
      <c r="F330" s="222">
        <v>1</v>
      </c>
      <c r="G330" s="222">
        <v>0</v>
      </c>
      <c r="H330" s="222">
        <v>0</v>
      </c>
      <c r="I330" s="222">
        <v>5</v>
      </c>
      <c r="J330" s="223">
        <v>0.2986111111111111</v>
      </c>
      <c r="K330" s="222">
        <v>3.8</v>
      </c>
      <c r="L330" s="222">
        <v>5.7</v>
      </c>
      <c r="M330" s="224">
        <v>7.13</v>
      </c>
      <c r="N330" s="788" t="s">
        <v>321</v>
      </c>
      <c r="O330" s="222">
        <v>38.700000000000003</v>
      </c>
      <c r="P330" s="296">
        <v>54</v>
      </c>
      <c r="Q330" s="222">
        <v>35.9</v>
      </c>
      <c r="R330" s="222">
        <v>7.1</v>
      </c>
      <c r="S330" s="296">
        <v>129</v>
      </c>
      <c r="T330" s="296">
        <v>82</v>
      </c>
      <c r="U330" s="296">
        <v>47</v>
      </c>
      <c r="V330" s="219" t="s">
        <v>642</v>
      </c>
      <c r="W330" s="219"/>
      <c r="X330" s="406">
        <v>260</v>
      </c>
      <c r="Y330" s="221"/>
      <c r="Z330" s="221"/>
      <c r="AA330" s="221"/>
      <c r="AB330" s="221"/>
      <c r="AC330" s="221"/>
      <c r="AD330" s="2060"/>
      <c r="AE330" s="221"/>
      <c r="AF330" s="404"/>
      <c r="AG330" s="404"/>
      <c r="AH330" s="403"/>
      <c r="AI330" s="404"/>
      <c r="AJ330" s="403"/>
      <c r="AK330" s="221"/>
    </row>
    <row r="331" spans="1:37" ht="13.5" customHeight="1">
      <c r="A331" s="2159"/>
      <c r="B331" s="255">
        <v>15</v>
      </c>
      <c r="C331" s="253" t="s">
        <v>685</v>
      </c>
      <c r="D331" s="221" t="s">
        <v>627</v>
      </c>
      <c r="E331" s="221" t="s">
        <v>706</v>
      </c>
      <c r="F331" s="222">
        <v>1</v>
      </c>
      <c r="G331" s="222">
        <v>0</v>
      </c>
      <c r="H331" s="222">
        <v>-3</v>
      </c>
      <c r="I331" s="222">
        <v>7</v>
      </c>
      <c r="J331" s="223">
        <v>0.29166666666666669</v>
      </c>
      <c r="K331" s="222">
        <v>4.5999999999999996</v>
      </c>
      <c r="L331" s="222">
        <v>6.8</v>
      </c>
      <c r="M331" s="224">
        <v>7.03</v>
      </c>
      <c r="N331" s="788" t="s">
        <v>321</v>
      </c>
      <c r="O331" s="222">
        <v>37.6</v>
      </c>
      <c r="P331" s="296">
        <v>53</v>
      </c>
      <c r="Q331" s="222">
        <v>38.299999999999997</v>
      </c>
      <c r="R331" s="222">
        <v>8.8000000000000007</v>
      </c>
      <c r="S331" s="296">
        <v>125</v>
      </c>
      <c r="T331" s="296">
        <v>76</v>
      </c>
      <c r="U331" s="296">
        <v>49</v>
      </c>
      <c r="V331" s="219" t="s">
        <v>642</v>
      </c>
      <c r="W331" s="219"/>
      <c r="X331" s="406">
        <v>240</v>
      </c>
      <c r="Y331" s="221"/>
      <c r="Z331" s="221"/>
      <c r="AA331" s="221"/>
      <c r="AB331" s="221"/>
      <c r="AC331" s="221"/>
      <c r="AD331" s="2060"/>
      <c r="AE331" s="221"/>
      <c r="AF331" s="404"/>
      <c r="AG331" s="404"/>
      <c r="AH331" s="403"/>
      <c r="AI331" s="404"/>
      <c r="AJ331" s="403"/>
      <c r="AK331" s="221"/>
    </row>
    <row r="332" spans="1:37" ht="13.5" customHeight="1">
      <c r="A332" s="2159"/>
      <c r="B332" s="255">
        <v>16</v>
      </c>
      <c r="C332" s="253" t="s">
        <v>686</v>
      </c>
      <c r="D332" s="221" t="s">
        <v>627</v>
      </c>
      <c r="E332" s="221" t="s">
        <v>634</v>
      </c>
      <c r="F332" s="222">
        <v>1</v>
      </c>
      <c r="G332" s="222">
        <v>0</v>
      </c>
      <c r="H332" s="222">
        <v>-3</v>
      </c>
      <c r="I332" s="222">
        <v>5</v>
      </c>
      <c r="J332" s="223">
        <v>0.29166666666666669</v>
      </c>
      <c r="K332" s="222">
        <v>4.3</v>
      </c>
      <c r="L332" s="222">
        <v>6.8</v>
      </c>
      <c r="M332" s="224">
        <v>7.02</v>
      </c>
      <c r="N332" s="788">
        <v>0.05</v>
      </c>
      <c r="O332" s="222">
        <v>38.5</v>
      </c>
      <c r="P332" s="296">
        <v>55</v>
      </c>
      <c r="Q332" s="222">
        <v>35.9</v>
      </c>
      <c r="R332" s="222">
        <v>7.7</v>
      </c>
      <c r="S332" s="296">
        <v>126</v>
      </c>
      <c r="T332" s="296">
        <v>79</v>
      </c>
      <c r="U332" s="296">
        <v>47</v>
      </c>
      <c r="V332" s="219" t="s">
        <v>642</v>
      </c>
      <c r="W332" s="219" t="s">
        <v>636</v>
      </c>
      <c r="X332" s="406">
        <v>250</v>
      </c>
      <c r="Y332" s="221">
        <v>238.4</v>
      </c>
      <c r="Z332" s="221">
        <v>7.6</v>
      </c>
      <c r="AA332" s="221">
        <v>1.77</v>
      </c>
      <c r="AB332" s="221">
        <v>-1.64</v>
      </c>
      <c r="AC332" s="221">
        <v>4.4000000000000004</v>
      </c>
      <c r="AD332" s="2060"/>
      <c r="AE332" s="221"/>
      <c r="AF332" s="404"/>
      <c r="AG332" s="404"/>
      <c r="AH332" s="403"/>
      <c r="AI332" s="404"/>
      <c r="AJ332" s="403"/>
      <c r="AK332" s="221"/>
    </row>
    <row r="333" spans="1:37" ht="13.5" customHeight="1">
      <c r="A333" s="2159"/>
      <c r="B333" s="255">
        <v>17</v>
      </c>
      <c r="C333" s="253" t="s">
        <v>687</v>
      </c>
      <c r="D333" s="221" t="s">
        <v>638</v>
      </c>
      <c r="E333" s="221" t="s">
        <v>626</v>
      </c>
      <c r="F333" s="222">
        <v>0</v>
      </c>
      <c r="G333" s="222">
        <v>22</v>
      </c>
      <c r="H333" s="222">
        <v>3</v>
      </c>
      <c r="I333" s="222">
        <v>8</v>
      </c>
      <c r="J333" s="223">
        <v>0.29166666666666669</v>
      </c>
      <c r="K333" s="222">
        <v>4.5</v>
      </c>
      <c r="L333" s="222">
        <v>6.9</v>
      </c>
      <c r="M333" s="224">
        <v>7.09</v>
      </c>
      <c r="N333" s="788">
        <v>0.1</v>
      </c>
      <c r="O333" s="222">
        <v>37</v>
      </c>
      <c r="P333" s="296">
        <v>46</v>
      </c>
      <c r="Q333" s="222">
        <v>28.4</v>
      </c>
      <c r="R333" s="222">
        <v>8.5</v>
      </c>
      <c r="S333" s="296">
        <v>122</v>
      </c>
      <c r="T333" s="296">
        <v>76</v>
      </c>
      <c r="U333" s="296">
        <v>46</v>
      </c>
      <c r="V333" s="219" t="s">
        <v>642</v>
      </c>
      <c r="W333" s="219"/>
      <c r="X333" s="406">
        <v>270</v>
      </c>
      <c r="Y333" s="221"/>
      <c r="Z333" s="221"/>
      <c r="AA333" s="221"/>
      <c r="AB333" s="221"/>
      <c r="AC333" s="221"/>
      <c r="AD333" s="2060">
        <v>0.26</v>
      </c>
      <c r="AE333" s="221">
        <v>69</v>
      </c>
      <c r="AF333" s="404">
        <v>17</v>
      </c>
      <c r="AG333" s="404">
        <v>5.6</v>
      </c>
      <c r="AH333" s="403">
        <v>3</v>
      </c>
      <c r="AI333" s="404">
        <v>14</v>
      </c>
      <c r="AJ333" s="403">
        <v>3.1</v>
      </c>
      <c r="AK333" s="221" t="s">
        <v>700</v>
      </c>
    </row>
    <row r="334" spans="1:37" ht="13.5" customHeight="1">
      <c r="A334" s="2159"/>
      <c r="B334" s="255">
        <v>18</v>
      </c>
      <c r="C334" s="253" t="s">
        <v>688</v>
      </c>
      <c r="D334" s="221" t="s">
        <v>704</v>
      </c>
      <c r="E334" s="221" t="s">
        <v>693</v>
      </c>
      <c r="F334" s="222">
        <v>1</v>
      </c>
      <c r="G334" s="222">
        <v>0</v>
      </c>
      <c r="H334" s="222">
        <v>3</v>
      </c>
      <c r="I334" s="222">
        <v>8</v>
      </c>
      <c r="J334" s="223">
        <v>0.29166666666666669</v>
      </c>
      <c r="K334" s="222">
        <v>4.3</v>
      </c>
      <c r="L334" s="222">
        <v>6.8</v>
      </c>
      <c r="M334" s="224">
        <v>6.9</v>
      </c>
      <c r="N334" s="788">
        <v>0.05</v>
      </c>
      <c r="O334" s="222">
        <v>36.1</v>
      </c>
      <c r="P334" s="296">
        <v>42</v>
      </c>
      <c r="Q334" s="222">
        <v>32</v>
      </c>
      <c r="R334" s="222">
        <v>7.3</v>
      </c>
      <c r="S334" s="296">
        <v>128</v>
      </c>
      <c r="T334" s="296">
        <v>66</v>
      </c>
      <c r="U334" s="296">
        <v>62</v>
      </c>
      <c r="V334" s="219" t="s">
        <v>642</v>
      </c>
      <c r="W334" s="219"/>
      <c r="X334" s="406">
        <v>250</v>
      </c>
      <c r="Y334" s="221"/>
      <c r="Z334" s="221"/>
      <c r="AA334" s="221"/>
      <c r="AB334" s="221"/>
      <c r="AC334" s="221"/>
      <c r="AD334" s="2060"/>
      <c r="AE334" s="221"/>
      <c r="AF334" s="404"/>
      <c r="AG334" s="404"/>
      <c r="AH334" s="403"/>
      <c r="AI334" s="404"/>
      <c r="AJ334" s="403"/>
      <c r="AK334" s="221"/>
    </row>
    <row r="335" spans="1:37" ht="13.5" customHeight="1">
      <c r="A335" s="2159"/>
      <c r="B335" s="255">
        <v>19</v>
      </c>
      <c r="C335" s="253" t="s">
        <v>689</v>
      </c>
      <c r="D335" s="221" t="s">
        <v>641</v>
      </c>
      <c r="E335" s="221" t="s">
        <v>635</v>
      </c>
      <c r="F335" s="222">
        <v>0</v>
      </c>
      <c r="G335" s="222">
        <v>0</v>
      </c>
      <c r="H335" s="222">
        <v>2</v>
      </c>
      <c r="I335" s="222">
        <v>9</v>
      </c>
      <c r="J335" s="223">
        <v>0.29166666666666669</v>
      </c>
      <c r="K335" s="222">
        <v>3.7</v>
      </c>
      <c r="L335" s="222">
        <v>4.8</v>
      </c>
      <c r="M335" s="224">
        <v>6.81</v>
      </c>
      <c r="N335" s="788" t="s">
        <v>321</v>
      </c>
      <c r="O335" s="222">
        <v>34.9</v>
      </c>
      <c r="P335" s="296">
        <v>44</v>
      </c>
      <c r="Q335" s="222">
        <v>36.9</v>
      </c>
      <c r="R335" s="222">
        <v>7.6</v>
      </c>
      <c r="S335" s="296">
        <v>114</v>
      </c>
      <c r="T335" s="296">
        <v>73</v>
      </c>
      <c r="U335" s="296">
        <v>41</v>
      </c>
      <c r="V335" s="219" t="s">
        <v>642</v>
      </c>
      <c r="W335" s="219"/>
      <c r="X335" s="406">
        <v>240</v>
      </c>
      <c r="Y335" s="221"/>
      <c r="Z335" s="221"/>
      <c r="AA335" s="221"/>
      <c r="AB335" s="221"/>
      <c r="AC335" s="221"/>
      <c r="AD335" s="2060"/>
      <c r="AE335" s="221"/>
      <c r="AF335" s="404"/>
      <c r="AG335" s="404"/>
      <c r="AH335" s="403"/>
      <c r="AI335" s="404"/>
      <c r="AJ335" s="403"/>
      <c r="AK335" s="221"/>
    </row>
    <row r="336" spans="1:37" ht="13.5" customHeight="1">
      <c r="A336" s="2159"/>
      <c r="B336" s="255">
        <v>20</v>
      </c>
      <c r="C336" s="253" t="s">
        <v>691</v>
      </c>
      <c r="D336" s="221" t="s">
        <v>708</v>
      </c>
      <c r="E336" s="221" t="s">
        <v>640</v>
      </c>
      <c r="F336" s="222">
        <v>2</v>
      </c>
      <c r="G336" s="222">
        <v>0.1</v>
      </c>
      <c r="H336" s="222">
        <v>4</v>
      </c>
      <c r="I336" s="222">
        <v>9</v>
      </c>
      <c r="J336" s="223">
        <v>0.2986111111111111</v>
      </c>
      <c r="K336" s="222">
        <v>9.1999999999999993</v>
      </c>
      <c r="L336" s="222">
        <v>6.1</v>
      </c>
      <c r="M336" s="224">
        <v>6.93</v>
      </c>
      <c r="N336" s="788" t="s">
        <v>321</v>
      </c>
      <c r="O336" s="222">
        <v>35.1</v>
      </c>
      <c r="P336" s="296">
        <v>56</v>
      </c>
      <c r="Q336" s="222">
        <v>34.1</v>
      </c>
      <c r="R336" s="222">
        <v>7.6</v>
      </c>
      <c r="S336" s="296">
        <v>124</v>
      </c>
      <c r="T336" s="296">
        <v>74</v>
      </c>
      <c r="U336" s="296">
        <v>50</v>
      </c>
      <c r="V336" s="219" t="s">
        <v>642</v>
      </c>
      <c r="W336" s="219"/>
      <c r="X336" s="406">
        <v>260</v>
      </c>
      <c r="Y336" s="221"/>
      <c r="Z336" s="221"/>
      <c r="AA336" s="221"/>
      <c r="AB336" s="221"/>
      <c r="AC336" s="221"/>
      <c r="AD336" s="2060"/>
      <c r="AE336" s="221"/>
      <c r="AF336" s="404"/>
      <c r="AG336" s="404"/>
      <c r="AH336" s="403"/>
      <c r="AI336" s="404"/>
      <c r="AJ336" s="403"/>
      <c r="AK336" s="221"/>
    </row>
    <row r="337" spans="1:37" ht="13.5" customHeight="1">
      <c r="A337" s="2159"/>
      <c r="B337" s="255">
        <v>21</v>
      </c>
      <c r="C337" s="253" t="s">
        <v>692</v>
      </c>
      <c r="D337" s="221" t="s">
        <v>627</v>
      </c>
      <c r="E337" s="221" t="s">
        <v>635</v>
      </c>
      <c r="F337" s="222">
        <v>0</v>
      </c>
      <c r="G337" s="222">
        <v>0</v>
      </c>
      <c r="H337" s="222">
        <v>0</v>
      </c>
      <c r="I337" s="222">
        <v>8.5</v>
      </c>
      <c r="J337" s="223">
        <v>0.2986111111111111</v>
      </c>
      <c r="K337" s="222">
        <v>5.3</v>
      </c>
      <c r="L337" s="222">
        <v>5.9</v>
      </c>
      <c r="M337" s="224">
        <v>6.9</v>
      </c>
      <c r="N337" s="788">
        <v>0.1</v>
      </c>
      <c r="O337" s="222">
        <v>34.700000000000003</v>
      </c>
      <c r="P337" s="296">
        <v>44</v>
      </c>
      <c r="Q337" s="222">
        <v>35.1</v>
      </c>
      <c r="R337" s="222">
        <v>6.6</v>
      </c>
      <c r="S337" s="296">
        <v>112</v>
      </c>
      <c r="T337" s="296">
        <v>72</v>
      </c>
      <c r="U337" s="296">
        <v>40</v>
      </c>
      <c r="V337" s="219" t="s">
        <v>642</v>
      </c>
      <c r="W337" s="219"/>
      <c r="X337" s="406">
        <v>260</v>
      </c>
      <c r="Y337" s="221"/>
      <c r="Z337" s="221"/>
      <c r="AA337" s="221"/>
      <c r="AB337" s="221"/>
      <c r="AC337" s="221"/>
      <c r="AD337" s="2060"/>
      <c r="AE337" s="221"/>
      <c r="AF337" s="404"/>
      <c r="AG337" s="404"/>
      <c r="AH337" s="403"/>
      <c r="AI337" s="404"/>
      <c r="AJ337" s="403"/>
      <c r="AK337" s="221"/>
    </row>
    <row r="338" spans="1:37" ht="13.5" customHeight="1">
      <c r="A338" s="2159"/>
      <c r="B338" s="255">
        <v>22</v>
      </c>
      <c r="C338" s="253" t="s">
        <v>685</v>
      </c>
      <c r="D338" s="221" t="s">
        <v>773</v>
      </c>
      <c r="E338" s="221" t="s">
        <v>633</v>
      </c>
      <c r="F338" s="222">
        <v>4</v>
      </c>
      <c r="G338" s="222">
        <v>9</v>
      </c>
      <c r="H338" s="222">
        <v>2</v>
      </c>
      <c r="I338" s="222">
        <v>8.5</v>
      </c>
      <c r="J338" s="223">
        <v>0.29166666666666669</v>
      </c>
      <c r="K338" s="222">
        <v>2.8</v>
      </c>
      <c r="L338" s="222">
        <v>5.9</v>
      </c>
      <c r="M338" s="224">
        <v>6.94</v>
      </c>
      <c r="N338" s="788">
        <v>0.05</v>
      </c>
      <c r="O338" s="222">
        <v>32.4</v>
      </c>
      <c r="P338" s="296">
        <v>48</v>
      </c>
      <c r="Q338" s="222">
        <v>35.5</v>
      </c>
      <c r="R338" s="222">
        <v>7.6</v>
      </c>
      <c r="S338" s="296">
        <v>118</v>
      </c>
      <c r="T338" s="296">
        <v>72</v>
      </c>
      <c r="U338" s="296">
        <v>46</v>
      </c>
      <c r="V338" s="219" t="s">
        <v>642</v>
      </c>
      <c r="W338" s="219"/>
      <c r="X338" s="406">
        <v>230</v>
      </c>
      <c r="Y338" s="221"/>
      <c r="Z338" s="221"/>
      <c r="AA338" s="221"/>
      <c r="AB338" s="221"/>
      <c r="AC338" s="221"/>
      <c r="AD338" s="2060"/>
      <c r="AE338" s="221"/>
      <c r="AF338" s="404"/>
      <c r="AG338" s="404"/>
      <c r="AH338" s="403"/>
      <c r="AI338" s="404"/>
      <c r="AJ338" s="403"/>
      <c r="AK338" s="221"/>
    </row>
    <row r="339" spans="1:37" ht="13.5" customHeight="1">
      <c r="A339" s="2159"/>
      <c r="B339" s="255">
        <v>23</v>
      </c>
      <c r="C339" s="253" t="s">
        <v>686</v>
      </c>
      <c r="D339" s="221" t="s">
        <v>627</v>
      </c>
      <c r="E339" s="221" t="s">
        <v>630</v>
      </c>
      <c r="F339" s="222">
        <v>1</v>
      </c>
      <c r="G339" s="222">
        <v>0</v>
      </c>
      <c r="H339" s="222">
        <v>-2</v>
      </c>
      <c r="I339" s="222">
        <v>5</v>
      </c>
      <c r="J339" s="223">
        <v>0.29166666666666669</v>
      </c>
      <c r="K339" s="222">
        <v>7.2</v>
      </c>
      <c r="L339" s="222">
        <v>6.9</v>
      </c>
      <c r="M339" s="224">
        <v>6.93</v>
      </c>
      <c r="N339" s="788">
        <v>0.1</v>
      </c>
      <c r="O339" s="222">
        <v>30</v>
      </c>
      <c r="P339" s="296">
        <v>48</v>
      </c>
      <c r="Q339" s="222">
        <v>37.6</v>
      </c>
      <c r="R339" s="222">
        <v>7.6</v>
      </c>
      <c r="S339" s="296">
        <v>110</v>
      </c>
      <c r="T339" s="296">
        <v>68</v>
      </c>
      <c r="U339" s="296">
        <v>42</v>
      </c>
      <c r="V339" s="219" t="s">
        <v>642</v>
      </c>
      <c r="W339" s="219"/>
      <c r="X339" s="406">
        <v>250</v>
      </c>
      <c r="Y339" s="221"/>
      <c r="Z339" s="221"/>
      <c r="AA339" s="221"/>
      <c r="AB339" s="221"/>
      <c r="AC339" s="221"/>
      <c r="AD339" s="2060"/>
      <c r="AE339" s="221"/>
      <c r="AF339" s="404"/>
      <c r="AG339" s="404"/>
      <c r="AH339" s="403"/>
      <c r="AI339" s="404"/>
      <c r="AJ339" s="403"/>
      <c r="AK339" s="221"/>
    </row>
    <row r="340" spans="1:37" ht="13.5" customHeight="1">
      <c r="A340" s="2159"/>
      <c r="B340" s="255">
        <v>24</v>
      </c>
      <c r="C340" s="253" t="s">
        <v>687</v>
      </c>
      <c r="D340" s="221" t="s">
        <v>704</v>
      </c>
      <c r="E340" s="221" t="s">
        <v>693</v>
      </c>
      <c r="F340" s="222">
        <v>0</v>
      </c>
      <c r="G340" s="222">
        <v>0</v>
      </c>
      <c r="H340" s="222">
        <v>-3</v>
      </c>
      <c r="I340" s="222">
        <v>6.5</v>
      </c>
      <c r="J340" s="223">
        <v>0.29166666666666669</v>
      </c>
      <c r="K340" s="222">
        <v>3.1</v>
      </c>
      <c r="L340" s="222">
        <v>6.1</v>
      </c>
      <c r="M340" s="224">
        <v>6.95</v>
      </c>
      <c r="N340" s="788" t="s">
        <v>321</v>
      </c>
      <c r="O340" s="222">
        <v>32.799999999999997</v>
      </c>
      <c r="P340" s="296">
        <v>50</v>
      </c>
      <c r="Q340" s="222">
        <v>36.200000000000003</v>
      </c>
      <c r="R340" s="222">
        <v>7.6</v>
      </c>
      <c r="S340" s="296">
        <v>116</v>
      </c>
      <c r="T340" s="296">
        <v>72</v>
      </c>
      <c r="U340" s="296">
        <v>44</v>
      </c>
      <c r="V340" s="219" t="s">
        <v>642</v>
      </c>
      <c r="W340" s="219"/>
      <c r="X340" s="406">
        <v>250</v>
      </c>
      <c r="Y340" s="221"/>
      <c r="Z340" s="221"/>
      <c r="AA340" s="221"/>
      <c r="AB340" s="221"/>
      <c r="AC340" s="221"/>
      <c r="AD340" s="2060"/>
      <c r="AE340" s="221"/>
      <c r="AF340" s="404"/>
      <c r="AG340" s="404"/>
      <c r="AH340" s="403"/>
      <c r="AI340" s="404"/>
      <c r="AJ340" s="403"/>
      <c r="AK340" s="221"/>
    </row>
    <row r="341" spans="1:37" ht="13.5" customHeight="1">
      <c r="A341" s="2159"/>
      <c r="B341" s="255">
        <v>25</v>
      </c>
      <c r="C341" s="253" t="s">
        <v>688</v>
      </c>
      <c r="D341" s="221" t="s">
        <v>627</v>
      </c>
      <c r="E341" s="221" t="s">
        <v>631</v>
      </c>
      <c r="F341" s="222">
        <v>2</v>
      </c>
      <c r="G341" s="222">
        <v>0</v>
      </c>
      <c r="H341" s="222">
        <v>-2</v>
      </c>
      <c r="I341" s="222">
        <v>4</v>
      </c>
      <c r="J341" s="223">
        <v>0.29166666666666669</v>
      </c>
      <c r="K341" s="222">
        <v>4</v>
      </c>
      <c r="L341" s="222">
        <v>1.5</v>
      </c>
      <c r="M341" s="224">
        <v>7.01</v>
      </c>
      <c r="N341" s="788" t="s">
        <v>321</v>
      </c>
      <c r="O341" s="222">
        <v>35.4</v>
      </c>
      <c r="P341" s="296">
        <v>48</v>
      </c>
      <c r="Q341" s="222">
        <v>39.1</v>
      </c>
      <c r="R341" s="222">
        <v>7.9</v>
      </c>
      <c r="S341" s="296">
        <v>114</v>
      </c>
      <c r="T341" s="296">
        <v>76</v>
      </c>
      <c r="U341" s="296">
        <v>38</v>
      </c>
      <c r="V341" s="219" t="s">
        <v>642</v>
      </c>
      <c r="W341" s="219"/>
      <c r="X341" s="406">
        <v>230</v>
      </c>
      <c r="Y341" s="221"/>
      <c r="Z341" s="221"/>
      <c r="AA341" s="221"/>
      <c r="AB341" s="221"/>
      <c r="AC341" s="221"/>
      <c r="AD341" s="2060"/>
      <c r="AE341" s="221"/>
      <c r="AF341" s="404"/>
      <c r="AG341" s="404"/>
      <c r="AH341" s="403"/>
      <c r="AI341" s="404"/>
      <c r="AJ341" s="403"/>
      <c r="AK341" s="221"/>
    </row>
    <row r="342" spans="1:37" ht="13.5" customHeight="1">
      <c r="A342" s="2159"/>
      <c r="B342" s="255">
        <v>26</v>
      </c>
      <c r="C342" s="253" t="s">
        <v>689</v>
      </c>
      <c r="D342" s="221" t="s">
        <v>627</v>
      </c>
      <c r="E342" s="221" t="s">
        <v>631</v>
      </c>
      <c r="F342" s="222">
        <v>1</v>
      </c>
      <c r="G342" s="222">
        <v>0</v>
      </c>
      <c r="H342" s="222">
        <v>-6</v>
      </c>
      <c r="I342" s="222">
        <v>4</v>
      </c>
      <c r="J342" s="223">
        <v>0.29166666666666702</v>
      </c>
      <c r="K342" s="222">
        <v>4</v>
      </c>
      <c r="L342" s="222">
        <v>7.4</v>
      </c>
      <c r="M342" s="224">
        <v>6.98</v>
      </c>
      <c r="N342" s="788">
        <v>0.1</v>
      </c>
      <c r="O342" s="222">
        <v>34.5</v>
      </c>
      <c r="P342" s="296">
        <v>50</v>
      </c>
      <c r="Q342" s="222">
        <v>34.1</v>
      </c>
      <c r="R342" s="222">
        <v>8.8000000000000007</v>
      </c>
      <c r="S342" s="296">
        <v>118</v>
      </c>
      <c r="T342" s="296">
        <v>80</v>
      </c>
      <c r="U342" s="296">
        <v>38</v>
      </c>
      <c r="V342" s="219" t="s">
        <v>642</v>
      </c>
      <c r="W342" s="219"/>
      <c r="X342" s="406">
        <v>240</v>
      </c>
      <c r="Y342" s="221"/>
      <c r="Z342" s="221"/>
      <c r="AA342" s="221"/>
      <c r="AB342" s="221"/>
      <c r="AC342" s="221"/>
      <c r="AD342" s="2060"/>
      <c r="AE342" s="221"/>
      <c r="AF342" s="404"/>
      <c r="AG342" s="404"/>
      <c r="AH342" s="403"/>
      <c r="AI342" s="404"/>
      <c r="AJ342" s="403"/>
      <c r="AK342" s="221"/>
    </row>
    <row r="343" spans="1:37" ht="13.5" customHeight="1">
      <c r="A343" s="2159"/>
      <c r="B343" s="255">
        <v>27</v>
      </c>
      <c r="C343" s="253" t="s">
        <v>691</v>
      </c>
      <c r="D343" s="221" t="s">
        <v>627</v>
      </c>
      <c r="E343" s="221" t="s">
        <v>631</v>
      </c>
      <c r="F343" s="222">
        <v>3</v>
      </c>
      <c r="G343" s="222">
        <v>0</v>
      </c>
      <c r="H343" s="222">
        <v>-2</v>
      </c>
      <c r="I343" s="222">
        <v>4</v>
      </c>
      <c r="J343" s="223">
        <v>0.2986111111111111</v>
      </c>
      <c r="K343" s="222">
        <v>4</v>
      </c>
      <c r="L343" s="222">
        <v>5.0999999999999996</v>
      </c>
      <c r="M343" s="224">
        <v>7.01</v>
      </c>
      <c r="N343" s="788">
        <v>0.05</v>
      </c>
      <c r="O343" s="222">
        <v>36.1</v>
      </c>
      <c r="P343" s="296">
        <v>48</v>
      </c>
      <c r="Q343" s="222">
        <v>37.6</v>
      </c>
      <c r="R343" s="222">
        <v>8.1999999999999993</v>
      </c>
      <c r="S343" s="296">
        <v>120</v>
      </c>
      <c r="T343" s="296">
        <v>82</v>
      </c>
      <c r="U343" s="296">
        <v>38</v>
      </c>
      <c r="V343" s="219">
        <v>0.24</v>
      </c>
      <c r="W343" s="219"/>
      <c r="X343" s="406">
        <v>280</v>
      </c>
      <c r="Y343" s="221"/>
      <c r="Z343" s="221"/>
      <c r="AA343" s="221"/>
      <c r="AB343" s="221"/>
      <c r="AC343" s="221"/>
      <c r="AD343" s="2060"/>
      <c r="AE343" s="221"/>
      <c r="AF343" s="404"/>
      <c r="AG343" s="404"/>
      <c r="AH343" s="403"/>
      <c r="AI343" s="404"/>
      <c r="AJ343" s="403"/>
      <c r="AK343" s="221"/>
    </row>
    <row r="344" spans="1:37" ht="13.5" customHeight="1">
      <c r="A344" s="2159"/>
      <c r="B344" s="255">
        <v>28</v>
      </c>
      <c r="C344" s="253" t="s">
        <v>692</v>
      </c>
      <c r="D344" s="221" t="s">
        <v>641</v>
      </c>
      <c r="E344" s="221" t="s">
        <v>709</v>
      </c>
      <c r="F344" s="222">
        <v>0</v>
      </c>
      <c r="G344" s="222">
        <v>0</v>
      </c>
      <c r="H344" s="222">
        <v>-2</v>
      </c>
      <c r="I344" s="222">
        <v>4</v>
      </c>
      <c r="J344" s="223">
        <v>0.2986111111111111</v>
      </c>
      <c r="K344" s="222">
        <v>3</v>
      </c>
      <c r="L344" s="222">
        <v>5.8</v>
      </c>
      <c r="M344" s="224">
        <v>7.3</v>
      </c>
      <c r="N344" s="788" t="s">
        <v>321</v>
      </c>
      <c r="O344" s="222">
        <v>35.4</v>
      </c>
      <c r="P344" s="296">
        <v>54</v>
      </c>
      <c r="Q344" s="222">
        <v>35.5</v>
      </c>
      <c r="R344" s="222">
        <v>7.6</v>
      </c>
      <c r="S344" s="296">
        <v>126</v>
      </c>
      <c r="T344" s="296">
        <v>78</v>
      </c>
      <c r="U344" s="296">
        <v>48</v>
      </c>
      <c r="V344" s="219">
        <v>0.24</v>
      </c>
      <c r="W344" s="219"/>
      <c r="X344" s="406">
        <v>270</v>
      </c>
      <c r="Y344" s="221"/>
      <c r="Z344" s="221"/>
      <c r="AA344" s="221"/>
      <c r="AB344" s="221"/>
      <c r="AC344" s="221"/>
      <c r="AD344" s="2060"/>
      <c r="AE344" s="221"/>
      <c r="AF344" s="404"/>
      <c r="AG344" s="404"/>
      <c r="AH344" s="403"/>
      <c r="AI344" s="404"/>
      <c r="AJ344" s="403"/>
      <c r="AK344" s="221"/>
    </row>
    <row r="345" spans="1:37" ht="13.5" customHeight="1">
      <c r="A345" s="2159"/>
      <c r="B345" s="255">
        <v>29</v>
      </c>
      <c r="C345" s="253" t="s">
        <v>685</v>
      </c>
      <c r="D345" s="221" t="s">
        <v>705</v>
      </c>
      <c r="E345" s="221" t="s">
        <v>696</v>
      </c>
      <c r="F345" s="222">
        <v>1</v>
      </c>
      <c r="G345" s="222">
        <v>0.7</v>
      </c>
      <c r="H345" s="222">
        <v>-2</v>
      </c>
      <c r="I345" s="222">
        <v>2.5</v>
      </c>
      <c r="J345" s="223">
        <v>0.29166666666666669</v>
      </c>
      <c r="K345" s="222">
        <v>4.3</v>
      </c>
      <c r="L345" s="222">
        <v>5.7</v>
      </c>
      <c r="M345" s="224">
        <v>7.24</v>
      </c>
      <c r="N345" s="788">
        <v>0.1</v>
      </c>
      <c r="O345" s="222">
        <v>36.799999999999997</v>
      </c>
      <c r="P345" s="296">
        <v>51</v>
      </c>
      <c r="Q345" s="222">
        <v>36.200000000000003</v>
      </c>
      <c r="R345" s="222">
        <v>7.6</v>
      </c>
      <c r="S345" s="296">
        <v>119</v>
      </c>
      <c r="T345" s="296">
        <v>78</v>
      </c>
      <c r="U345" s="296">
        <v>41</v>
      </c>
      <c r="V345" s="219" t="s">
        <v>642</v>
      </c>
      <c r="W345" s="219" t="s">
        <v>636</v>
      </c>
      <c r="X345" s="406">
        <v>280</v>
      </c>
      <c r="Y345" s="221">
        <v>277</v>
      </c>
      <c r="Z345" s="221">
        <v>7</v>
      </c>
      <c r="AA345" s="221">
        <v>1.63</v>
      </c>
      <c r="AB345" s="221">
        <v>-1.52</v>
      </c>
      <c r="AC345" s="221">
        <v>4.2</v>
      </c>
      <c r="AD345" s="2060"/>
      <c r="AE345" s="221"/>
      <c r="AF345" s="404"/>
      <c r="AG345" s="404"/>
      <c r="AH345" s="403"/>
      <c r="AI345" s="404"/>
      <c r="AJ345" s="403"/>
      <c r="AK345" s="221"/>
    </row>
    <row r="346" spans="1:37" ht="13.5" customHeight="1">
      <c r="A346" s="2159"/>
      <c r="B346" s="255">
        <v>30</v>
      </c>
      <c r="C346" s="253" t="s">
        <v>686</v>
      </c>
      <c r="D346" s="221" t="s">
        <v>705</v>
      </c>
      <c r="E346" s="221" t="s">
        <v>640</v>
      </c>
      <c r="F346" s="222">
        <v>1</v>
      </c>
      <c r="G346" s="222">
        <v>0.4</v>
      </c>
      <c r="H346" s="222">
        <v>-1</v>
      </c>
      <c r="I346" s="222">
        <v>3.5</v>
      </c>
      <c r="J346" s="223">
        <v>0.29166666666666669</v>
      </c>
      <c r="K346" s="222">
        <v>6.7</v>
      </c>
      <c r="L346" s="222">
        <v>3.4</v>
      </c>
      <c r="M346" s="224">
        <v>7.09</v>
      </c>
      <c r="N346" s="788">
        <v>0.05</v>
      </c>
      <c r="O346" s="222">
        <v>36.4</v>
      </c>
      <c r="P346" s="296">
        <v>50</v>
      </c>
      <c r="Q346" s="222">
        <v>40.5</v>
      </c>
      <c r="R346" s="222">
        <v>7.6</v>
      </c>
      <c r="S346" s="296">
        <v>126</v>
      </c>
      <c r="T346" s="296">
        <v>74</v>
      </c>
      <c r="U346" s="296">
        <v>52</v>
      </c>
      <c r="V346" s="219" t="s">
        <v>642</v>
      </c>
      <c r="W346" s="219"/>
      <c r="X346" s="406">
        <v>240</v>
      </c>
      <c r="Y346" s="221"/>
      <c r="Z346" s="221"/>
      <c r="AA346" s="221"/>
      <c r="AB346" s="221"/>
      <c r="AC346" s="221"/>
      <c r="AD346" s="2060"/>
      <c r="AE346" s="221"/>
      <c r="AF346" s="404"/>
      <c r="AG346" s="404"/>
      <c r="AH346" s="403"/>
      <c r="AI346" s="404"/>
      <c r="AJ346" s="403"/>
      <c r="AK346" s="221"/>
    </row>
    <row r="347" spans="1:37" ht="13.5" customHeight="1">
      <c r="A347" s="2159"/>
      <c r="B347" s="255">
        <v>31</v>
      </c>
      <c r="C347" s="253" t="s">
        <v>687</v>
      </c>
      <c r="D347" s="221" t="s">
        <v>627</v>
      </c>
      <c r="E347" s="221" t="s">
        <v>634</v>
      </c>
      <c r="F347" s="222">
        <v>1</v>
      </c>
      <c r="G347" s="222">
        <v>0</v>
      </c>
      <c r="H347" s="222">
        <v>-3</v>
      </c>
      <c r="I347" s="222">
        <v>4</v>
      </c>
      <c r="J347" s="223">
        <v>0.28472222222222221</v>
      </c>
      <c r="K347" s="222">
        <v>3.5</v>
      </c>
      <c r="L347" s="222">
        <v>2.4</v>
      </c>
      <c r="M347" s="224">
        <v>7.2</v>
      </c>
      <c r="N347" s="788">
        <v>0.05</v>
      </c>
      <c r="O347" s="222">
        <v>36.9</v>
      </c>
      <c r="P347" s="296">
        <v>51</v>
      </c>
      <c r="Q347" s="222">
        <v>36.9</v>
      </c>
      <c r="R347" s="222">
        <v>6.6</v>
      </c>
      <c r="S347" s="296">
        <v>120</v>
      </c>
      <c r="T347" s="296">
        <v>78</v>
      </c>
      <c r="U347" s="296">
        <v>42</v>
      </c>
      <c r="V347" s="219" t="s">
        <v>642</v>
      </c>
      <c r="W347" s="219"/>
      <c r="X347" s="406">
        <v>270</v>
      </c>
      <c r="Y347" s="221"/>
      <c r="Z347" s="221"/>
      <c r="AA347" s="221"/>
      <c r="AB347" s="221"/>
      <c r="AC347" s="221"/>
      <c r="AD347" s="2060"/>
      <c r="AE347" s="221"/>
      <c r="AF347" s="404"/>
      <c r="AG347" s="404"/>
      <c r="AH347" s="403"/>
      <c r="AI347" s="404"/>
      <c r="AJ347" s="403"/>
      <c r="AK347" s="221"/>
    </row>
    <row r="348" spans="1:37" ht="13.5" customHeight="1">
      <c r="A348" s="2159"/>
      <c r="B348" s="2133" t="s">
        <v>407</v>
      </c>
      <c r="C348" s="2133"/>
      <c r="D348" s="658"/>
      <c r="E348" s="659"/>
      <c r="F348" s="809">
        <f>MAX(F317:F347)</f>
        <v>4</v>
      </c>
      <c r="G348" s="809">
        <f>MAX(G317:G347)</f>
        <v>22</v>
      </c>
      <c r="H348" s="809">
        <f>MAX(H317:H347)</f>
        <v>5</v>
      </c>
      <c r="I348" s="809">
        <f>MAX(I317:I347)</f>
        <v>9</v>
      </c>
      <c r="J348" s="811"/>
      <c r="K348" s="809">
        <f>MAX(K317:K347)</f>
        <v>9.1999999999999993</v>
      </c>
      <c r="L348" s="809">
        <f t="shared" ref="L348:M348" si="43">MAX(L317:L347)</f>
        <v>9.5</v>
      </c>
      <c r="M348" s="1207">
        <f t="shared" si="43"/>
        <v>7.3</v>
      </c>
      <c r="N348" s="812">
        <f>MAX(N317:N347)</f>
        <v>0.1</v>
      </c>
      <c r="O348" s="809">
        <f t="shared" ref="O348:AJ348" si="44">MAX(O317:O347)</f>
        <v>38.700000000000003</v>
      </c>
      <c r="P348" s="1208">
        <f t="shared" si="44"/>
        <v>69</v>
      </c>
      <c r="Q348" s="809">
        <f t="shared" si="44"/>
        <v>40.5</v>
      </c>
      <c r="R348" s="809">
        <f t="shared" si="44"/>
        <v>10</v>
      </c>
      <c r="S348" s="1208">
        <f t="shared" si="44"/>
        <v>140</v>
      </c>
      <c r="T348" s="1208">
        <f t="shared" si="44"/>
        <v>90</v>
      </c>
      <c r="U348" s="1208">
        <f t="shared" si="44"/>
        <v>62</v>
      </c>
      <c r="V348" s="809">
        <f t="shared" si="44"/>
        <v>0.28000000000000003</v>
      </c>
      <c r="W348" s="815">
        <f>MAX(W317:W347)</f>
        <v>0</v>
      </c>
      <c r="X348" s="1208">
        <f t="shared" si="44"/>
        <v>300</v>
      </c>
      <c r="Y348" s="1208">
        <f t="shared" si="44"/>
        <v>277</v>
      </c>
      <c r="Z348" s="1208">
        <f t="shared" si="44"/>
        <v>7.6</v>
      </c>
      <c r="AA348" s="809">
        <f t="shared" si="44"/>
        <v>1.77</v>
      </c>
      <c r="AB348" s="1207">
        <f t="shared" si="44"/>
        <v>-1.52</v>
      </c>
      <c r="AC348" s="809">
        <f t="shared" si="44"/>
        <v>4.4000000000000004</v>
      </c>
      <c r="AD348" s="2050">
        <f t="shared" si="44"/>
        <v>0.26</v>
      </c>
      <c r="AE348" s="809">
        <f t="shared" si="44"/>
        <v>69</v>
      </c>
      <c r="AF348" s="2075">
        <f t="shared" si="44"/>
        <v>17</v>
      </c>
      <c r="AG348" s="2075">
        <f t="shared" si="44"/>
        <v>5.6</v>
      </c>
      <c r="AH348" s="1137">
        <f t="shared" si="44"/>
        <v>3</v>
      </c>
      <c r="AI348" s="2075">
        <f t="shared" si="44"/>
        <v>14</v>
      </c>
      <c r="AJ348" s="1137">
        <f t="shared" si="44"/>
        <v>3.1</v>
      </c>
      <c r="AK348" s="1137" t="s">
        <v>722</v>
      </c>
    </row>
    <row r="349" spans="1:37" ht="13.5" customHeight="1">
      <c r="A349" s="2159"/>
      <c r="B349" s="2134" t="s">
        <v>408</v>
      </c>
      <c r="C349" s="2133"/>
      <c r="D349" s="658"/>
      <c r="E349" s="659"/>
      <c r="F349" s="809">
        <f>MIN(F317:F347)</f>
        <v>0</v>
      </c>
      <c r="G349" s="809">
        <f>MIN(G317:G347)</f>
        <v>0</v>
      </c>
      <c r="H349" s="809">
        <f>MIN(H317:H347)</f>
        <v>-6</v>
      </c>
      <c r="I349" s="809">
        <f>MIN(I317:I347)</f>
        <v>2.5</v>
      </c>
      <c r="J349" s="811"/>
      <c r="K349" s="809">
        <f>MIN(K317:K347)</f>
        <v>2.8</v>
      </c>
      <c r="L349" s="809">
        <f t="shared" ref="L349:M349" si="45">MIN(L317:L347)</f>
        <v>1.5</v>
      </c>
      <c r="M349" s="1207">
        <f t="shared" si="45"/>
        <v>6.81</v>
      </c>
      <c r="N349" s="812" t="s">
        <v>459</v>
      </c>
      <c r="O349" s="809">
        <f t="shared" ref="O349:AJ349" si="46">MIN(O317:O347)</f>
        <v>30</v>
      </c>
      <c r="P349" s="1208">
        <f t="shared" si="46"/>
        <v>42</v>
      </c>
      <c r="Q349" s="809">
        <f t="shared" si="46"/>
        <v>28.4</v>
      </c>
      <c r="R349" s="809">
        <f t="shared" si="46"/>
        <v>6.6</v>
      </c>
      <c r="S349" s="1208">
        <f t="shared" si="46"/>
        <v>110</v>
      </c>
      <c r="T349" s="1208">
        <f t="shared" si="46"/>
        <v>66</v>
      </c>
      <c r="U349" s="1208">
        <f t="shared" si="46"/>
        <v>38</v>
      </c>
      <c r="V349" s="809">
        <f t="shared" si="46"/>
        <v>0.24</v>
      </c>
      <c r="W349" s="815">
        <f>MIN(W317:W347)</f>
        <v>0</v>
      </c>
      <c r="X349" s="1208">
        <f t="shared" si="46"/>
        <v>230</v>
      </c>
      <c r="Y349" s="1208">
        <f t="shared" si="46"/>
        <v>238.4</v>
      </c>
      <c r="Z349" s="1208">
        <f t="shared" si="46"/>
        <v>7</v>
      </c>
      <c r="AA349" s="809">
        <f t="shared" si="46"/>
        <v>1.63</v>
      </c>
      <c r="AB349" s="1207">
        <f t="shared" si="46"/>
        <v>-1.64</v>
      </c>
      <c r="AC349" s="809">
        <f t="shared" si="46"/>
        <v>4.2</v>
      </c>
      <c r="AD349" s="2050">
        <f t="shared" si="46"/>
        <v>0.26</v>
      </c>
      <c r="AE349" s="809">
        <f t="shared" si="46"/>
        <v>69</v>
      </c>
      <c r="AF349" s="2075">
        <f t="shared" si="46"/>
        <v>17</v>
      </c>
      <c r="AG349" s="2075">
        <f t="shared" si="46"/>
        <v>5.6</v>
      </c>
      <c r="AH349" s="1137">
        <f t="shared" si="46"/>
        <v>3</v>
      </c>
      <c r="AI349" s="2075">
        <f t="shared" si="46"/>
        <v>14</v>
      </c>
      <c r="AJ349" s="1137">
        <f t="shared" si="46"/>
        <v>3.1</v>
      </c>
      <c r="AK349" s="1137" t="s">
        <v>723</v>
      </c>
    </row>
    <row r="350" spans="1:37" ht="13.5" customHeight="1">
      <c r="A350" s="2159"/>
      <c r="B350" s="2133" t="s">
        <v>409</v>
      </c>
      <c r="C350" s="2133"/>
      <c r="D350" s="658"/>
      <c r="E350" s="659"/>
      <c r="F350" s="811"/>
      <c r="G350" s="809">
        <f>IF(COUNT(G317:G347)=0,0,AVERAGE(G317:G347))</f>
        <v>1.4645161290322581</v>
      </c>
      <c r="H350" s="809">
        <f>IF(COUNT(H317:H347)=0,0,AVERAGE(H317:H347))</f>
        <v>-0.77419354838709675</v>
      </c>
      <c r="I350" s="809">
        <f>IF(COUNT(I317:I347)=0,0,AVERAGE(I317:I347))</f>
        <v>5.741935483870968</v>
      </c>
      <c r="J350" s="811"/>
      <c r="K350" s="809">
        <f>IF(COUNT(K317:K347)=0,0,AVERAGE(K317:K347))</f>
        <v>4.9451612903225799</v>
      </c>
      <c r="L350" s="809">
        <f t="shared" ref="L350:M350" si="47">IF(COUNT(L317:L347)=0,0,AVERAGE(L317:L347))</f>
        <v>6.0354838709677425</v>
      </c>
      <c r="M350" s="1207">
        <f t="shared" si="47"/>
        <v>7.065483870967741</v>
      </c>
      <c r="N350" s="811"/>
      <c r="O350" s="809">
        <f t="shared" ref="O350:U350" si="48">IF(COUNT(O317:O347)=0,0,AVERAGE(O317:O347))</f>
        <v>36.138709677419364</v>
      </c>
      <c r="P350" s="1208">
        <f t="shared" si="48"/>
        <v>54.612903225806448</v>
      </c>
      <c r="Q350" s="809">
        <f t="shared" si="48"/>
        <v>36.016129032258071</v>
      </c>
      <c r="R350" s="809">
        <f t="shared" si="48"/>
        <v>8.2935483870967737</v>
      </c>
      <c r="S350" s="1208">
        <f t="shared" si="48"/>
        <v>124.54838709677419</v>
      </c>
      <c r="T350" s="1208">
        <f t="shared" si="48"/>
        <v>77.935483870967744</v>
      </c>
      <c r="U350" s="1208">
        <f t="shared" si="48"/>
        <v>46.612903225806448</v>
      </c>
      <c r="V350" s="811"/>
      <c r="W350" s="815" t="s">
        <v>747</v>
      </c>
      <c r="X350" s="1208">
        <f t="shared" ref="X350:AJ350" si="49">IF(COUNT(X317:X347)=0,0,AVERAGE(X317:X347))</f>
        <v>262.90322580645159</v>
      </c>
      <c r="Y350" s="1208">
        <f t="shared" si="49"/>
        <v>257.7</v>
      </c>
      <c r="Z350" s="1208">
        <f t="shared" si="49"/>
        <v>7.3</v>
      </c>
      <c r="AA350" s="809">
        <f t="shared" si="49"/>
        <v>1.7</v>
      </c>
      <c r="AB350" s="1207">
        <f t="shared" si="49"/>
        <v>-1.58</v>
      </c>
      <c r="AC350" s="809">
        <f t="shared" si="49"/>
        <v>4.3000000000000007</v>
      </c>
      <c r="AD350" s="2050">
        <f t="shared" si="49"/>
        <v>0.26</v>
      </c>
      <c r="AE350" s="809">
        <f t="shared" si="49"/>
        <v>69</v>
      </c>
      <c r="AF350" s="2075">
        <f t="shared" si="49"/>
        <v>17</v>
      </c>
      <c r="AG350" s="2075">
        <f t="shared" si="49"/>
        <v>5.6</v>
      </c>
      <c r="AH350" s="1137">
        <f t="shared" si="49"/>
        <v>3</v>
      </c>
      <c r="AI350" s="2075">
        <f t="shared" si="49"/>
        <v>14</v>
      </c>
      <c r="AJ350" s="1137">
        <f t="shared" si="49"/>
        <v>3.1</v>
      </c>
      <c r="AK350" s="1137" t="s">
        <v>700</v>
      </c>
    </row>
    <row r="351" spans="1:37" ht="13.5" customHeight="1">
      <c r="A351" s="2159"/>
      <c r="B351" s="2135" t="s">
        <v>410</v>
      </c>
      <c r="C351" s="2135"/>
      <c r="D351" s="660"/>
      <c r="E351" s="660"/>
      <c r="F351" s="859"/>
      <c r="G351" s="809">
        <f>SUM(G317:G347)</f>
        <v>45.400000000000006</v>
      </c>
      <c r="H351" s="860"/>
      <c r="I351" s="860"/>
      <c r="J351" s="860"/>
      <c r="K351" s="860"/>
      <c r="L351" s="860"/>
      <c r="M351" s="860"/>
      <c r="N351" s="860"/>
      <c r="O351" s="860"/>
      <c r="P351" s="860"/>
      <c r="Q351" s="860"/>
      <c r="R351" s="860"/>
      <c r="S351" s="860"/>
      <c r="T351" s="860"/>
      <c r="U351" s="860"/>
      <c r="V351" s="860"/>
      <c r="W351" s="820"/>
      <c r="X351" s="860"/>
      <c r="Y351" s="860"/>
      <c r="Z351" s="860"/>
      <c r="AA351" s="860"/>
      <c r="AB351" s="860"/>
      <c r="AC351" s="861"/>
      <c r="AD351" s="2065"/>
      <c r="AE351" s="860"/>
      <c r="AF351" s="2076"/>
      <c r="AG351" s="2076"/>
      <c r="AH351" s="1138"/>
      <c r="AI351" s="2076"/>
      <c r="AJ351" s="1138"/>
      <c r="AK351" s="1138"/>
    </row>
    <row r="352" spans="1:37" ht="13.5" customHeight="1">
      <c r="A352" s="2142" t="s">
        <v>598</v>
      </c>
      <c r="B352" s="254">
        <v>43132</v>
      </c>
      <c r="C352" s="1701" t="s">
        <v>781</v>
      </c>
      <c r="D352" s="1511" t="s">
        <v>638</v>
      </c>
      <c r="E352" s="1511" t="s">
        <v>640</v>
      </c>
      <c r="F352" s="1512">
        <v>0</v>
      </c>
      <c r="G352" s="1512">
        <v>55</v>
      </c>
      <c r="H352" s="1512">
        <v>0</v>
      </c>
      <c r="I352" s="1512">
        <v>6.5</v>
      </c>
      <c r="J352" s="1513">
        <v>0.29166666666666669</v>
      </c>
      <c r="K352" s="1512">
        <v>4.9000000000000004</v>
      </c>
      <c r="L352" s="1512">
        <v>7.3</v>
      </c>
      <c r="M352" s="1514">
        <v>7.29</v>
      </c>
      <c r="N352" s="1514" t="s">
        <v>321</v>
      </c>
      <c r="O352" s="1512">
        <v>33.200000000000003</v>
      </c>
      <c r="P352" s="1515">
        <v>50</v>
      </c>
      <c r="Q352" s="1512">
        <v>36.200000000000003</v>
      </c>
      <c r="R352" s="1512">
        <v>8.8000000000000007</v>
      </c>
      <c r="S352" s="1515">
        <v>116</v>
      </c>
      <c r="T352" s="1515">
        <v>77</v>
      </c>
      <c r="U352" s="1515">
        <v>39</v>
      </c>
      <c r="V352" s="1516" t="s">
        <v>642</v>
      </c>
      <c r="W352" s="1516"/>
      <c r="X352" s="1517">
        <v>250</v>
      </c>
      <c r="Y352" s="1512"/>
      <c r="Z352" s="1512"/>
      <c r="AA352" s="1512"/>
      <c r="AB352" s="1514"/>
      <c r="AC352" s="1512"/>
      <c r="AD352" s="2066"/>
      <c r="AE352" s="1512"/>
      <c r="AF352" s="1589"/>
      <c r="AG352" s="1589"/>
      <c r="AH352" s="2084"/>
      <c r="AI352" s="1589"/>
      <c r="AJ352" s="2084"/>
      <c r="AK352" s="1512"/>
    </row>
    <row r="353" spans="1:37" ht="13.5" customHeight="1">
      <c r="A353" s="2143"/>
      <c r="B353" s="255">
        <v>43133</v>
      </c>
      <c r="C353" s="206" t="s">
        <v>689</v>
      </c>
      <c r="D353" s="1470" t="s">
        <v>785</v>
      </c>
      <c r="E353" s="1470" t="s">
        <v>640</v>
      </c>
      <c r="F353" s="1471">
        <v>4</v>
      </c>
      <c r="G353" s="1471">
        <v>8.8000000000000007</v>
      </c>
      <c r="H353" s="1471">
        <v>0</v>
      </c>
      <c r="I353" s="1471">
        <v>4.5</v>
      </c>
      <c r="J353" s="1472">
        <v>0.28472222222222221</v>
      </c>
      <c r="K353" s="1471">
        <v>4.0999999999999996</v>
      </c>
      <c r="L353" s="1471">
        <v>5.8</v>
      </c>
      <c r="M353" s="1473">
        <v>7.2</v>
      </c>
      <c r="N353" s="1473">
        <v>0.05</v>
      </c>
      <c r="O353" s="1471">
        <v>36.1</v>
      </c>
      <c r="P353" s="1474">
        <v>51</v>
      </c>
      <c r="Q353" s="1471">
        <v>36.6</v>
      </c>
      <c r="R353" s="1471">
        <v>7.7</v>
      </c>
      <c r="S353" s="1474">
        <v>116</v>
      </c>
      <c r="T353" s="1474">
        <v>73</v>
      </c>
      <c r="U353" s="1474">
        <v>43</v>
      </c>
      <c r="V353" s="1475" t="s">
        <v>642</v>
      </c>
      <c r="W353" s="1475"/>
      <c r="X353" s="1476">
        <v>270</v>
      </c>
      <c r="Y353" s="1471"/>
      <c r="Z353" s="1471"/>
      <c r="AA353" s="1471"/>
      <c r="AB353" s="1473"/>
      <c r="AC353" s="1471"/>
      <c r="AD353" s="2067"/>
      <c r="AE353" s="1471"/>
      <c r="AF353" s="1590"/>
      <c r="AG353" s="1590"/>
      <c r="AH353" s="2085"/>
      <c r="AI353" s="1590"/>
      <c r="AJ353" s="2085"/>
      <c r="AK353" s="1471"/>
    </row>
    <row r="354" spans="1:37" ht="13.5" customHeight="1">
      <c r="A354" s="2143"/>
      <c r="B354" s="255">
        <v>43134</v>
      </c>
      <c r="C354" s="206" t="s">
        <v>691</v>
      </c>
      <c r="D354" s="1470" t="s">
        <v>641</v>
      </c>
      <c r="E354" s="1470" t="s">
        <v>709</v>
      </c>
      <c r="F354" s="1471">
        <v>0</v>
      </c>
      <c r="G354" s="1471">
        <v>0</v>
      </c>
      <c r="H354" s="1471">
        <v>1</v>
      </c>
      <c r="I354" s="1471">
        <v>6.5</v>
      </c>
      <c r="J354" s="1472">
        <v>0.29166666666666669</v>
      </c>
      <c r="K354" s="1471">
        <v>3.6</v>
      </c>
      <c r="L354" s="1471">
        <v>3</v>
      </c>
      <c r="M354" s="1473">
        <v>7.24</v>
      </c>
      <c r="N354" s="1473">
        <v>0.05</v>
      </c>
      <c r="O354" s="1471">
        <v>35.799999999999997</v>
      </c>
      <c r="P354" s="1474">
        <v>50</v>
      </c>
      <c r="Q354" s="1471">
        <v>37.6</v>
      </c>
      <c r="R354" s="1471">
        <v>8.4</v>
      </c>
      <c r="S354" s="1474">
        <v>115</v>
      </c>
      <c r="T354" s="1474">
        <v>72</v>
      </c>
      <c r="U354" s="1474">
        <v>43</v>
      </c>
      <c r="V354" s="1471" t="s">
        <v>642</v>
      </c>
      <c r="W354" s="1475"/>
      <c r="X354" s="1476">
        <v>270</v>
      </c>
      <c r="Y354" s="1471"/>
      <c r="Z354" s="1471"/>
      <c r="AA354" s="1471"/>
      <c r="AB354" s="1473"/>
      <c r="AC354" s="1471"/>
      <c r="AD354" s="2067"/>
      <c r="AE354" s="1471"/>
      <c r="AF354" s="1590"/>
      <c r="AG354" s="1590"/>
      <c r="AH354" s="2085"/>
      <c r="AI354" s="1590"/>
      <c r="AJ354" s="2085"/>
      <c r="AK354" s="1471"/>
    </row>
    <row r="355" spans="1:37" ht="13.5" customHeight="1">
      <c r="A355" s="2143"/>
      <c r="B355" s="255">
        <v>43135</v>
      </c>
      <c r="C355" s="206" t="s">
        <v>692</v>
      </c>
      <c r="D355" s="1470" t="s">
        <v>627</v>
      </c>
      <c r="E355" s="1470" t="s">
        <v>630</v>
      </c>
      <c r="F355" s="1471">
        <v>0</v>
      </c>
      <c r="G355" s="1471">
        <v>0</v>
      </c>
      <c r="H355" s="1471">
        <v>-2</v>
      </c>
      <c r="I355" s="1471">
        <v>5</v>
      </c>
      <c r="J355" s="1472">
        <v>0.29166666666666669</v>
      </c>
      <c r="K355" s="1471">
        <v>3.6</v>
      </c>
      <c r="L355" s="1471">
        <v>2.2000000000000002</v>
      </c>
      <c r="M355" s="1473">
        <v>7.14</v>
      </c>
      <c r="N355" s="1473">
        <v>0.1</v>
      </c>
      <c r="O355" s="1471">
        <v>36.799999999999997</v>
      </c>
      <c r="P355" s="1474">
        <v>55</v>
      </c>
      <c r="Q355" s="1471">
        <v>36.6</v>
      </c>
      <c r="R355" s="1471">
        <v>7.3</v>
      </c>
      <c r="S355" s="1474">
        <v>119</v>
      </c>
      <c r="T355" s="1474">
        <v>76</v>
      </c>
      <c r="U355" s="1474">
        <v>43</v>
      </c>
      <c r="V355" s="1475" t="s">
        <v>642</v>
      </c>
      <c r="W355" s="1475"/>
      <c r="X355" s="1476">
        <v>270</v>
      </c>
      <c r="Y355" s="1475"/>
      <c r="Z355" s="1475"/>
      <c r="AA355" s="1471"/>
      <c r="AB355" s="1475"/>
      <c r="AC355" s="1475"/>
      <c r="AD355" s="2067"/>
      <c r="AE355" s="1475"/>
      <c r="AF355" s="1590"/>
      <c r="AG355" s="1590"/>
      <c r="AH355" s="2085"/>
      <c r="AI355" s="1590"/>
      <c r="AJ355" s="2085"/>
      <c r="AK355" s="1471"/>
    </row>
    <row r="356" spans="1:37" ht="13.5" customHeight="1">
      <c r="A356" s="2143"/>
      <c r="B356" s="255">
        <v>43136</v>
      </c>
      <c r="C356" s="206" t="s">
        <v>685</v>
      </c>
      <c r="D356" s="1470" t="s">
        <v>627</v>
      </c>
      <c r="E356" s="1470" t="s">
        <v>631</v>
      </c>
      <c r="F356" s="1471">
        <v>0</v>
      </c>
      <c r="G356" s="1471">
        <v>0</v>
      </c>
      <c r="H356" s="1471">
        <v>-2</v>
      </c>
      <c r="I356" s="1471">
        <v>7</v>
      </c>
      <c r="J356" s="1472">
        <v>0.29166666666666669</v>
      </c>
      <c r="K356" s="1471">
        <v>4.0999999999999996</v>
      </c>
      <c r="L356" s="1471">
        <v>6.5</v>
      </c>
      <c r="M356" s="1473">
        <v>7.19</v>
      </c>
      <c r="N356" s="1473">
        <v>0.05</v>
      </c>
      <c r="O356" s="1471">
        <v>37.200000000000003</v>
      </c>
      <c r="P356" s="1474">
        <v>56</v>
      </c>
      <c r="Q356" s="1471">
        <v>38.299999999999997</v>
      </c>
      <c r="R356" s="1471">
        <v>9.5</v>
      </c>
      <c r="S356" s="1474">
        <v>118</v>
      </c>
      <c r="T356" s="1474">
        <v>72</v>
      </c>
      <c r="U356" s="1474">
        <v>46</v>
      </c>
      <c r="V356" s="1475" t="s">
        <v>642</v>
      </c>
      <c r="W356" s="1475"/>
      <c r="X356" s="1476">
        <v>260</v>
      </c>
      <c r="Y356" s="1475"/>
      <c r="Z356" s="1475"/>
      <c r="AA356" s="1475"/>
      <c r="AB356" s="1475"/>
      <c r="AC356" s="1475"/>
      <c r="AD356" s="2067"/>
      <c r="AE356" s="1475"/>
      <c r="AF356" s="1590"/>
      <c r="AG356" s="1590"/>
      <c r="AH356" s="2085"/>
      <c r="AI356" s="1590"/>
      <c r="AJ356" s="2085"/>
      <c r="AK356" s="1475"/>
    </row>
    <row r="357" spans="1:37" ht="13.5" customHeight="1">
      <c r="A357" s="2143"/>
      <c r="B357" s="255">
        <v>43137</v>
      </c>
      <c r="C357" s="206" t="s">
        <v>686</v>
      </c>
      <c r="D357" s="1470" t="s">
        <v>627</v>
      </c>
      <c r="E357" s="1470" t="s">
        <v>709</v>
      </c>
      <c r="F357" s="1471">
        <v>0</v>
      </c>
      <c r="G357" s="1471">
        <v>0</v>
      </c>
      <c r="H357" s="1471">
        <v>-3</v>
      </c>
      <c r="I357" s="1471">
        <v>6</v>
      </c>
      <c r="J357" s="1472">
        <v>0.28472222222222221</v>
      </c>
      <c r="K357" s="1471">
        <v>3.8</v>
      </c>
      <c r="L357" s="1471">
        <v>6.1</v>
      </c>
      <c r="M357" s="1473">
        <v>7.12</v>
      </c>
      <c r="N357" s="1473" t="s">
        <v>321</v>
      </c>
      <c r="O357" s="1471">
        <v>34.9</v>
      </c>
      <c r="P357" s="1474">
        <v>46</v>
      </c>
      <c r="Q357" s="1471">
        <v>36.9</v>
      </c>
      <c r="R357" s="1471">
        <v>8.5</v>
      </c>
      <c r="S357" s="1474">
        <v>118</v>
      </c>
      <c r="T357" s="1474">
        <v>72</v>
      </c>
      <c r="U357" s="1474">
        <v>46</v>
      </c>
      <c r="V357" s="1475" t="s">
        <v>642</v>
      </c>
      <c r="W357" s="1475"/>
      <c r="X357" s="1476">
        <v>240</v>
      </c>
      <c r="Y357" s="1475"/>
      <c r="Z357" s="1475"/>
      <c r="AA357" s="1475"/>
      <c r="AB357" s="1475"/>
      <c r="AC357" s="1475"/>
      <c r="AD357" s="2067"/>
      <c r="AE357" s="1475"/>
      <c r="AF357" s="1590"/>
      <c r="AG357" s="1590"/>
      <c r="AH357" s="2085"/>
      <c r="AI357" s="1590"/>
      <c r="AJ357" s="2085"/>
      <c r="AK357" s="1475"/>
    </row>
    <row r="358" spans="1:37" ht="13.5" customHeight="1">
      <c r="A358" s="2143"/>
      <c r="B358" s="255">
        <v>43138</v>
      </c>
      <c r="C358" s="206" t="s">
        <v>687</v>
      </c>
      <c r="D358" s="1470" t="s">
        <v>627</v>
      </c>
      <c r="E358" s="1470" t="s">
        <v>693</v>
      </c>
      <c r="F358" s="1471">
        <v>1</v>
      </c>
      <c r="G358" s="1471">
        <v>0</v>
      </c>
      <c r="H358" s="1471">
        <v>-2</v>
      </c>
      <c r="I358" s="1471">
        <v>7</v>
      </c>
      <c r="J358" s="1472">
        <v>0.29166666666666669</v>
      </c>
      <c r="K358" s="1471">
        <v>4.0999999999999996</v>
      </c>
      <c r="L358" s="1471">
        <v>6.2</v>
      </c>
      <c r="M358" s="1473">
        <v>7.03</v>
      </c>
      <c r="N358" s="1473">
        <v>0.05</v>
      </c>
      <c r="O358" s="1471">
        <v>36.4</v>
      </c>
      <c r="P358" s="1474">
        <v>48</v>
      </c>
      <c r="Q358" s="1471">
        <v>32</v>
      </c>
      <c r="R358" s="1471">
        <v>10</v>
      </c>
      <c r="S358" s="1474">
        <v>120</v>
      </c>
      <c r="T358" s="1474">
        <v>68</v>
      </c>
      <c r="U358" s="1474">
        <v>52</v>
      </c>
      <c r="V358" s="1475" t="s">
        <v>642</v>
      </c>
      <c r="W358" s="1475"/>
      <c r="X358" s="1476">
        <v>260</v>
      </c>
      <c r="Y358" s="1471"/>
      <c r="Z358" s="1471"/>
      <c r="AA358" s="1471"/>
      <c r="AB358" s="1473"/>
      <c r="AC358" s="1471"/>
      <c r="AD358" s="2067"/>
      <c r="AE358" s="1471"/>
      <c r="AF358" s="1590"/>
      <c r="AG358" s="1590"/>
      <c r="AH358" s="2085"/>
      <c r="AI358" s="1590"/>
      <c r="AJ358" s="2085"/>
      <c r="AK358" s="1471"/>
    </row>
    <row r="359" spans="1:37" ht="13.5" customHeight="1">
      <c r="A359" s="2143"/>
      <c r="B359" s="255">
        <v>43139</v>
      </c>
      <c r="C359" s="206" t="s">
        <v>688</v>
      </c>
      <c r="D359" s="1470" t="s">
        <v>627</v>
      </c>
      <c r="E359" s="1470" t="s">
        <v>631</v>
      </c>
      <c r="F359" s="1471">
        <v>0</v>
      </c>
      <c r="G359" s="1471">
        <v>0</v>
      </c>
      <c r="H359" s="1471">
        <v>-2</v>
      </c>
      <c r="I359" s="1471">
        <v>6.5</v>
      </c>
      <c r="J359" s="1472">
        <v>0.2986111111111111</v>
      </c>
      <c r="K359" s="1471">
        <v>5.3</v>
      </c>
      <c r="L359" s="1471">
        <v>4.2</v>
      </c>
      <c r="M359" s="1473">
        <v>7.08</v>
      </c>
      <c r="N359" s="1473">
        <v>0.1</v>
      </c>
      <c r="O359" s="1471">
        <v>35</v>
      </c>
      <c r="P359" s="1474">
        <v>46</v>
      </c>
      <c r="Q359" s="1471">
        <v>38.299999999999997</v>
      </c>
      <c r="R359" s="1471">
        <v>10</v>
      </c>
      <c r="S359" s="1474">
        <v>114</v>
      </c>
      <c r="T359" s="1474">
        <v>76</v>
      </c>
      <c r="U359" s="1474">
        <v>38</v>
      </c>
      <c r="V359" s="1475" t="s">
        <v>642</v>
      </c>
      <c r="W359" s="1475"/>
      <c r="X359" s="1476">
        <v>240</v>
      </c>
      <c r="Y359" s="1471"/>
      <c r="Z359" s="1471"/>
      <c r="AA359" s="1471"/>
      <c r="AB359" s="1473"/>
      <c r="AC359" s="1471"/>
      <c r="AD359" s="2067">
        <v>0.32</v>
      </c>
      <c r="AE359" s="1471">
        <v>65</v>
      </c>
      <c r="AF359" s="1590">
        <v>16</v>
      </c>
      <c r="AG359" s="1590">
        <v>5.3</v>
      </c>
      <c r="AH359" s="2085">
        <v>1.9</v>
      </c>
      <c r="AI359" s="1590">
        <v>15</v>
      </c>
      <c r="AJ359" s="2085">
        <v>2.5</v>
      </c>
      <c r="AK359" s="1471" t="s">
        <v>700</v>
      </c>
    </row>
    <row r="360" spans="1:37" ht="13.5" customHeight="1">
      <c r="A360" s="2143"/>
      <c r="B360" s="255">
        <v>43140</v>
      </c>
      <c r="C360" s="206" t="s">
        <v>689</v>
      </c>
      <c r="D360" s="1470" t="s">
        <v>627</v>
      </c>
      <c r="E360" s="1470" t="s">
        <v>640</v>
      </c>
      <c r="F360" s="1471">
        <v>0</v>
      </c>
      <c r="G360" s="1471">
        <v>0</v>
      </c>
      <c r="H360" s="1471">
        <v>-5</v>
      </c>
      <c r="I360" s="1471">
        <v>7.5</v>
      </c>
      <c r="J360" s="1472">
        <v>0.29166666666666669</v>
      </c>
      <c r="K360" s="1471">
        <v>4.8</v>
      </c>
      <c r="L360" s="1471">
        <v>5.2</v>
      </c>
      <c r="M360" s="1473">
        <v>6.99</v>
      </c>
      <c r="N360" s="1473">
        <v>0.1</v>
      </c>
      <c r="O360" s="1471">
        <v>36</v>
      </c>
      <c r="P360" s="1474">
        <v>45</v>
      </c>
      <c r="Q360" s="1471">
        <v>39.1</v>
      </c>
      <c r="R360" s="1471">
        <v>8.8000000000000007</v>
      </c>
      <c r="S360" s="1474">
        <v>116</v>
      </c>
      <c r="T360" s="1474">
        <v>70</v>
      </c>
      <c r="U360" s="1474">
        <v>46</v>
      </c>
      <c r="V360" s="1475" t="s">
        <v>642</v>
      </c>
      <c r="W360" s="1475"/>
      <c r="X360" s="1476">
        <v>240</v>
      </c>
      <c r="Y360" s="1471"/>
      <c r="Z360" s="1471"/>
      <c r="AA360" s="1471"/>
      <c r="AB360" s="1473"/>
      <c r="AC360" s="1471"/>
      <c r="AD360" s="2067"/>
      <c r="AE360" s="1471"/>
      <c r="AF360" s="1590"/>
      <c r="AG360" s="1590"/>
      <c r="AH360" s="2085"/>
      <c r="AI360" s="1590"/>
      <c r="AJ360" s="2085"/>
      <c r="AK360" s="1471"/>
    </row>
    <row r="361" spans="1:37" ht="13.5" customHeight="1">
      <c r="A361" s="2143"/>
      <c r="B361" s="255">
        <v>43141</v>
      </c>
      <c r="C361" s="206" t="s">
        <v>691</v>
      </c>
      <c r="D361" s="1470" t="s">
        <v>628</v>
      </c>
      <c r="E361" s="1470" t="s">
        <v>630</v>
      </c>
      <c r="F361" s="1471">
        <v>0</v>
      </c>
      <c r="G361" s="1471">
        <v>2.5</v>
      </c>
      <c r="H361" s="1471">
        <v>-1</v>
      </c>
      <c r="I361" s="1471">
        <v>7</v>
      </c>
      <c r="J361" s="1472">
        <v>0.2986111111111111</v>
      </c>
      <c r="K361" s="1471">
        <v>3.1</v>
      </c>
      <c r="L361" s="1471">
        <v>3.9</v>
      </c>
      <c r="M361" s="1473">
        <v>7.11</v>
      </c>
      <c r="N361" s="1473">
        <v>0.05</v>
      </c>
      <c r="O361" s="1471">
        <v>35.6</v>
      </c>
      <c r="P361" s="1474">
        <v>49</v>
      </c>
      <c r="Q361" s="1471">
        <v>38</v>
      </c>
      <c r="R361" s="1471">
        <v>7</v>
      </c>
      <c r="S361" s="1474">
        <v>119</v>
      </c>
      <c r="T361" s="1474">
        <v>70</v>
      </c>
      <c r="U361" s="1474">
        <v>49</v>
      </c>
      <c r="V361" s="1475" t="s">
        <v>642</v>
      </c>
      <c r="W361" s="1475"/>
      <c r="X361" s="1476">
        <v>270</v>
      </c>
      <c r="Y361" s="1471"/>
      <c r="Z361" s="1471"/>
      <c r="AA361" s="1471"/>
      <c r="AB361" s="1473"/>
      <c r="AC361" s="1471"/>
      <c r="AD361" s="2067"/>
      <c r="AE361" s="1471"/>
      <c r="AF361" s="1590"/>
      <c r="AG361" s="1590"/>
      <c r="AH361" s="2085"/>
      <c r="AI361" s="1590"/>
      <c r="AJ361" s="2085"/>
      <c r="AK361" s="1471"/>
    </row>
    <row r="362" spans="1:37" ht="13.5" customHeight="1">
      <c r="A362" s="2143"/>
      <c r="B362" s="255">
        <v>43142</v>
      </c>
      <c r="C362" s="215" t="s">
        <v>692</v>
      </c>
      <c r="D362" s="1470" t="s">
        <v>704</v>
      </c>
      <c r="E362" s="1470" t="s">
        <v>626</v>
      </c>
      <c r="F362" s="1471">
        <v>0</v>
      </c>
      <c r="G362" s="1471">
        <v>0</v>
      </c>
      <c r="H362" s="1471">
        <v>5</v>
      </c>
      <c r="I362" s="1471">
        <v>9</v>
      </c>
      <c r="J362" s="1472">
        <v>0.29166666666666669</v>
      </c>
      <c r="K362" s="1471">
        <v>7.3</v>
      </c>
      <c r="L362" s="1471">
        <v>5.7</v>
      </c>
      <c r="M362" s="1473">
        <v>7.04</v>
      </c>
      <c r="N362" s="1473">
        <v>0.1</v>
      </c>
      <c r="O362" s="1471">
        <v>34.6</v>
      </c>
      <c r="P362" s="1474">
        <v>46</v>
      </c>
      <c r="Q362" s="1471">
        <v>37.299999999999997</v>
      </c>
      <c r="R362" s="1471">
        <v>8.8000000000000007</v>
      </c>
      <c r="S362" s="1474">
        <v>116</v>
      </c>
      <c r="T362" s="1474">
        <v>62</v>
      </c>
      <c r="U362" s="1474">
        <v>54</v>
      </c>
      <c r="V362" s="1475" t="s">
        <v>642</v>
      </c>
      <c r="W362" s="1475"/>
      <c r="X362" s="1476">
        <v>260</v>
      </c>
      <c r="Y362" s="1471"/>
      <c r="Z362" s="1471"/>
      <c r="AA362" s="1471"/>
      <c r="AB362" s="1473"/>
      <c r="AC362" s="1471"/>
      <c r="AD362" s="2067"/>
      <c r="AE362" s="1471"/>
      <c r="AF362" s="1590"/>
      <c r="AG362" s="1590"/>
      <c r="AH362" s="2085"/>
      <c r="AI362" s="1590"/>
      <c r="AJ362" s="2085"/>
      <c r="AK362" s="1471"/>
    </row>
    <row r="363" spans="1:37" ht="13.5" customHeight="1">
      <c r="A363" s="2143"/>
      <c r="B363" s="255">
        <v>43143</v>
      </c>
      <c r="C363" s="371" t="s">
        <v>685</v>
      </c>
      <c r="D363" s="1470" t="s">
        <v>627</v>
      </c>
      <c r="E363" s="1470" t="s">
        <v>709</v>
      </c>
      <c r="F363" s="1471">
        <v>2</v>
      </c>
      <c r="G363" s="1471">
        <v>0</v>
      </c>
      <c r="H363" s="1471">
        <v>3</v>
      </c>
      <c r="I363" s="1471">
        <v>8</v>
      </c>
      <c r="J363" s="1472">
        <v>0.29166666666666669</v>
      </c>
      <c r="K363" s="1471">
        <v>4.8</v>
      </c>
      <c r="L363" s="1471">
        <v>6.6</v>
      </c>
      <c r="M363" s="1473">
        <v>7.01</v>
      </c>
      <c r="N363" s="1473">
        <v>0.05</v>
      </c>
      <c r="O363" s="1471">
        <v>35.5</v>
      </c>
      <c r="P363" s="1474">
        <v>52</v>
      </c>
      <c r="Q363" s="1471">
        <v>36.200000000000003</v>
      </c>
      <c r="R363" s="1471">
        <v>10</v>
      </c>
      <c r="S363" s="1474">
        <v>112</v>
      </c>
      <c r="T363" s="1474">
        <v>68</v>
      </c>
      <c r="U363" s="1474">
        <v>44</v>
      </c>
      <c r="V363" s="1475">
        <v>0.2</v>
      </c>
      <c r="W363" s="1475"/>
      <c r="X363" s="1476">
        <v>270</v>
      </c>
      <c r="Y363" s="1475"/>
      <c r="Z363" s="1475"/>
      <c r="AA363" s="1475"/>
      <c r="AB363" s="1475"/>
      <c r="AC363" s="1475"/>
      <c r="AD363" s="2067"/>
      <c r="AE363" s="1475"/>
      <c r="AF363" s="1590"/>
      <c r="AG363" s="1590"/>
      <c r="AH363" s="2085"/>
      <c r="AI363" s="1590"/>
      <c r="AJ363" s="2085"/>
      <c r="AK363" s="1475"/>
    </row>
    <row r="364" spans="1:37" ht="13.5" customHeight="1">
      <c r="A364" s="2143"/>
      <c r="B364" s="255">
        <v>43144</v>
      </c>
      <c r="C364" s="206" t="s">
        <v>686</v>
      </c>
      <c r="D364" s="1470" t="s">
        <v>627</v>
      </c>
      <c r="E364" s="1470" t="s">
        <v>640</v>
      </c>
      <c r="F364" s="1471">
        <v>1</v>
      </c>
      <c r="G364" s="1471">
        <v>0</v>
      </c>
      <c r="H364" s="1471">
        <v>-1</v>
      </c>
      <c r="I364" s="1471">
        <v>7</v>
      </c>
      <c r="J364" s="1472">
        <v>0.28472222222222221</v>
      </c>
      <c r="K364" s="1471">
        <v>4.5</v>
      </c>
      <c r="L364" s="1471">
        <v>6.4</v>
      </c>
      <c r="M364" s="1473">
        <v>7.03</v>
      </c>
      <c r="N364" s="1473">
        <v>0.05</v>
      </c>
      <c r="O364" s="1471">
        <v>35.6</v>
      </c>
      <c r="P364" s="1474">
        <v>44</v>
      </c>
      <c r="Q364" s="1471">
        <v>31.2</v>
      </c>
      <c r="R364" s="1471">
        <v>10</v>
      </c>
      <c r="S364" s="1474">
        <v>104</v>
      </c>
      <c r="T364" s="1474">
        <v>60</v>
      </c>
      <c r="U364" s="1474">
        <v>44</v>
      </c>
      <c r="V364" s="1475" t="s">
        <v>642</v>
      </c>
      <c r="W364" s="1475" t="s">
        <v>636</v>
      </c>
      <c r="X364" s="1476">
        <v>280</v>
      </c>
      <c r="Y364" s="1471">
        <v>267.2</v>
      </c>
      <c r="Z364" s="1471">
        <v>14.8</v>
      </c>
      <c r="AA364" s="1471">
        <v>3.29</v>
      </c>
      <c r="AB364" s="1473">
        <v>-1.82</v>
      </c>
      <c r="AC364" s="1471">
        <v>5.2</v>
      </c>
      <c r="AD364" s="2067"/>
      <c r="AE364" s="1471"/>
      <c r="AF364" s="1590"/>
      <c r="AG364" s="1590"/>
      <c r="AH364" s="2085"/>
      <c r="AI364" s="1590"/>
      <c r="AJ364" s="2085"/>
      <c r="AK364" s="1471"/>
    </row>
    <row r="365" spans="1:37" ht="13.5" customHeight="1">
      <c r="A365" s="2143"/>
      <c r="B365" s="255">
        <v>43145</v>
      </c>
      <c r="C365" s="206" t="s">
        <v>687</v>
      </c>
      <c r="D365" s="1470" t="s">
        <v>627</v>
      </c>
      <c r="E365" s="1470" t="s">
        <v>693</v>
      </c>
      <c r="F365" s="1471">
        <v>0</v>
      </c>
      <c r="G365" s="1471">
        <v>0</v>
      </c>
      <c r="H365" s="1471">
        <v>-6</v>
      </c>
      <c r="I365" s="1471">
        <v>7</v>
      </c>
      <c r="J365" s="1472">
        <v>0.28472222222222221</v>
      </c>
      <c r="K365" s="1471">
        <v>4.9000000000000004</v>
      </c>
      <c r="L365" s="1471">
        <v>6.63</v>
      </c>
      <c r="M365" s="1473">
        <v>7.08</v>
      </c>
      <c r="N365" s="1473" t="s">
        <v>321</v>
      </c>
      <c r="O365" s="1471">
        <v>36.5</v>
      </c>
      <c r="P365" s="1474">
        <v>44</v>
      </c>
      <c r="Q365" s="1471">
        <v>32.700000000000003</v>
      </c>
      <c r="R365" s="1471">
        <v>9.1999999999999993</v>
      </c>
      <c r="S365" s="1474">
        <v>96</v>
      </c>
      <c r="T365" s="1474">
        <v>48</v>
      </c>
      <c r="U365" s="1474">
        <v>48</v>
      </c>
      <c r="V365" s="1475" t="s">
        <v>642</v>
      </c>
      <c r="W365" s="1475"/>
      <c r="X365" s="1476">
        <v>260</v>
      </c>
      <c r="Y365" s="1471"/>
      <c r="Z365" s="1471"/>
      <c r="AA365" s="1471"/>
      <c r="AB365" s="1473"/>
      <c r="AC365" s="1471"/>
      <c r="AD365" s="2067"/>
      <c r="AE365" s="1471"/>
      <c r="AF365" s="1590"/>
      <c r="AG365" s="1590"/>
      <c r="AH365" s="2085"/>
      <c r="AI365" s="1590"/>
      <c r="AJ365" s="2085"/>
      <c r="AK365" s="1471"/>
    </row>
    <row r="366" spans="1:37" ht="13.5" customHeight="1">
      <c r="A366" s="2143"/>
      <c r="B366" s="255">
        <v>43146</v>
      </c>
      <c r="C366" s="206" t="s">
        <v>688</v>
      </c>
      <c r="D366" s="1470" t="s">
        <v>627</v>
      </c>
      <c r="E366" s="1470" t="s">
        <v>709</v>
      </c>
      <c r="F366" s="1471">
        <v>0</v>
      </c>
      <c r="G366" s="1471">
        <v>0</v>
      </c>
      <c r="H366" s="1471">
        <v>6</v>
      </c>
      <c r="I366" s="1471">
        <v>9</v>
      </c>
      <c r="J366" s="1472">
        <v>0.29166666666666669</v>
      </c>
      <c r="K366" s="1471">
        <v>5.0999999999999996</v>
      </c>
      <c r="L366" s="1471">
        <v>7.2</v>
      </c>
      <c r="M366" s="1473">
        <v>7.02</v>
      </c>
      <c r="N366" s="1473" t="s">
        <v>321</v>
      </c>
      <c r="O366" s="1471">
        <v>33.700000000000003</v>
      </c>
      <c r="P366" s="1474">
        <v>50</v>
      </c>
      <c r="Q366" s="1471">
        <v>39.1</v>
      </c>
      <c r="R366" s="1471">
        <v>9.1999999999999993</v>
      </c>
      <c r="S366" s="1474">
        <v>116</v>
      </c>
      <c r="T366" s="1474">
        <v>68</v>
      </c>
      <c r="U366" s="1474">
        <v>48</v>
      </c>
      <c r="V366" s="1475" t="s">
        <v>642</v>
      </c>
      <c r="W366" s="1475"/>
      <c r="X366" s="1476">
        <v>240</v>
      </c>
      <c r="Y366" s="1471"/>
      <c r="Z366" s="1471"/>
      <c r="AA366" s="1471"/>
      <c r="AB366" s="1473"/>
      <c r="AC366" s="1471"/>
      <c r="AD366" s="2067"/>
      <c r="AE366" s="1471"/>
      <c r="AF366" s="1590"/>
      <c r="AG366" s="1590"/>
      <c r="AH366" s="2085"/>
      <c r="AI366" s="1590"/>
      <c r="AJ366" s="2085"/>
      <c r="AK366" s="1471"/>
    </row>
    <row r="367" spans="1:37" ht="13.5" customHeight="1">
      <c r="A367" s="2143"/>
      <c r="B367" s="255">
        <v>43147</v>
      </c>
      <c r="C367" s="206" t="s">
        <v>689</v>
      </c>
      <c r="D367" s="1470" t="s">
        <v>704</v>
      </c>
      <c r="E367" s="1470" t="s">
        <v>693</v>
      </c>
      <c r="F367" s="1471">
        <v>0</v>
      </c>
      <c r="G367" s="1471">
        <v>0</v>
      </c>
      <c r="H367" s="1471">
        <v>3</v>
      </c>
      <c r="I367" s="1471">
        <v>8.5</v>
      </c>
      <c r="J367" s="1472">
        <v>0.29166666666666669</v>
      </c>
      <c r="K367" s="1471">
        <v>4</v>
      </c>
      <c r="L367" s="1471">
        <v>6.7</v>
      </c>
      <c r="M367" s="1473">
        <v>7</v>
      </c>
      <c r="N367" s="1473" t="s">
        <v>321</v>
      </c>
      <c r="O367" s="1471">
        <v>35.200000000000003</v>
      </c>
      <c r="P367" s="1474">
        <v>46</v>
      </c>
      <c r="Q367" s="1471">
        <v>35.200000000000003</v>
      </c>
      <c r="R367" s="1471">
        <v>8.8000000000000007</v>
      </c>
      <c r="S367" s="1474">
        <v>114</v>
      </c>
      <c r="T367" s="1474">
        <v>60</v>
      </c>
      <c r="U367" s="1474">
        <v>54</v>
      </c>
      <c r="V367" s="1475" t="s">
        <v>642</v>
      </c>
      <c r="W367" s="1475"/>
      <c r="X367" s="1476">
        <v>240</v>
      </c>
      <c r="Y367" s="1471"/>
      <c r="Z367" s="1471"/>
      <c r="AA367" s="1471"/>
      <c r="AB367" s="1473"/>
      <c r="AC367" s="1471"/>
      <c r="AD367" s="2067"/>
      <c r="AE367" s="1471"/>
      <c r="AF367" s="1590"/>
      <c r="AG367" s="1590"/>
      <c r="AH367" s="2085"/>
      <c r="AI367" s="1590"/>
      <c r="AJ367" s="2085"/>
      <c r="AK367" s="1471"/>
    </row>
    <row r="368" spans="1:37" ht="13.5" customHeight="1">
      <c r="A368" s="2143"/>
      <c r="B368" s="255">
        <v>43148</v>
      </c>
      <c r="C368" s="206" t="s">
        <v>691</v>
      </c>
      <c r="D368" s="1470" t="s">
        <v>705</v>
      </c>
      <c r="E368" s="1470" t="s">
        <v>640</v>
      </c>
      <c r="F368" s="1471">
        <v>1</v>
      </c>
      <c r="G368" s="1471">
        <v>0.2</v>
      </c>
      <c r="H368" s="1471">
        <v>5</v>
      </c>
      <c r="I368" s="1471">
        <v>8</v>
      </c>
      <c r="J368" s="1472">
        <v>0.29166666666666669</v>
      </c>
      <c r="K368" s="1471">
        <v>5.6</v>
      </c>
      <c r="L368" s="1471">
        <v>6.9</v>
      </c>
      <c r="M368" s="1473">
        <v>7</v>
      </c>
      <c r="N368" s="1473">
        <v>0.05</v>
      </c>
      <c r="O368" s="1471">
        <v>35.6</v>
      </c>
      <c r="P368" s="1474">
        <v>50</v>
      </c>
      <c r="Q368" s="1471">
        <v>40.5</v>
      </c>
      <c r="R368" s="1471">
        <v>10</v>
      </c>
      <c r="S368" s="1474">
        <v>112</v>
      </c>
      <c r="T368" s="1474">
        <v>70</v>
      </c>
      <c r="U368" s="1474">
        <v>42</v>
      </c>
      <c r="V368" s="1471" t="s">
        <v>642</v>
      </c>
      <c r="W368" s="1475"/>
      <c r="X368" s="1476">
        <v>270</v>
      </c>
      <c r="Y368" s="1471"/>
      <c r="Z368" s="1471"/>
      <c r="AA368" s="1471"/>
      <c r="AB368" s="1473"/>
      <c r="AC368" s="1471"/>
      <c r="AD368" s="2067"/>
      <c r="AE368" s="1471"/>
      <c r="AF368" s="1590"/>
      <c r="AG368" s="1590"/>
      <c r="AH368" s="2085"/>
      <c r="AI368" s="1590"/>
      <c r="AJ368" s="2085"/>
      <c r="AK368" s="1471"/>
    </row>
    <row r="369" spans="1:37" ht="13.5" customHeight="1">
      <c r="A369" s="2143"/>
      <c r="B369" s="255">
        <v>43149</v>
      </c>
      <c r="C369" s="215" t="s">
        <v>692</v>
      </c>
      <c r="D369" s="1470" t="s">
        <v>627</v>
      </c>
      <c r="E369" s="1470" t="s">
        <v>640</v>
      </c>
      <c r="F369" s="1471">
        <v>2</v>
      </c>
      <c r="G369" s="1471">
        <v>0</v>
      </c>
      <c r="H369" s="1471">
        <v>2</v>
      </c>
      <c r="I369" s="1471">
        <v>7.5</v>
      </c>
      <c r="J369" s="1472">
        <v>0.29166666666666669</v>
      </c>
      <c r="K369" s="1471">
        <v>5.3</v>
      </c>
      <c r="L369" s="1471">
        <v>8</v>
      </c>
      <c r="M369" s="1473">
        <v>6.96</v>
      </c>
      <c r="N369" s="1473" t="s">
        <v>321</v>
      </c>
      <c r="O369" s="1471">
        <v>34.4</v>
      </c>
      <c r="P369" s="1474">
        <v>48</v>
      </c>
      <c r="Q369" s="1471">
        <v>39.799999999999997</v>
      </c>
      <c r="R369" s="1471">
        <v>9.5</v>
      </c>
      <c r="S369" s="1474">
        <v>122</v>
      </c>
      <c r="T369" s="1474">
        <v>76</v>
      </c>
      <c r="U369" s="1474">
        <v>46</v>
      </c>
      <c r="V369" s="1475" t="s">
        <v>642</v>
      </c>
      <c r="W369" s="1475"/>
      <c r="X369" s="1476">
        <v>290</v>
      </c>
      <c r="Y369" s="1475"/>
      <c r="Z369" s="1475"/>
      <c r="AA369" s="1475"/>
      <c r="AB369" s="1475"/>
      <c r="AC369" s="1475"/>
      <c r="AD369" s="2067"/>
      <c r="AE369" s="1475"/>
      <c r="AF369" s="1590"/>
      <c r="AG369" s="1590"/>
      <c r="AH369" s="2085"/>
      <c r="AI369" s="1590"/>
      <c r="AJ369" s="2085"/>
      <c r="AK369" s="1475"/>
    </row>
    <row r="370" spans="1:37" ht="13.5" customHeight="1">
      <c r="A370" s="2143"/>
      <c r="B370" s="255">
        <v>43150</v>
      </c>
      <c r="C370" s="216" t="s">
        <v>685</v>
      </c>
      <c r="D370" s="1470" t="s">
        <v>627</v>
      </c>
      <c r="E370" s="1470" t="s">
        <v>630</v>
      </c>
      <c r="F370" s="1471">
        <v>3</v>
      </c>
      <c r="G370" s="1471">
        <v>0</v>
      </c>
      <c r="H370" s="1471">
        <v>0</v>
      </c>
      <c r="I370" s="1471">
        <v>8</v>
      </c>
      <c r="J370" s="1472">
        <v>0.29166666666666669</v>
      </c>
      <c r="K370" s="1471">
        <v>5.0999999999999996</v>
      </c>
      <c r="L370" s="1471">
        <v>7</v>
      </c>
      <c r="M370" s="1473">
        <v>7.05</v>
      </c>
      <c r="N370" s="1473" t="s">
        <v>321</v>
      </c>
      <c r="O370" s="1471">
        <v>35.6</v>
      </c>
      <c r="P370" s="1474">
        <v>54</v>
      </c>
      <c r="Q370" s="1471">
        <v>39.799999999999997</v>
      </c>
      <c r="R370" s="1471">
        <v>9.5</v>
      </c>
      <c r="S370" s="1474">
        <v>112</v>
      </c>
      <c r="T370" s="1474">
        <v>70</v>
      </c>
      <c r="U370" s="1474">
        <v>42</v>
      </c>
      <c r="V370" s="1475" t="s">
        <v>642</v>
      </c>
      <c r="W370" s="1475"/>
      <c r="X370" s="1476">
        <v>260</v>
      </c>
      <c r="Y370" s="1475"/>
      <c r="Z370" s="1475"/>
      <c r="AA370" s="1475"/>
      <c r="AB370" s="1475"/>
      <c r="AC370" s="1475"/>
      <c r="AD370" s="2067"/>
      <c r="AE370" s="1475"/>
      <c r="AF370" s="1590"/>
      <c r="AG370" s="1590"/>
      <c r="AH370" s="2085"/>
      <c r="AI370" s="1590"/>
      <c r="AJ370" s="2085"/>
      <c r="AK370" s="1475"/>
    </row>
    <row r="371" spans="1:37" ht="13.5" customHeight="1">
      <c r="A371" s="2143"/>
      <c r="B371" s="255">
        <v>43151</v>
      </c>
      <c r="C371" s="216" t="s">
        <v>686</v>
      </c>
      <c r="D371" s="1470" t="s">
        <v>627</v>
      </c>
      <c r="E371" s="1470" t="s">
        <v>709</v>
      </c>
      <c r="F371" s="1471">
        <v>1</v>
      </c>
      <c r="G371" s="1471">
        <v>0</v>
      </c>
      <c r="H371" s="1471">
        <v>3</v>
      </c>
      <c r="I371" s="1471">
        <v>8</v>
      </c>
      <c r="J371" s="1472">
        <v>0.29166666666666669</v>
      </c>
      <c r="K371" s="1471">
        <v>4.2</v>
      </c>
      <c r="L371" s="1471">
        <v>6.5</v>
      </c>
      <c r="M371" s="1473">
        <v>6.96</v>
      </c>
      <c r="N371" s="1473" t="s">
        <v>321</v>
      </c>
      <c r="O371" s="1471">
        <v>34</v>
      </c>
      <c r="P371" s="1474">
        <v>48</v>
      </c>
      <c r="Q371" s="1471">
        <v>38.299999999999997</v>
      </c>
      <c r="R371" s="1471">
        <v>10</v>
      </c>
      <c r="S371" s="1474">
        <v>116</v>
      </c>
      <c r="T371" s="1474">
        <v>70</v>
      </c>
      <c r="U371" s="1474">
        <v>46</v>
      </c>
      <c r="V371" s="1475" t="s">
        <v>642</v>
      </c>
      <c r="W371" s="1475"/>
      <c r="X371" s="1476">
        <v>250</v>
      </c>
      <c r="Y371" s="1471"/>
      <c r="Z371" s="1471"/>
      <c r="AA371" s="1471"/>
      <c r="AB371" s="1473"/>
      <c r="AC371" s="1471"/>
      <c r="AD371" s="2067"/>
      <c r="AE371" s="1471"/>
      <c r="AF371" s="1590"/>
      <c r="AG371" s="1590"/>
      <c r="AH371" s="2085"/>
      <c r="AI371" s="1590"/>
      <c r="AJ371" s="2085"/>
      <c r="AK371" s="1471"/>
    </row>
    <row r="372" spans="1:37" ht="13.5" customHeight="1">
      <c r="A372" s="2143"/>
      <c r="B372" s="255">
        <v>43152</v>
      </c>
      <c r="C372" s="216" t="s">
        <v>687</v>
      </c>
      <c r="D372" s="1470" t="s">
        <v>641</v>
      </c>
      <c r="E372" s="1470" t="s">
        <v>626</v>
      </c>
      <c r="F372" s="1471">
        <v>3</v>
      </c>
      <c r="G372" s="1471">
        <v>0</v>
      </c>
      <c r="H372" s="1471">
        <v>3</v>
      </c>
      <c r="I372" s="1471">
        <v>9.5</v>
      </c>
      <c r="J372" s="1472">
        <v>0.29166666666666669</v>
      </c>
      <c r="K372" s="1471">
        <v>8.1999999999999993</v>
      </c>
      <c r="L372" s="1471">
        <v>8.1</v>
      </c>
      <c r="M372" s="1473">
        <v>7.02</v>
      </c>
      <c r="N372" s="1473" t="s">
        <v>321</v>
      </c>
      <c r="O372" s="1471">
        <v>35.4</v>
      </c>
      <c r="P372" s="1474">
        <v>47</v>
      </c>
      <c r="Q372" s="1471">
        <v>40.1</v>
      </c>
      <c r="R372" s="1471">
        <v>10</v>
      </c>
      <c r="S372" s="1474">
        <v>112</v>
      </c>
      <c r="T372" s="1474">
        <v>68</v>
      </c>
      <c r="U372" s="1474">
        <v>44</v>
      </c>
      <c r="V372" s="1475" t="s">
        <v>642</v>
      </c>
      <c r="W372" s="1475"/>
      <c r="X372" s="1476">
        <v>240</v>
      </c>
      <c r="Y372" s="1471"/>
      <c r="Z372" s="1471"/>
      <c r="AA372" s="1471"/>
      <c r="AB372" s="1473"/>
      <c r="AC372" s="1471"/>
      <c r="AD372" s="2067"/>
      <c r="AE372" s="1471"/>
      <c r="AF372" s="1590"/>
      <c r="AG372" s="1590"/>
      <c r="AH372" s="2085"/>
      <c r="AI372" s="1590"/>
      <c r="AJ372" s="2085"/>
      <c r="AK372" s="1471"/>
    </row>
    <row r="373" spans="1:37" ht="13.5" customHeight="1">
      <c r="A373" s="2143"/>
      <c r="B373" s="255">
        <v>43153</v>
      </c>
      <c r="C373" s="216" t="s">
        <v>688</v>
      </c>
      <c r="D373" s="1470" t="s">
        <v>787</v>
      </c>
      <c r="E373" s="1470" t="s">
        <v>626</v>
      </c>
      <c r="F373" s="1471">
        <v>3</v>
      </c>
      <c r="G373" s="1471">
        <v>2.1</v>
      </c>
      <c r="H373" s="1471">
        <v>2</v>
      </c>
      <c r="I373" s="1471">
        <v>8</v>
      </c>
      <c r="J373" s="1472">
        <v>0.2986111111111111</v>
      </c>
      <c r="K373" s="1471">
        <v>5.4</v>
      </c>
      <c r="L373" s="1471">
        <v>6.3</v>
      </c>
      <c r="M373" s="1473">
        <v>7</v>
      </c>
      <c r="N373" s="1473" t="s">
        <v>321</v>
      </c>
      <c r="O373" s="1471">
        <v>34.9</v>
      </c>
      <c r="P373" s="1474">
        <v>47</v>
      </c>
      <c r="Q373" s="1471">
        <v>39.1</v>
      </c>
      <c r="R373" s="1471">
        <v>8.8000000000000007</v>
      </c>
      <c r="S373" s="1474">
        <v>110</v>
      </c>
      <c r="T373" s="1474">
        <v>67</v>
      </c>
      <c r="U373" s="1474">
        <v>43</v>
      </c>
      <c r="V373" s="1475" t="s">
        <v>642</v>
      </c>
      <c r="W373" s="1475"/>
      <c r="X373" s="1476">
        <v>230</v>
      </c>
      <c r="Y373" s="1471"/>
      <c r="Z373" s="1471"/>
      <c r="AA373" s="1471"/>
      <c r="AB373" s="1473"/>
      <c r="AC373" s="1471"/>
      <c r="AD373" s="2067"/>
      <c r="AE373" s="1471"/>
      <c r="AF373" s="1590"/>
      <c r="AG373" s="1590"/>
      <c r="AH373" s="2085"/>
      <c r="AI373" s="1590"/>
      <c r="AJ373" s="2085"/>
      <c r="AK373" s="1471"/>
    </row>
    <row r="374" spans="1:37" ht="13.5" customHeight="1">
      <c r="A374" s="2143"/>
      <c r="B374" s="255">
        <v>43154</v>
      </c>
      <c r="C374" s="216" t="s">
        <v>689</v>
      </c>
      <c r="D374" s="1470" t="s">
        <v>639</v>
      </c>
      <c r="E374" s="1470" t="s">
        <v>640</v>
      </c>
      <c r="F374" s="1471">
        <v>3</v>
      </c>
      <c r="G374" s="1471">
        <v>0.1</v>
      </c>
      <c r="H374" s="1471">
        <v>2</v>
      </c>
      <c r="I374" s="1471">
        <v>8</v>
      </c>
      <c r="J374" s="1472">
        <v>0.28472222222222221</v>
      </c>
      <c r="K374" s="1471">
        <v>6.9</v>
      </c>
      <c r="L374" s="1471">
        <v>6.7</v>
      </c>
      <c r="M374" s="1473">
        <v>7.02</v>
      </c>
      <c r="N374" s="1473" t="s">
        <v>321</v>
      </c>
      <c r="O374" s="1471">
        <v>34.700000000000003</v>
      </c>
      <c r="P374" s="1474">
        <v>48</v>
      </c>
      <c r="Q374" s="1471">
        <v>38.299999999999997</v>
      </c>
      <c r="R374" s="1471">
        <v>9.5</v>
      </c>
      <c r="S374" s="1474">
        <v>109</v>
      </c>
      <c r="T374" s="1474">
        <v>64</v>
      </c>
      <c r="U374" s="1474">
        <v>45</v>
      </c>
      <c r="V374" s="1475" t="s">
        <v>642</v>
      </c>
      <c r="W374" s="1475"/>
      <c r="X374" s="1476">
        <v>230</v>
      </c>
      <c r="Y374" s="1471"/>
      <c r="Z374" s="1471"/>
      <c r="AA374" s="1471"/>
      <c r="AB374" s="1473"/>
      <c r="AC374" s="1471"/>
      <c r="AD374" s="2067"/>
      <c r="AE374" s="1471"/>
      <c r="AF374" s="1590"/>
      <c r="AG374" s="1590"/>
      <c r="AH374" s="2085"/>
      <c r="AI374" s="1590"/>
      <c r="AJ374" s="2085"/>
      <c r="AK374" s="1471"/>
    </row>
    <row r="375" spans="1:37" ht="13.5" customHeight="1">
      <c r="A375" s="2143"/>
      <c r="B375" s="256">
        <v>43155</v>
      </c>
      <c r="C375" s="216" t="s">
        <v>691</v>
      </c>
      <c r="D375" s="1477" t="s">
        <v>627</v>
      </c>
      <c r="E375" s="1477" t="s">
        <v>631</v>
      </c>
      <c r="F375" s="1478">
        <v>0</v>
      </c>
      <c r="G375" s="1478">
        <v>0</v>
      </c>
      <c r="H375" s="1478">
        <v>-2</v>
      </c>
      <c r="I375" s="1478">
        <v>6</v>
      </c>
      <c r="J375" s="1479">
        <v>0.29166666666666669</v>
      </c>
      <c r="K375" s="1478">
        <v>4.5</v>
      </c>
      <c r="L375" s="1478">
        <v>2.5</v>
      </c>
      <c r="M375" s="1480">
        <v>7</v>
      </c>
      <c r="N375" s="1480" t="s">
        <v>321</v>
      </c>
      <c r="O375" s="1478">
        <v>35.4</v>
      </c>
      <c r="P375" s="1481">
        <v>57</v>
      </c>
      <c r="Q375" s="1478">
        <v>33.700000000000003</v>
      </c>
      <c r="R375" s="1478">
        <v>8.5</v>
      </c>
      <c r="S375" s="1481">
        <v>116</v>
      </c>
      <c r="T375" s="1481">
        <v>70</v>
      </c>
      <c r="U375" s="1481">
        <v>46</v>
      </c>
      <c r="V375" s="1482" t="s">
        <v>642</v>
      </c>
      <c r="W375" s="1482"/>
      <c r="X375" s="1483">
        <v>240</v>
      </c>
      <c r="Y375" s="1478"/>
      <c r="Z375" s="1478"/>
      <c r="AA375" s="1478"/>
      <c r="AB375" s="1480"/>
      <c r="AC375" s="1478"/>
      <c r="AD375" s="2068"/>
      <c r="AE375" s="1478"/>
      <c r="AF375" s="1591"/>
      <c r="AG375" s="1591"/>
      <c r="AH375" s="2086"/>
      <c r="AI375" s="1591"/>
      <c r="AJ375" s="2086"/>
      <c r="AK375" s="1478"/>
    </row>
    <row r="376" spans="1:37" ht="13.5" customHeight="1">
      <c r="A376" s="2143"/>
      <c r="B376" s="256">
        <v>43156</v>
      </c>
      <c r="C376" s="215" t="s">
        <v>692</v>
      </c>
      <c r="D376" s="1477" t="s">
        <v>641</v>
      </c>
      <c r="E376" s="1477" t="s">
        <v>640</v>
      </c>
      <c r="F376" s="1478">
        <v>0</v>
      </c>
      <c r="G376" s="1478">
        <v>0</v>
      </c>
      <c r="H376" s="1478">
        <v>2</v>
      </c>
      <c r="I376" s="1478">
        <v>8</v>
      </c>
      <c r="J376" s="1479">
        <v>0.29166666666666669</v>
      </c>
      <c r="K376" s="1478">
        <v>4.4000000000000004</v>
      </c>
      <c r="L376" s="1478">
        <v>6.9</v>
      </c>
      <c r="M376" s="1480">
        <v>7.17</v>
      </c>
      <c r="N376" s="1480" t="s">
        <v>321</v>
      </c>
      <c r="O376" s="1478">
        <v>35</v>
      </c>
      <c r="P376" s="1481">
        <v>54</v>
      </c>
      <c r="Q376" s="1478">
        <v>36.200000000000003</v>
      </c>
      <c r="R376" s="1478">
        <v>10</v>
      </c>
      <c r="S376" s="1481">
        <v>110</v>
      </c>
      <c r="T376" s="1481">
        <v>64</v>
      </c>
      <c r="U376" s="1481">
        <v>46</v>
      </c>
      <c r="V376" s="1482" t="s">
        <v>642</v>
      </c>
      <c r="W376" s="1482"/>
      <c r="X376" s="1483">
        <v>240</v>
      </c>
      <c r="Y376" s="1478"/>
      <c r="Z376" s="1478"/>
      <c r="AA376" s="1478"/>
      <c r="AB376" s="1480"/>
      <c r="AC376" s="1478"/>
      <c r="AD376" s="2068"/>
      <c r="AE376" s="1478"/>
      <c r="AF376" s="1591"/>
      <c r="AG376" s="1591"/>
      <c r="AH376" s="2086"/>
      <c r="AI376" s="1591"/>
      <c r="AJ376" s="2086"/>
      <c r="AK376" s="1478"/>
    </row>
    <row r="377" spans="1:37" s="622" customFormat="1" ht="13.5" customHeight="1">
      <c r="A377" s="2143"/>
      <c r="B377" s="624">
        <v>43157</v>
      </c>
      <c r="C377" s="215" t="s">
        <v>685</v>
      </c>
      <c r="D377" s="1470" t="s">
        <v>641</v>
      </c>
      <c r="E377" s="1470" t="s">
        <v>640</v>
      </c>
      <c r="F377" s="1471">
        <v>3</v>
      </c>
      <c r="G377" s="1471">
        <v>0</v>
      </c>
      <c r="H377" s="1471">
        <v>4</v>
      </c>
      <c r="I377" s="1471">
        <v>7.5</v>
      </c>
      <c r="J377" s="1472">
        <v>0.29166666666666669</v>
      </c>
      <c r="K377" s="1471">
        <v>4.0999999999999996</v>
      </c>
      <c r="L377" s="1471">
        <v>5.8</v>
      </c>
      <c r="M377" s="1473">
        <v>7.08</v>
      </c>
      <c r="N377" s="1473" t="s">
        <v>321</v>
      </c>
      <c r="O377" s="1471">
        <v>31.5</v>
      </c>
      <c r="P377" s="1475">
        <v>52</v>
      </c>
      <c r="Q377" s="1471">
        <v>29.1</v>
      </c>
      <c r="R377" s="1471">
        <v>9.5</v>
      </c>
      <c r="S377" s="1475">
        <v>118</v>
      </c>
      <c r="T377" s="1475">
        <v>61</v>
      </c>
      <c r="U377" s="1475">
        <v>57</v>
      </c>
      <c r="V377" s="1475" t="s">
        <v>642</v>
      </c>
      <c r="W377" s="1475" t="s">
        <v>636</v>
      </c>
      <c r="X377" s="1476">
        <v>240</v>
      </c>
      <c r="Y377" s="1475">
        <v>230</v>
      </c>
      <c r="Z377" s="1475">
        <v>14</v>
      </c>
      <c r="AA377" s="1475">
        <v>3.41</v>
      </c>
      <c r="AB377" s="1475">
        <v>-1.64</v>
      </c>
      <c r="AC377" s="1475">
        <v>4.8</v>
      </c>
      <c r="AD377" s="2067"/>
      <c r="AE377" s="1475"/>
      <c r="AF377" s="1590"/>
      <c r="AG377" s="1590"/>
      <c r="AH377" s="2085"/>
      <c r="AI377" s="1590"/>
      <c r="AJ377" s="2085"/>
      <c r="AK377" s="1475"/>
    </row>
    <row r="378" spans="1:37" s="622" customFormat="1" ht="13.5" customHeight="1">
      <c r="A378" s="2143"/>
      <c r="B378" s="624">
        <v>43158</v>
      </c>
      <c r="C378" s="1699" t="s">
        <v>779</v>
      </c>
      <c r="D378" s="1470" t="s">
        <v>627</v>
      </c>
      <c r="E378" s="1470" t="s">
        <v>640</v>
      </c>
      <c r="F378" s="1471">
        <v>1</v>
      </c>
      <c r="G378" s="1471">
        <v>0</v>
      </c>
      <c r="H378" s="1471">
        <v>2</v>
      </c>
      <c r="I378" s="1471">
        <v>7</v>
      </c>
      <c r="J378" s="1472">
        <v>0.30555555555555552</v>
      </c>
      <c r="K378" s="1471">
        <v>4.5</v>
      </c>
      <c r="L378" s="1471">
        <v>6.6</v>
      </c>
      <c r="M378" s="1473">
        <v>7.08</v>
      </c>
      <c r="N378" s="1473" t="s">
        <v>321</v>
      </c>
      <c r="O378" s="1471">
        <v>33.1</v>
      </c>
      <c r="P378" s="1475">
        <v>48</v>
      </c>
      <c r="Q378" s="1471">
        <v>35.5</v>
      </c>
      <c r="R378" s="1471">
        <v>8.8000000000000007</v>
      </c>
      <c r="S378" s="1475">
        <v>116</v>
      </c>
      <c r="T378" s="1475">
        <v>79</v>
      </c>
      <c r="U378" s="1475">
        <v>37</v>
      </c>
      <c r="V378" s="1475" t="s">
        <v>642</v>
      </c>
      <c r="W378" s="1475"/>
      <c r="X378" s="1476">
        <v>240</v>
      </c>
      <c r="Y378" s="1475"/>
      <c r="Z378" s="1475"/>
      <c r="AA378" s="1475"/>
      <c r="AB378" s="1475"/>
      <c r="AC378" s="1475"/>
      <c r="AD378" s="2067"/>
      <c r="AE378" s="1475"/>
      <c r="AF378" s="1590"/>
      <c r="AG378" s="1590"/>
      <c r="AH378" s="2085"/>
      <c r="AI378" s="1590"/>
      <c r="AJ378" s="2085"/>
      <c r="AK378" s="1475"/>
    </row>
    <row r="379" spans="1:37" s="622" customFormat="1" ht="13.5" customHeight="1">
      <c r="A379" s="2143"/>
      <c r="B379" s="624">
        <v>43159</v>
      </c>
      <c r="C379" s="1700" t="s">
        <v>780</v>
      </c>
      <c r="D379" s="1470" t="s">
        <v>627</v>
      </c>
      <c r="E379" s="1470" t="s">
        <v>629</v>
      </c>
      <c r="F379" s="1471">
        <v>0</v>
      </c>
      <c r="G379" s="1471">
        <v>0</v>
      </c>
      <c r="H379" s="1471">
        <v>2</v>
      </c>
      <c r="I379" s="1471">
        <v>9</v>
      </c>
      <c r="J379" s="1472">
        <v>0.29166666666666669</v>
      </c>
      <c r="K379" s="1471">
        <v>5.6</v>
      </c>
      <c r="L379" s="1471">
        <v>7.9</v>
      </c>
      <c r="M379" s="1473">
        <v>7.01</v>
      </c>
      <c r="N379" s="1473" t="s">
        <v>321</v>
      </c>
      <c r="O379" s="1471">
        <v>34.6</v>
      </c>
      <c r="P379" s="1475">
        <v>46</v>
      </c>
      <c r="Q379" s="1471">
        <v>39.799999999999997</v>
      </c>
      <c r="R379" s="1471">
        <v>10</v>
      </c>
      <c r="S379" s="1475">
        <v>110</v>
      </c>
      <c r="T379" s="1475">
        <v>64</v>
      </c>
      <c r="U379" s="1475">
        <v>46</v>
      </c>
      <c r="V379" s="1475" t="s">
        <v>642</v>
      </c>
      <c r="W379" s="1475"/>
      <c r="X379" s="1476">
        <v>240</v>
      </c>
      <c r="Y379" s="1471"/>
      <c r="Z379" s="1471"/>
      <c r="AA379" s="1471"/>
      <c r="AB379" s="1473"/>
      <c r="AC379" s="1471"/>
      <c r="AD379" s="2067"/>
      <c r="AE379" s="1471"/>
      <c r="AF379" s="1590"/>
      <c r="AG379" s="1590"/>
      <c r="AH379" s="2085"/>
      <c r="AI379" s="1590"/>
      <c r="AJ379" s="2085"/>
      <c r="AK379" s="1471"/>
    </row>
    <row r="380" spans="1:37" s="622" customFormat="1" ht="13.5" customHeight="1">
      <c r="A380" s="2143"/>
      <c r="B380" s="2133" t="s">
        <v>407</v>
      </c>
      <c r="C380" s="2133"/>
      <c r="D380" s="658"/>
      <c r="E380" s="659"/>
      <c r="F380" s="809">
        <f>MAX(F352:F379)</f>
        <v>4</v>
      </c>
      <c r="G380" s="809">
        <f>MAX(G352:G379)</f>
        <v>55</v>
      </c>
      <c r="H380" s="809">
        <f>MAX(H352:H379)</f>
        <v>6</v>
      </c>
      <c r="I380" s="809">
        <f>MAX(I352:I379)</f>
        <v>9.5</v>
      </c>
      <c r="J380" s="811"/>
      <c r="K380" s="809">
        <f>MAX(K352:K379)</f>
        <v>8.1999999999999993</v>
      </c>
      <c r="L380" s="809">
        <f>MAX(L352:L379)</f>
        <v>8.1</v>
      </c>
      <c r="M380" s="1207">
        <f>MAX(M352:M379)</f>
        <v>7.29</v>
      </c>
      <c r="N380" s="812">
        <f>MAX(N352:N379)</f>
        <v>0.1</v>
      </c>
      <c r="O380" s="809">
        <f t="shared" ref="O380:AJ380" si="50">MAX(O352:O379)</f>
        <v>37.200000000000003</v>
      </c>
      <c r="P380" s="1208">
        <f t="shared" si="50"/>
        <v>57</v>
      </c>
      <c r="Q380" s="809">
        <f t="shared" si="50"/>
        <v>40.5</v>
      </c>
      <c r="R380" s="809">
        <f t="shared" si="50"/>
        <v>10</v>
      </c>
      <c r="S380" s="1208">
        <f t="shared" si="50"/>
        <v>122</v>
      </c>
      <c r="T380" s="1208">
        <f t="shared" si="50"/>
        <v>79</v>
      </c>
      <c r="U380" s="1208">
        <f t="shared" si="50"/>
        <v>57</v>
      </c>
      <c r="V380" s="809">
        <f t="shared" si="50"/>
        <v>0.2</v>
      </c>
      <c r="W380" s="815">
        <f>MAX(W352:W379)</f>
        <v>0</v>
      </c>
      <c r="X380" s="1208">
        <f t="shared" si="50"/>
        <v>290</v>
      </c>
      <c r="Y380" s="1208">
        <f t="shared" si="50"/>
        <v>267.2</v>
      </c>
      <c r="Z380" s="1208">
        <f t="shared" si="50"/>
        <v>14.8</v>
      </c>
      <c r="AA380" s="809">
        <f t="shared" si="50"/>
        <v>3.41</v>
      </c>
      <c r="AB380" s="1207">
        <f t="shared" si="50"/>
        <v>-1.64</v>
      </c>
      <c r="AC380" s="809">
        <f t="shared" si="50"/>
        <v>5.2</v>
      </c>
      <c r="AD380" s="2050">
        <f t="shared" si="50"/>
        <v>0.32</v>
      </c>
      <c r="AE380" s="809">
        <f t="shared" si="50"/>
        <v>65</v>
      </c>
      <c r="AF380" s="2075">
        <f t="shared" si="50"/>
        <v>16</v>
      </c>
      <c r="AG380" s="2075">
        <f t="shared" si="50"/>
        <v>5.3</v>
      </c>
      <c r="AH380" s="1137">
        <f t="shared" si="50"/>
        <v>1.9</v>
      </c>
      <c r="AI380" s="2075">
        <f t="shared" si="50"/>
        <v>15</v>
      </c>
      <c r="AJ380" s="1137">
        <f t="shared" si="50"/>
        <v>2.5</v>
      </c>
      <c r="AK380" s="1137" t="s">
        <v>722</v>
      </c>
    </row>
    <row r="381" spans="1:37" s="622" customFormat="1" ht="13.5" customHeight="1">
      <c r="A381" s="2143"/>
      <c r="B381" s="2134" t="s">
        <v>408</v>
      </c>
      <c r="C381" s="2133"/>
      <c r="D381" s="658"/>
      <c r="E381" s="659"/>
      <c r="F381" s="809">
        <f>MIN(F352:F379)</f>
        <v>0</v>
      </c>
      <c r="G381" s="809">
        <f>MIN(G352:G379)</f>
        <v>0</v>
      </c>
      <c r="H381" s="809">
        <f>MIN(H352:H379)</f>
        <v>-6</v>
      </c>
      <c r="I381" s="809">
        <f>MIN(I352:I379)</f>
        <v>4.5</v>
      </c>
      <c r="J381" s="811"/>
      <c r="K381" s="809">
        <f>MIN(K352:K379)</f>
        <v>3.1</v>
      </c>
      <c r="L381" s="809">
        <f>MIN(L352:L379)</f>
        <v>2.2000000000000002</v>
      </c>
      <c r="M381" s="1207">
        <f>MIN(M352:M379)</f>
        <v>6.96</v>
      </c>
      <c r="N381" s="812" t="s">
        <v>459</v>
      </c>
      <c r="O381" s="809">
        <f t="shared" ref="O381:AJ381" si="51">MIN(O352:O379)</f>
        <v>31.5</v>
      </c>
      <c r="P381" s="1208">
        <f t="shared" si="51"/>
        <v>44</v>
      </c>
      <c r="Q381" s="809">
        <f t="shared" si="51"/>
        <v>29.1</v>
      </c>
      <c r="R381" s="809">
        <f t="shared" si="51"/>
        <v>7</v>
      </c>
      <c r="S381" s="1208">
        <f t="shared" si="51"/>
        <v>96</v>
      </c>
      <c r="T381" s="1208">
        <f t="shared" si="51"/>
        <v>48</v>
      </c>
      <c r="U381" s="1208">
        <f t="shared" si="51"/>
        <v>37</v>
      </c>
      <c r="V381" s="809">
        <f t="shared" si="51"/>
        <v>0.2</v>
      </c>
      <c r="W381" s="815">
        <f>MIN(W352:W379)</f>
        <v>0</v>
      </c>
      <c r="X381" s="1208">
        <f t="shared" si="51"/>
        <v>230</v>
      </c>
      <c r="Y381" s="1208">
        <f t="shared" si="51"/>
        <v>230</v>
      </c>
      <c r="Z381" s="1208">
        <f t="shared" si="51"/>
        <v>14</v>
      </c>
      <c r="AA381" s="809">
        <f t="shared" si="51"/>
        <v>3.29</v>
      </c>
      <c r="AB381" s="1207">
        <f t="shared" si="51"/>
        <v>-1.82</v>
      </c>
      <c r="AC381" s="809">
        <f t="shared" si="51"/>
        <v>4.8</v>
      </c>
      <c r="AD381" s="2050">
        <f t="shared" si="51"/>
        <v>0.32</v>
      </c>
      <c r="AE381" s="809">
        <f t="shared" si="51"/>
        <v>65</v>
      </c>
      <c r="AF381" s="2075">
        <f t="shared" si="51"/>
        <v>16</v>
      </c>
      <c r="AG381" s="2075">
        <f t="shared" si="51"/>
        <v>5.3</v>
      </c>
      <c r="AH381" s="1137">
        <f t="shared" si="51"/>
        <v>1.9</v>
      </c>
      <c r="AI381" s="2075">
        <f t="shared" si="51"/>
        <v>15</v>
      </c>
      <c r="AJ381" s="1137">
        <f t="shared" si="51"/>
        <v>2.5</v>
      </c>
      <c r="AK381" s="1137" t="s">
        <v>723</v>
      </c>
    </row>
    <row r="382" spans="1:37" s="622" customFormat="1" ht="13.5" customHeight="1">
      <c r="A382" s="2143"/>
      <c r="B382" s="2133" t="s">
        <v>409</v>
      </c>
      <c r="C382" s="2133"/>
      <c r="D382" s="658"/>
      <c r="E382" s="659"/>
      <c r="F382" s="811"/>
      <c r="G382" s="809">
        <f>IF(COUNT(G352:G379)=0,0,AVERAGE(G352:G379))</f>
        <v>2.4535714285714283</v>
      </c>
      <c r="H382" s="809">
        <f>IF(COUNT(H352:H379)=0,0,AVERAGE(H352:H379))</f>
        <v>0.6785714285714286</v>
      </c>
      <c r="I382" s="809">
        <f>IF(COUNT(I352:I379)=0,0,AVERAGE(I352:I379))</f>
        <v>7.375</v>
      </c>
      <c r="J382" s="811"/>
      <c r="K382" s="809">
        <f>IF(COUNT(K352:K379)=0,0,AVERAGE(K352:K379))</f>
        <v>4.8499999999999996</v>
      </c>
      <c r="L382" s="809">
        <f>IF(COUNT(L352:L379)=0,0,AVERAGE(L352:L379))</f>
        <v>6.029642857142858</v>
      </c>
      <c r="M382" s="1207">
        <f>IF(COUNT(M352:M379)=0,0,AVERAGE(M352:M379))</f>
        <v>7.0685714285714303</v>
      </c>
      <c r="N382" s="811"/>
      <c r="O382" s="809">
        <f t="shared" ref="O382:U382" si="52">IF(COUNT(O352:O379)=0,0,AVERAGE(O352:O379))</f>
        <v>35.082142857142863</v>
      </c>
      <c r="P382" s="1208">
        <f t="shared" si="52"/>
        <v>49.178571428571431</v>
      </c>
      <c r="Q382" s="809">
        <f t="shared" si="52"/>
        <v>36.839285714285715</v>
      </c>
      <c r="R382" s="809">
        <f t="shared" si="52"/>
        <v>9.1464285714285722</v>
      </c>
      <c r="S382" s="1208">
        <f t="shared" si="52"/>
        <v>114</v>
      </c>
      <c r="T382" s="1208">
        <f t="shared" si="52"/>
        <v>68.392857142857139</v>
      </c>
      <c r="U382" s="1208">
        <f t="shared" si="52"/>
        <v>45.607142857142854</v>
      </c>
      <c r="V382" s="811"/>
      <c r="W382" s="815" t="s">
        <v>747</v>
      </c>
      <c r="X382" s="1208">
        <f t="shared" ref="X382:AJ382" si="53">IF(COUNT(X352:X379)=0,0,AVERAGE(X352:X379))</f>
        <v>253.21428571428572</v>
      </c>
      <c r="Y382" s="1208">
        <f t="shared" si="53"/>
        <v>248.6</v>
      </c>
      <c r="Z382" s="1208">
        <f t="shared" si="53"/>
        <v>14.4</v>
      </c>
      <c r="AA382" s="809">
        <f t="shared" si="53"/>
        <v>3.35</v>
      </c>
      <c r="AB382" s="1207">
        <f t="shared" si="53"/>
        <v>-1.73</v>
      </c>
      <c r="AC382" s="809">
        <f t="shared" si="53"/>
        <v>5</v>
      </c>
      <c r="AD382" s="2050">
        <f t="shared" si="53"/>
        <v>0.32</v>
      </c>
      <c r="AE382" s="809">
        <f t="shared" si="53"/>
        <v>65</v>
      </c>
      <c r="AF382" s="2075">
        <f t="shared" si="53"/>
        <v>16</v>
      </c>
      <c r="AG382" s="2075">
        <f t="shared" si="53"/>
        <v>5.3</v>
      </c>
      <c r="AH382" s="1137">
        <f t="shared" si="53"/>
        <v>1.9</v>
      </c>
      <c r="AI382" s="2075">
        <f t="shared" si="53"/>
        <v>15</v>
      </c>
      <c r="AJ382" s="1137">
        <f t="shared" si="53"/>
        <v>2.5</v>
      </c>
      <c r="AK382" s="1137" t="s">
        <v>700</v>
      </c>
    </row>
    <row r="383" spans="1:37" s="622" customFormat="1" ht="13.5" customHeight="1">
      <c r="A383" s="2176"/>
      <c r="B383" s="2135" t="s">
        <v>410</v>
      </c>
      <c r="C383" s="2135"/>
      <c r="D383" s="660"/>
      <c r="E383" s="660"/>
      <c r="F383" s="859"/>
      <c r="G383" s="809">
        <f>SUM(G352:G379)</f>
        <v>68.699999999999989</v>
      </c>
      <c r="H383" s="860"/>
      <c r="I383" s="860"/>
      <c r="J383" s="860"/>
      <c r="K383" s="860"/>
      <c r="L383" s="860"/>
      <c r="M383" s="860"/>
      <c r="N383" s="860"/>
      <c r="O383" s="860"/>
      <c r="P383" s="860"/>
      <c r="Q383" s="860"/>
      <c r="R383" s="860"/>
      <c r="S383" s="860"/>
      <c r="T383" s="860"/>
      <c r="U383" s="860"/>
      <c r="V383" s="860"/>
      <c r="W383" s="820"/>
      <c r="X383" s="860"/>
      <c r="Y383" s="860"/>
      <c r="Z383" s="860"/>
      <c r="AA383" s="860"/>
      <c r="AB383" s="860"/>
      <c r="AC383" s="861"/>
      <c r="AD383" s="2065"/>
      <c r="AE383" s="860"/>
      <c r="AF383" s="2076"/>
      <c r="AG383" s="2076"/>
      <c r="AH383" s="1138"/>
      <c r="AI383" s="2076"/>
      <c r="AJ383" s="1138"/>
      <c r="AK383" s="1138"/>
    </row>
    <row r="384" spans="1:37" s="622" customFormat="1" ht="13.5" customHeight="1">
      <c r="A384" s="2142" t="s">
        <v>784</v>
      </c>
      <c r="B384" s="280">
        <v>43160</v>
      </c>
      <c r="C384" s="1701" t="s">
        <v>781</v>
      </c>
      <c r="D384" s="230" t="s">
        <v>639</v>
      </c>
      <c r="E384" s="230" t="s">
        <v>631</v>
      </c>
      <c r="F384" s="2025">
        <v>1</v>
      </c>
      <c r="G384" s="2025">
        <v>47.8</v>
      </c>
      <c r="H384" s="2026">
        <v>13</v>
      </c>
      <c r="I384" s="2026">
        <v>11</v>
      </c>
      <c r="J384" s="2027">
        <v>0.29166666666666669</v>
      </c>
      <c r="K384" s="2025">
        <v>6.6</v>
      </c>
      <c r="L384" s="2025">
        <v>5.3</v>
      </c>
      <c r="M384" s="2044">
        <v>7.1</v>
      </c>
      <c r="N384" s="2029">
        <v>0.05</v>
      </c>
      <c r="O384" s="2026">
        <v>34.1</v>
      </c>
      <c r="P384" s="2030">
        <v>45</v>
      </c>
      <c r="Q384" s="2026">
        <v>38</v>
      </c>
      <c r="R384" s="2026">
        <v>10</v>
      </c>
      <c r="S384" s="2030">
        <v>110</v>
      </c>
      <c r="T384" s="2030">
        <v>64</v>
      </c>
      <c r="U384" s="2030">
        <v>46</v>
      </c>
      <c r="V384" s="2046" t="s">
        <v>642</v>
      </c>
      <c r="W384" s="2031"/>
      <c r="X384" s="2028">
        <v>270</v>
      </c>
      <c r="Y384" s="2028"/>
      <c r="Z384" s="2025"/>
      <c r="AA384" s="2025"/>
      <c r="AB384" s="2025"/>
      <c r="AC384" s="2026"/>
      <c r="AD384" s="2059"/>
      <c r="AE384" s="2026"/>
      <c r="AF384" s="1507"/>
      <c r="AG384" s="1507"/>
      <c r="AH384" s="2080"/>
      <c r="AI384" s="1507"/>
      <c r="AJ384" s="2080"/>
      <c r="AK384" s="2044"/>
    </row>
    <row r="385" spans="1:37" s="622" customFormat="1" ht="13.5" customHeight="1">
      <c r="A385" s="2143"/>
      <c r="B385" s="278">
        <v>43161</v>
      </c>
      <c r="C385" s="206" t="s">
        <v>689</v>
      </c>
      <c r="D385" s="221" t="s">
        <v>627</v>
      </c>
      <c r="E385" s="221" t="s">
        <v>706</v>
      </c>
      <c r="F385" s="2032">
        <v>3</v>
      </c>
      <c r="G385" s="2032">
        <v>0</v>
      </c>
      <c r="H385" s="2033">
        <v>9</v>
      </c>
      <c r="I385" s="2033">
        <v>11.5</v>
      </c>
      <c r="J385" s="2034">
        <v>0.29166666666666669</v>
      </c>
      <c r="K385" s="2032">
        <v>4.9000000000000004</v>
      </c>
      <c r="L385" s="2032">
        <v>6.4</v>
      </c>
      <c r="M385" s="2045">
        <v>6.93</v>
      </c>
      <c r="N385" s="2015" t="s">
        <v>321</v>
      </c>
      <c r="O385" s="2033">
        <v>32</v>
      </c>
      <c r="P385" s="2036">
        <v>40</v>
      </c>
      <c r="Q385" s="2033">
        <v>35.5</v>
      </c>
      <c r="R385" s="2033">
        <v>9</v>
      </c>
      <c r="S385" s="2036">
        <v>103</v>
      </c>
      <c r="T385" s="2036">
        <v>64</v>
      </c>
      <c r="U385" s="2036">
        <v>39</v>
      </c>
      <c r="V385" s="2017" t="s">
        <v>642</v>
      </c>
      <c r="W385" s="2037"/>
      <c r="X385" s="2035">
        <v>220</v>
      </c>
      <c r="Y385" s="2035"/>
      <c r="Z385" s="2032"/>
      <c r="AA385" s="2032"/>
      <c r="AB385" s="2032"/>
      <c r="AC385" s="2033"/>
      <c r="AD385" s="2060"/>
      <c r="AE385" s="2033"/>
      <c r="AF385" s="404"/>
      <c r="AG385" s="404"/>
      <c r="AH385" s="403"/>
      <c r="AI385" s="404"/>
      <c r="AJ385" s="403"/>
      <c r="AK385" s="2045"/>
    </row>
    <row r="386" spans="1:37" s="622" customFormat="1" ht="13.5" customHeight="1">
      <c r="A386" s="2143"/>
      <c r="B386" s="278">
        <v>43162</v>
      </c>
      <c r="C386" s="206" t="s">
        <v>691</v>
      </c>
      <c r="D386" s="221" t="s">
        <v>627</v>
      </c>
      <c r="E386" s="221" t="s">
        <v>709</v>
      </c>
      <c r="F386" s="2032">
        <v>0</v>
      </c>
      <c r="G386" s="2032">
        <v>0</v>
      </c>
      <c r="H386" s="2033">
        <v>5</v>
      </c>
      <c r="I386" s="2033">
        <v>11.5</v>
      </c>
      <c r="J386" s="2034">
        <v>0.2986111111111111</v>
      </c>
      <c r="K386" s="2032">
        <v>5</v>
      </c>
      <c r="L386" s="2032">
        <v>7</v>
      </c>
      <c r="M386" s="2045">
        <v>7.03</v>
      </c>
      <c r="N386" s="2015" t="s">
        <v>321</v>
      </c>
      <c r="O386" s="2033">
        <v>33.299999999999997</v>
      </c>
      <c r="P386" s="2036">
        <v>44</v>
      </c>
      <c r="Q386" s="2033">
        <v>33</v>
      </c>
      <c r="R386" s="2033">
        <v>10</v>
      </c>
      <c r="S386" s="2036">
        <v>110</v>
      </c>
      <c r="T386" s="2036">
        <v>68</v>
      </c>
      <c r="U386" s="2036">
        <v>42</v>
      </c>
      <c r="V386" s="2017" t="s">
        <v>642</v>
      </c>
      <c r="W386" s="2037"/>
      <c r="X386" s="2035">
        <v>240</v>
      </c>
      <c r="Y386" s="2035"/>
      <c r="Z386" s="2032"/>
      <c r="AA386" s="2032"/>
      <c r="AB386" s="2032"/>
      <c r="AC386" s="2033"/>
      <c r="AD386" s="2060"/>
      <c r="AE386" s="2033"/>
      <c r="AF386" s="404"/>
      <c r="AG386" s="404"/>
      <c r="AH386" s="403"/>
      <c r="AI386" s="404"/>
      <c r="AJ386" s="403"/>
      <c r="AK386" s="2045"/>
    </row>
    <row r="387" spans="1:37" s="622" customFormat="1" ht="13.5" customHeight="1">
      <c r="A387" s="2143"/>
      <c r="B387" s="278">
        <v>43163</v>
      </c>
      <c r="C387" s="206" t="s">
        <v>692</v>
      </c>
      <c r="D387" s="221" t="s">
        <v>627</v>
      </c>
      <c r="E387" s="221" t="s">
        <v>634</v>
      </c>
      <c r="F387" s="2032">
        <v>1</v>
      </c>
      <c r="G387" s="2032">
        <v>0</v>
      </c>
      <c r="H387" s="2033">
        <v>5</v>
      </c>
      <c r="I387" s="2033">
        <v>12</v>
      </c>
      <c r="J387" s="2034">
        <v>0.29166666666666669</v>
      </c>
      <c r="K387" s="2032">
        <v>4.0999999999999996</v>
      </c>
      <c r="L387" s="2032">
        <v>7</v>
      </c>
      <c r="M387" s="2045">
        <v>7.16</v>
      </c>
      <c r="N387" s="2015" t="s">
        <v>321</v>
      </c>
      <c r="O387" s="2033">
        <v>31.6</v>
      </c>
      <c r="P387" s="2036">
        <v>48</v>
      </c>
      <c r="Q387" s="2033">
        <v>35.5</v>
      </c>
      <c r="R387" s="2033">
        <v>10</v>
      </c>
      <c r="S387" s="2036">
        <v>114</v>
      </c>
      <c r="T387" s="2036">
        <v>70</v>
      </c>
      <c r="U387" s="2036">
        <v>44</v>
      </c>
      <c r="V387" s="2017" t="s">
        <v>642</v>
      </c>
      <c r="W387" s="2037"/>
      <c r="X387" s="2035">
        <v>240</v>
      </c>
      <c r="Y387" s="2035"/>
      <c r="Z387" s="2032"/>
      <c r="AA387" s="2032"/>
      <c r="AB387" s="2032"/>
      <c r="AC387" s="2033"/>
      <c r="AD387" s="2060"/>
      <c r="AE387" s="2033"/>
      <c r="AF387" s="404"/>
      <c r="AG387" s="404"/>
      <c r="AH387" s="403"/>
      <c r="AI387" s="404"/>
      <c r="AJ387" s="403"/>
      <c r="AK387" s="2045"/>
    </row>
    <row r="388" spans="1:37" s="622" customFormat="1" ht="13.5" customHeight="1">
      <c r="A388" s="2143"/>
      <c r="B388" s="278">
        <v>43164</v>
      </c>
      <c r="C388" s="206" t="s">
        <v>685</v>
      </c>
      <c r="D388" s="221" t="s">
        <v>638</v>
      </c>
      <c r="E388" s="221" t="s">
        <v>635</v>
      </c>
      <c r="F388" s="2032">
        <v>1</v>
      </c>
      <c r="G388" s="2032">
        <v>37</v>
      </c>
      <c r="H388" s="2033">
        <v>15</v>
      </c>
      <c r="I388" s="2033">
        <v>14</v>
      </c>
      <c r="J388" s="2034">
        <v>0.2986111111111111</v>
      </c>
      <c r="K388" s="2032">
        <v>5.0999999999999996</v>
      </c>
      <c r="L388" s="2032">
        <v>7.8</v>
      </c>
      <c r="M388" s="2045">
        <v>7.09</v>
      </c>
      <c r="N388" s="2015" t="s">
        <v>321</v>
      </c>
      <c r="O388" s="2033">
        <v>32.9</v>
      </c>
      <c r="P388" s="2036">
        <v>46</v>
      </c>
      <c r="Q388" s="2033">
        <v>31.2</v>
      </c>
      <c r="R388" s="2033">
        <v>10</v>
      </c>
      <c r="S388" s="2036">
        <v>110</v>
      </c>
      <c r="T388" s="2036">
        <v>66</v>
      </c>
      <c r="U388" s="2036">
        <v>44</v>
      </c>
      <c r="V388" s="2017" t="s">
        <v>642</v>
      </c>
      <c r="W388" s="2037"/>
      <c r="X388" s="2035">
        <v>270</v>
      </c>
      <c r="Y388" s="2035"/>
      <c r="Z388" s="2032"/>
      <c r="AA388" s="2032"/>
      <c r="AB388" s="2032"/>
      <c r="AC388" s="2033"/>
      <c r="AD388" s="2060"/>
      <c r="AE388" s="2033"/>
      <c r="AF388" s="404"/>
      <c r="AG388" s="404"/>
      <c r="AH388" s="403"/>
      <c r="AI388" s="404"/>
      <c r="AJ388" s="403"/>
      <c r="AK388" s="2045"/>
    </row>
    <row r="389" spans="1:37" s="622" customFormat="1" ht="13.5" customHeight="1">
      <c r="A389" s="2143"/>
      <c r="B389" s="278">
        <v>43165</v>
      </c>
      <c r="C389" s="206" t="s">
        <v>686</v>
      </c>
      <c r="D389" s="221" t="s">
        <v>625</v>
      </c>
      <c r="E389" s="221" t="s">
        <v>626</v>
      </c>
      <c r="F389" s="2032">
        <v>5</v>
      </c>
      <c r="G389" s="2032">
        <v>3.4</v>
      </c>
      <c r="H389" s="2033">
        <v>7</v>
      </c>
      <c r="I389" s="2033">
        <v>14</v>
      </c>
      <c r="J389" s="2034">
        <v>0.2986111111111111</v>
      </c>
      <c r="K389" s="2032">
        <v>5.3</v>
      </c>
      <c r="L389" s="2032">
        <v>6.7</v>
      </c>
      <c r="M389" s="2045">
        <v>6.9</v>
      </c>
      <c r="N389" s="2015" t="s">
        <v>321</v>
      </c>
      <c r="O389" s="2033">
        <v>31.8</v>
      </c>
      <c r="P389" s="2036">
        <v>46</v>
      </c>
      <c r="Q389" s="2033">
        <v>33.4</v>
      </c>
      <c r="R389" s="2033">
        <v>10</v>
      </c>
      <c r="S389" s="2036">
        <v>108</v>
      </c>
      <c r="T389" s="2036">
        <v>60</v>
      </c>
      <c r="U389" s="2036">
        <v>48</v>
      </c>
      <c r="V389" s="2017" t="s">
        <v>642</v>
      </c>
      <c r="W389" s="2037"/>
      <c r="X389" s="2035">
        <v>240</v>
      </c>
      <c r="Y389" s="2035"/>
      <c r="Z389" s="2032"/>
      <c r="AA389" s="2032"/>
      <c r="AB389" s="2032"/>
      <c r="AC389" s="2033"/>
      <c r="AD389" s="2060"/>
      <c r="AE389" s="2033"/>
      <c r="AF389" s="404"/>
      <c r="AG389" s="404"/>
      <c r="AH389" s="403"/>
      <c r="AI389" s="404"/>
      <c r="AJ389" s="403"/>
      <c r="AK389" s="2045"/>
    </row>
    <row r="390" spans="1:37" s="622" customFormat="1" ht="13.5" customHeight="1">
      <c r="A390" s="2143"/>
      <c r="B390" s="278">
        <v>43166</v>
      </c>
      <c r="C390" s="206" t="s">
        <v>687</v>
      </c>
      <c r="D390" s="221" t="s">
        <v>705</v>
      </c>
      <c r="E390" s="221" t="s">
        <v>640</v>
      </c>
      <c r="F390" s="2032">
        <v>2</v>
      </c>
      <c r="G390" s="2032">
        <v>0.1</v>
      </c>
      <c r="H390" s="2033">
        <v>1</v>
      </c>
      <c r="I390" s="2033">
        <v>11</v>
      </c>
      <c r="J390" s="2034">
        <v>0.2986111111111111</v>
      </c>
      <c r="K390" s="2032">
        <v>4.7</v>
      </c>
      <c r="L390" s="2032">
        <v>6.1</v>
      </c>
      <c r="M390" s="2045">
        <v>6.96</v>
      </c>
      <c r="N390" s="2015" t="s">
        <v>321</v>
      </c>
      <c r="O390" s="2033">
        <v>26.4</v>
      </c>
      <c r="P390" s="2036">
        <v>38</v>
      </c>
      <c r="Q390" s="2033">
        <v>24.8</v>
      </c>
      <c r="R390" s="2033">
        <v>9.5</v>
      </c>
      <c r="S390" s="2036">
        <v>94</v>
      </c>
      <c r="T390" s="2036">
        <v>60</v>
      </c>
      <c r="U390" s="2036">
        <v>34</v>
      </c>
      <c r="V390" s="2017" t="s">
        <v>642</v>
      </c>
      <c r="W390" s="2037"/>
      <c r="X390" s="2035">
        <v>190</v>
      </c>
      <c r="Y390" s="2035"/>
      <c r="Z390" s="2032"/>
      <c r="AA390" s="2032"/>
      <c r="AB390" s="2032"/>
      <c r="AC390" s="2033"/>
      <c r="AD390" s="2060">
        <v>0.19</v>
      </c>
      <c r="AE390" s="2033">
        <v>45</v>
      </c>
      <c r="AF390" s="404">
        <v>11</v>
      </c>
      <c r="AG390" s="404">
        <v>5</v>
      </c>
      <c r="AH390" s="403">
        <v>2.4</v>
      </c>
      <c r="AI390" s="404">
        <v>11</v>
      </c>
      <c r="AJ390" s="403">
        <v>2.2000000000000002</v>
      </c>
      <c r="AK390" s="2045" t="s">
        <v>700</v>
      </c>
    </row>
    <row r="391" spans="1:37" s="622" customFormat="1" ht="13.5" customHeight="1">
      <c r="A391" s="2143"/>
      <c r="B391" s="278">
        <v>43167</v>
      </c>
      <c r="C391" s="206" t="s">
        <v>688</v>
      </c>
      <c r="D391" s="221" t="s">
        <v>632</v>
      </c>
      <c r="E391" s="221" t="s">
        <v>709</v>
      </c>
      <c r="F391" s="2032">
        <v>3</v>
      </c>
      <c r="G391" s="2032">
        <v>12</v>
      </c>
      <c r="H391" s="2033">
        <v>3</v>
      </c>
      <c r="I391" s="2033">
        <v>10</v>
      </c>
      <c r="J391" s="2034">
        <v>0.29166666666666669</v>
      </c>
      <c r="K391" s="2032">
        <v>4.4000000000000004</v>
      </c>
      <c r="L391" s="2032">
        <v>4.3</v>
      </c>
      <c r="M391" s="2045">
        <v>7.03</v>
      </c>
      <c r="N391" s="2015" t="s">
        <v>321</v>
      </c>
      <c r="O391" s="2033">
        <v>27.8</v>
      </c>
      <c r="P391" s="2036">
        <v>43</v>
      </c>
      <c r="Q391" s="2033">
        <v>27.7</v>
      </c>
      <c r="R391" s="2033">
        <v>7.9</v>
      </c>
      <c r="S391" s="2036">
        <v>91</v>
      </c>
      <c r="T391" s="2036">
        <v>56</v>
      </c>
      <c r="U391" s="2036">
        <v>35</v>
      </c>
      <c r="V391" s="2017" t="s">
        <v>642</v>
      </c>
      <c r="W391" s="2037"/>
      <c r="X391" s="2035">
        <v>200</v>
      </c>
      <c r="Y391" s="2035"/>
      <c r="Z391" s="2032"/>
      <c r="AA391" s="2032"/>
      <c r="AB391" s="2032"/>
      <c r="AC391" s="2033"/>
      <c r="AD391" s="2060"/>
      <c r="AE391" s="222"/>
      <c r="AF391" s="404"/>
      <c r="AG391" s="404"/>
      <c r="AH391" s="403"/>
      <c r="AI391" s="404"/>
      <c r="AJ391" s="403"/>
      <c r="AK391" s="222"/>
    </row>
    <row r="392" spans="1:37" s="622" customFormat="1" ht="13.5" customHeight="1">
      <c r="A392" s="2143"/>
      <c r="B392" s="278">
        <v>43168</v>
      </c>
      <c r="C392" s="206" t="s">
        <v>689</v>
      </c>
      <c r="D392" s="221" t="s">
        <v>632</v>
      </c>
      <c r="E392" s="221" t="s">
        <v>690</v>
      </c>
      <c r="F392" s="2032">
        <v>1</v>
      </c>
      <c r="G392" s="2032">
        <v>51</v>
      </c>
      <c r="H392" s="2033">
        <v>17</v>
      </c>
      <c r="I392" s="2033">
        <v>12</v>
      </c>
      <c r="J392" s="2034">
        <v>0.28472222222222221</v>
      </c>
      <c r="K392" s="2032">
        <v>4.2</v>
      </c>
      <c r="L392" s="2032">
        <v>5.5</v>
      </c>
      <c r="M392" s="2045">
        <v>6.98</v>
      </c>
      <c r="N392" s="2015" t="s">
        <v>321</v>
      </c>
      <c r="O392" s="2033">
        <v>27.9</v>
      </c>
      <c r="P392" s="2036">
        <v>56</v>
      </c>
      <c r="Q392" s="2033">
        <v>25.9</v>
      </c>
      <c r="R392" s="2033">
        <v>7.7</v>
      </c>
      <c r="S392" s="2036">
        <v>98</v>
      </c>
      <c r="T392" s="2036">
        <v>62</v>
      </c>
      <c r="U392" s="2036">
        <v>36</v>
      </c>
      <c r="V392" s="2017" t="s">
        <v>642</v>
      </c>
      <c r="W392" s="2037"/>
      <c r="X392" s="2035">
        <v>200</v>
      </c>
      <c r="Y392" s="2035"/>
      <c r="Z392" s="2032"/>
      <c r="AA392" s="2032"/>
      <c r="AB392" s="2032"/>
      <c r="AC392" s="2033"/>
      <c r="AD392" s="2060"/>
      <c r="AE392" s="221"/>
      <c r="AF392" s="404"/>
      <c r="AG392" s="404"/>
      <c r="AH392" s="403"/>
      <c r="AI392" s="404"/>
      <c r="AJ392" s="403"/>
      <c r="AK392" s="221"/>
    </row>
    <row r="393" spans="1:37" s="622" customFormat="1" ht="13.5" customHeight="1">
      <c r="A393" s="2143"/>
      <c r="B393" s="278">
        <v>43169</v>
      </c>
      <c r="C393" s="206" t="s">
        <v>691</v>
      </c>
      <c r="D393" s="221" t="s">
        <v>625</v>
      </c>
      <c r="E393" s="221" t="s">
        <v>626</v>
      </c>
      <c r="F393" s="2032">
        <v>1</v>
      </c>
      <c r="G393" s="2032">
        <v>3.7</v>
      </c>
      <c r="H393" s="2033">
        <v>6</v>
      </c>
      <c r="I393" s="2033">
        <v>13</v>
      </c>
      <c r="J393" s="2034">
        <v>0.2986111111111111</v>
      </c>
      <c r="K393" s="2032">
        <v>2.9</v>
      </c>
      <c r="L393" s="2032">
        <v>4.8</v>
      </c>
      <c r="M393" s="2045">
        <v>6.84</v>
      </c>
      <c r="N393" s="2015" t="s">
        <v>321</v>
      </c>
      <c r="O393" s="2033">
        <v>24</v>
      </c>
      <c r="P393" s="2036">
        <v>38</v>
      </c>
      <c r="Q393" s="2033">
        <v>24.5</v>
      </c>
      <c r="R393" s="2033">
        <v>7.7</v>
      </c>
      <c r="S393" s="2036">
        <v>81</v>
      </c>
      <c r="T393" s="2036">
        <v>52</v>
      </c>
      <c r="U393" s="2036">
        <v>29</v>
      </c>
      <c r="V393" s="863">
        <v>0.21</v>
      </c>
      <c r="W393" s="2037"/>
      <c r="X393" s="2035">
        <v>160</v>
      </c>
      <c r="Y393" s="2035"/>
      <c r="Z393" s="2032"/>
      <c r="AA393" s="2032"/>
      <c r="AB393" s="2032"/>
      <c r="AC393" s="2033"/>
      <c r="AD393" s="2060"/>
      <c r="AE393" s="222"/>
      <c r="AF393" s="404"/>
      <c r="AG393" s="404"/>
      <c r="AH393" s="403"/>
      <c r="AI393" s="404"/>
      <c r="AJ393" s="403"/>
      <c r="AK393" s="222"/>
    </row>
    <row r="394" spans="1:37" s="622" customFormat="1" ht="13.5" customHeight="1">
      <c r="A394" s="2143"/>
      <c r="B394" s="278">
        <v>43170</v>
      </c>
      <c r="C394" s="215" t="s">
        <v>692</v>
      </c>
      <c r="D394" s="221" t="s">
        <v>707</v>
      </c>
      <c r="E394" s="221" t="s">
        <v>640</v>
      </c>
      <c r="F394" s="2032">
        <v>1</v>
      </c>
      <c r="G394" s="2032">
        <v>0</v>
      </c>
      <c r="H394" s="2033">
        <v>4</v>
      </c>
      <c r="I394" s="2033">
        <v>12</v>
      </c>
      <c r="J394" s="2034">
        <v>0.29166666666666669</v>
      </c>
      <c r="K394" s="2032">
        <v>4</v>
      </c>
      <c r="L394" s="2032">
        <v>7.3</v>
      </c>
      <c r="M394" s="2045">
        <v>6.85</v>
      </c>
      <c r="N394" s="2015" t="s">
        <v>321</v>
      </c>
      <c r="O394" s="2033">
        <v>17.100000000000001</v>
      </c>
      <c r="P394" s="2036">
        <v>34</v>
      </c>
      <c r="Q394" s="2033">
        <v>16.3</v>
      </c>
      <c r="R394" s="2033">
        <v>7.9</v>
      </c>
      <c r="S394" s="2036">
        <v>62</v>
      </c>
      <c r="T394" s="2036">
        <v>42</v>
      </c>
      <c r="U394" s="2036">
        <v>20</v>
      </c>
      <c r="V394" s="2017" t="s">
        <v>642</v>
      </c>
      <c r="W394" s="2037"/>
      <c r="X394" s="2035">
        <v>130</v>
      </c>
      <c r="Y394" s="2035"/>
      <c r="Z394" s="2032"/>
      <c r="AA394" s="2032"/>
      <c r="AB394" s="2032"/>
      <c r="AC394" s="2033"/>
      <c r="AD394" s="2060"/>
      <c r="AE394" s="222"/>
      <c r="AF394" s="404"/>
      <c r="AG394" s="404"/>
      <c r="AH394" s="403"/>
      <c r="AI394" s="404"/>
      <c r="AJ394" s="403"/>
      <c r="AK394" s="222"/>
    </row>
    <row r="395" spans="1:37" s="622" customFormat="1" ht="13.5" customHeight="1">
      <c r="A395" s="2143"/>
      <c r="B395" s="278">
        <v>43171</v>
      </c>
      <c r="C395" s="371" t="s">
        <v>685</v>
      </c>
      <c r="D395" s="221" t="s">
        <v>627</v>
      </c>
      <c r="E395" s="221" t="s">
        <v>640</v>
      </c>
      <c r="F395" s="2032">
        <v>3</v>
      </c>
      <c r="G395" s="2032">
        <v>0</v>
      </c>
      <c r="H395" s="2033">
        <v>6</v>
      </c>
      <c r="I395" s="2033">
        <v>11</v>
      </c>
      <c r="J395" s="2034">
        <v>0.28472222222222221</v>
      </c>
      <c r="K395" s="2032">
        <v>3.5</v>
      </c>
      <c r="L395" s="2032">
        <v>5.3</v>
      </c>
      <c r="M395" s="2045">
        <v>6.87</v>
      </c>
      <c r="N395" s="2015" t="s">
        <v>321</v>
      </c>
      <c r="O395" s="2033">
        <v>21.7</v>
      </c>
      <c r="P395" s="2036">
        <v>36</v>
      </c>
      <c r="Q395" s="2033">
        <v>17.399999999999999</v>
      </c>
      <c r="R395" s="2033">
        <v>7.3</v>
      </c>
      <c r="S395" s="2036">
        <v>74</v>
      </c>
      <c r="T395" s="2036">
        <v>52</v>
      </c>
      <c r="U395" s="2036">
        <v>22</v>
      </c>
      <c r="V395" s="2017" t="s">
        <v>642</v>
      </c>
      <c r="W395" s="2037"/>
      <c r="X395" s="2035">
        <v>150</v>
      </c>
      <c r="Y395" s="2035"/>
      <c r="Z395" s="2032"/>
      <c r="AA395" s="2032"/>
      <c r="AB395" s="2032"/>
      <c r="AC395" s="2033"/>
      <c r="AD395" s="2060"/>
      <c r="AE395" s="222"/>
      <c r="AF395" s="404"/>
      <c r="AG395" s="404"/>
      <c r="AH395" s="403"/>
      <c r="AI395" s="404"/>
      <c r="AJ395" s="403"/>
      <c r="AK395" s="222"/>
    </row>
    <row r="396" spans="1:37" s="622" customFormat="1" ht="13.5" customHeight="1">
      <c r="A396" s="2143"/>
      <c r="B396" s="278">
        <v>43172</v>
      </c>
      <c r="C396" s="206" t="s">
        <v>686</v>
      </c>
      <c r="D396" s="221" t="s">
        <v>627</v>
      </c>
      <c r="E396" s="221" t="s">
        <v>634</v>
      </c>
      <c r="F396" s="2032">
        <v>2</v>
      </c>
      <c r="G396" s="2032">
        <v>0</v>
      </c>
      <c r="H396" s="2033">
        <v>7</v>
      </c>
      <c r="I396" s="2033">
        <v>12.5</v>
      </c>
      <c r="J396" s="2034">
        <v>0.29166666666666669</v>
      </c>
      <c r="K396" s="2032">
        <v>3.6</v>
      </c>
      <c r="L396" s="2032">
        <v>6.4</v>
      </c>
      <c r="M396" s="2045">
        <v>6.97</v>
      </c>
      <c r="N396" s="2015" t="s">
        <v>321</v>
      </c>
      <c r="O396" s="2033">
        <v>19.899999999999999</v>
      </c>
      <c r="P396" s="2036">
        <v>39</v>
      </c>
      <c r="Q396" s="2033">
        <v>19.2</v>
      </c>
      <c r="R396" s="2033">
        <v>7.9</v>
      </c>
      <c r="S396" s="2036">
        <v>78</v>
      </c>
      <c r="T396" s="2036">
        <v>54</v>
      </c>
      <c r="U396" s="2036">
        <v>24</v>
      </c>
      <c r="V396" s="2017" t="s">
        <v>642</v>
      </c>
      <c r="W396" s="2037"/>
      <c r="X396" s="2035">
        <v>150</v>
      </c>
      <c r="Y396" s="2035"/>
      <c r="Z396" s="2032"/>
      <c r="AA396" s="2032"/>
      <c r="AB396" s="2032"/>
      <c r="AC396" s="2033"/>
      <c r="AD396" s="2060"/>
      <c r="AE396" s="222"/>
      <c r="AF396" s="404"/>
      <c r="AG396" s="404"/>
      <c r="AH396" s="403"/>
      <c r="AI396" s="404"/>
      <c r="AJ396" s="403"/>
      <c r="AK396" s="222"/>
    </row>
    <row r="397" spans="1:37" s="622" customFormat="1" ht="13.5" customHeight="1">
      <c r="A397" s="2143"/>
      <c r="B397" s="278">
        <v>43173</v>
      </c>
      <c r="C397" s="206" t="s">
        <v>687</v>
      </c>
      <c r="D397" s="221" t="s">
        <v>627</v>
      </c>
      <c r="E397" s="221" t="s">
        <v>629</v>
      </c>
      <c r="F397" s="2032">
        <v>0</v>
      </c>
      <c r="G397" s="2032">
        <v>0</v>
      </c>
      <c r="H397" s="2033">
        <v>11</v>
      </c>
      <c r="I397" s="2033">
        <v>14</v>
      </c>
      <c r="J397" s="2034">
        <v>0.2986111111111111</v>
      </c>
      <c r="K397" s="2032">
        <v>6.8</v>
      </c>
      <c r="L397" s="2032">
        <v>8.3000000000000007</v>
      </c>
      <c r="M397" s="2045">
        <v>7.07</v>
      </c>
      <c r="N397" s="2015" t="s">
        <v>321</v>
      </c>
      <c r="O397" s="2033">
        <v>26</v>
      </c>
      <c r="P397" s="2036">
        <v>46</v>
      </c>
      <c r="Q397" s="2033">
        <v>21.3</v>
      </c>
      <c r="R397" s="2033">
        <v>8.8000000000000007</v>
      </c>
      <c r="S397" s="2036">
        <v>90</v>
      </c>
      <c r="T397" s="2036">
        <v>61</v>
      </c>
      <c r="U397" s="2036">
        <v>29</v>
      </c>
      <c r="V397" s="2017" t="s">
        <v>642</v>
      </c>
      <c r="W397" s="2037"/>
      <c r="X397" s="2035">
        <v>150</v>
      </c>
      <c r="Y397" s="2035"/>
      <c r="Z397" s="2032"/>
      <c r="AA397" s="2032"/>
      <c r="AB397" s="2032"/>
      <c r="AC397" s="2033"/>
      <c r="AD397" s="2060"/>
      <c r="AE397" s="222"/>
      <c r="AF397" s="404"/>
      <c r="AG397" s="404"/>
      <c r="AH397" s="403"/>
      <c r="AI397" s="404"/>
      <c r="AJ397" s="403"/>
      <c r="AK397" s="222"/>
    </row>
    <row r="398" spans="1:37" s="622" customFormat="1" ht="13.5" customHeight="1">
      <c r="A398" s="2143"/>
      <c r="B398" s="278">
        <v>43174</v>
      </c>
      <c r="C398" s="206" t="s">
        <v>688</v>
      </c>
      <c r="D398" s="221" t="s">
        <v>641</v>
      </c>
      <c r="E398" s="221" t="s">
        <v>709</v>
      </c>
      <c r="F398" s="2032">
        <v>0</v>
      </c>
      <c r="G398" s="2032">
        <v>0</v>
      </c>
      <c r="H398" s="2033">
        <v>18</v>
      </c>
      <c r="I398" s="2033">
        <v>17</v>
      </c>
      <c r="J398" s="2034">
        <v>0.4236111111111111</v>
      </c>
      <c r="K398" s="2032">
        <v>2.9</v>
      </c>
      <c r="L398" s="2032">
        <v>4.5</v>
      </c>
      <c r="M398" s="2045">
        <v>7.07</v>
      </c>
      <c r="N398" s="2015" t="s">
        <v>321</v>
      </c>
      <c r="O398" s="2033">
        <v>23.6</v>
      </c>
      <c r="P398" s="2036">
        <v>44</v>
      </c>
      <c r="Q398" s="2033">
        <v>22.7</v>
      </c>
      <c r="R398" s="2033">
        <v>8.5</v>
      </c>
      <c r="S398" s="2036">
        <v>82</v>
      </c>
      <c r="T398" s="2036">
        <v>55</v>
      </c>
      <c r="U398" s="2036">
        <v>27</v>
      </c>
      <c r="V398" s="2017" t="s">
        <v>642</v>
      </c>
      <c r="W398" s="2037"/>
      <c r="X398" s="2035">
        <v>160</v>
      </c>
      <c r="Y398" s="2035"/>
      <c r="Z398" s="2032"/>
      <c r="AA398" s="2032"/>
      <c r="AB398" s="2032"/>
      <c r="AC398" s="2033"/>
      <c r="AD398" s="2060"/>
      <c r="AE398" s="222"/>
      <c r="AF398" s="404"/>
      <c r="AG398" s="404"/>
      <c r="AH398" s="403"/>
      <c r="AI398" s="404"/>
      <c r="AJ398" s="403"/>
      <c r="AK398" s="222"/>
    </row>
    <row r="399" spans="1:37" s="622" customFormat="1" ht="13.5" customHeight="1">
      <c r="A399" s="2143"/>
      <c r="B399" s="278">
        <v>43175</v>
      </c>
      <c r="C399" s="206" t="s">
        <v>689</v>
      </c>
      <c r="D399" s="221" t="s">
        <v>632</v>
      </c>
      <c r="E399" s="221" t="s">
        <v>631</v>
      </c>
      <c r="F399" s="2032">
        <v>5</v>
      </c>
      <c r="G399" s="2032">
        <v>4.5</v>
      </c>
      <c r="H399" s="2033">
        <v>16</v>
      </c>
      <c r="I399" s="2033">
        <v>16</v>
      </c>
      <c r="J399" s="2034">
        <v>0.29166666666666669</v>
      </c>
      <c r="K399" s="2032">
        <v>3.9</v>
      </c>
      <c r="L399" s="2032">
        <v>7.7</v>
      </c>
      <c r="M399" s="2045">
        <v>7.11</v>
      </c>
      <c r="N399" s="2015">
        <v>0.05</v>
      </c>
      <c r="O399" s="2033">
        <v>26.1</v>
      </c>
      <c r="P399" s="2036">
        <v>44</v>
      </c>
      <c r="Q399" s="2033">
        <v>22.7</v>
      </c>
      <c r="R399" s="2033">
        <v>8.1999999999999993</v>
      </c>
      <c r="S399" s="2036">
        <v>92</v>
      </c>
      <c r="T399" s="2036">
        <v>65</v>
      </c>
      <c r="U399" s="2036">
        <v>27</v>
      </c>
      <c r="V399" s="2017" t="s">
        <v>642</v>
      </c>
      <c r="W399" s="2017" t="s">
        <v>636</v>
      </c>
      <c r="X399" s="2035">
        <v>170</v>
      </c>
      <c r="Y399" s="2035">
        <v>160</v>
      </c>
      <c r="Z399" s="2032">
        <v>14</v>
      </c>
      <c r="AA399" s="2032">
        <v>3.59</v>
      </c>
      <c r="AB399" s="2032">
        <v>-1.45</v>
      </c>
      <c r="AC399" s="2033">
        <v>4.4000000000000004</v>
      </c>
      <c r="AD399" s="2060"/>
      <c r="AE399" s="222"/>
      <c r="AF399" s="404"/>
      <c r="AG399" s="404"/>
      <c r="AH399" s="403"/>
      <c r="AI399" s="404"/>
      <c r="AJ399" s="403"/>
      <c r="AK399" s="222"/>
    </row>
    <row r="400" spans="1:37" s="622" customFormat="1" ht="13.5" customHeight="1">
      <c r="A400" s="2143"/>
      <c r="B400" s="278">
        <v>43176</v>
      </c>
      <c r="C400" s="206" t="s">
        <v>691</v>
      </c>
      <c r="D400" s="221" t="s">
        <v>627</v>
      </c>
      <c r="E400" s="221" t="s">
        <v>633</v>
      </c>
      <c r="F400" s="2032">
        <v>5</v>
      </c>
      <c r="G400" s="2032">
        <v>0</v>
      </c>
      <c r="H400" s="2033">
        <v>3</v>
      </c>
      <c r="I400" s="2033">
        <v>11.5</v>
      </c>
      <c r="J400" s="2034">
        <v>0.2986111111111111</v>
      </c>
      <c r="K400" s="2032">
        <v>8.6999999999999993</v>
      </c>
      <c r="L400" s="2032">
        <v>8.3000000000000007</v>
      </c>
      <c r="M400" s="2045">
        <v>7.04</v>
      </c>
      <c r="N400" s="2015" t="s">
        <v>321</v>
      </c>
      <c r="O400" s="2033">
        <v>25.8</v>
      </c>
      <c r="P400" s="2036">
        <v>48</v>
      </c>
      <c r="Q400" s="2033">
        <v>21.7</v>
      </c>
      <c r="R400" s="2033">
        <v>9.8000000000000007</v>
      </c>
      <c r="S400" s="2036">
        <v>95</v>
      </c>
      <c r="T400" s="2036">
        <v>61</v>
      </c>
      <c r="U400" s="2036">
        <v>34</v>
      </c>
      <c r="V400" s="2017" t="s">
        <v>642</v>
      </c>
      <c r="W400" s="2017"/>
      <c r="X400" s="2035">
        <v>160</v>
      </c>
      <c r="Y400" s="2035"/>
      <c r="Z400" s="2032"/>
      <c r="AA400" s="2032"/>
      <c r="AB400" s="2032"/>
      <c r="AC400" s="2033"/>
      <c r="AD400" s="2060"/>
      <c r="AE400" s="222"/>
      <c r="AF400" s="404"/>
      <c r="AG400" s="404"/>
      <c r="AH400" s="403"/>
      <c r="AI400" s="404"/>
      <c r="AJ400" s="403"/>
      <c r="AK400" s="222"/>
    </row>
    <row r="401" spans="1:37" s="622" customFormat="1" ht="13.5" customHeight="1">
      <c r="A401" s="2143"/>
      <c r="B401" s="278">
        <v>43177</v>
      </c>
      <c r="C401" s="215" t="s">
        <v>692</v>
      </c>
      <c r="D401" s="221" t="s">
        <v>641</v>
      </c>
      <c r="E401" s="221" t="s">
        <v>626</v>
      </c>
      <c r="F401" s="2032">
        <v>0</v>
      </c>
      <c r="G401" s="2032">
        <v>0</v>
      </c>
      <c r="H401" s="2033">
        <v>4</v>
      </c>
      <c r="I401" s="2033">
        <v>12.5</v>
      </c>
      <c r="J401" s="2034">
        <v>0.29166666666666669</v>
      </c>
      <c r="K401" s="2032">
        <v>4.4000000000000004</v>
      </c>
      <c r="L401" s="2032">
        <v>10.9</v>
      </c>
      <c r="M401" s="2045">
        <v>7.06</v>
      </c>
      <c r="N401" s="2015" t="s">
        <v>321</v>
      </c>
      <c r="O401" s="2033">
        <v>25.1</v>
      </c>
      <c r="P401" s="2036">
        <v>46</v>
      </c>
      <c r="Q401" s="2033">
        <v>22.7</v>
      </c>
      <c r="R401" s="2033">
        <v>8.8000000000000007</v>
      </c>
      <c r="S401" s="2036">
        <v>84</v>
      </c>
      <c r="T401" s="2036">
        <v>55</v>
      </c>
      <c r="U401" s="2036">
        <v>29</v>
      </c>
      <c r="V401" s="2017" t="s">
        <v>642</v>
      </c>
      <c r="W401" s="2017"/>
      <c r="X401" s="2035">
        <v>150</v>
      </c>
      <c r="Y401" s="2035"/>
      <c r="Z401" s="2032"/>
      <c r="AA401" s="2032"/>
      <c r="AB401" s="2032"/>
      <c r="AC401" s="2033"/>
      <c r="AD401" s="2060"/>
      <c r="AE401" s="222"/>
      <c r="AF401" s="404"/>
      <c r="AG401" s="404"/>
      <c r="AH401" s="403"/>
      <c r="AI401" s="404"/>
      <c r="AJ401" s="403"/>
      <c r="AK401" s="222"/>
    </row>
    <row r="402" spans="1:37" s="622" customFormat="1" ht="13.5" customHeight="1">
      <c r="A402" s="2143"/>
      <c r="B402" s="278">
        <v>43178</v>
      </c>
      <c r="C402" s="216" t="s">
        <v>685</v>
      </c>
      <c r="D402" s="221" t="s">
        <v>638</v>
      </c>
      <c r="E402" s="221" t="s">
        <v>626</v>
      </c>
      <c r="F402" s="2032">
        <v>1</v>
      </c>
      <c r="G402" s="2032">
        <v>0.4</v>
      </c>
      <c r="H402" s="2033">
        <v>11</v>
      </c>
      <c r="I402" s="2033">
        <v>13</v>
      </c>
      <c r="J402" s="2034">
        <v>0.2986111111111111</v>
      </c>
      <c r="K402" s="2032">
        <v>3.2</v>
      </c>
      <c r="L402" s="2032">
        <v>4.8</v>
      </c>
      <c r="M402" s="2045">
        <v>7.07</v>
      </c>
      <c r="N402" s="2015" t="s">
        <v>321</v>
      </c>
      <c r="O402" s="2033">
        <v>27.2</v>
      </c>
      <c r="P402" s="2036">
        <v>44</v>
      </c>
      <c r="Q402" s="2033">
        <v>22.7</v>
      </c>
      <c r="R402" s="2033">
        <v>9.1999999999999993</v>
      </c>
      <c r="S402" s="2036">
        <v>110</v>
      </c>
      <c r="T402" s="2036">
        <v>64</v>
      </c>
      <c r="U402" s="2036">
        <v>46</v>
      </c>
      <c r="V402" s="2017" t="s">
        <v>642</v>
      </c>
      <c r="W402" s="2017"/>
      <c r="X402" s="2035">
        <v>200</v>
      </c>
      <c r="Y402" s="2035"/>
      <c r="Z402" s="2032"/>
      <c r="AA402" s="2032"/>
      <c r="AB402" s="2032"/>
      <c r="AC402" s="2033"/>
      <c r="AD402" s="2060"/>
      <c r="AE402" s="222"/>
      <c r="AF402" s="404"/>
      <c r="AG402" s="404"/>
      <c r="AH402" s="403"/>
      <c r="AI402" s="404"/>
      <c r="AJ402" s="403"/>
      <c r="AK402" s="222"/>
    </row>
    <row r="403" spans="1:37" s="622" customFormat="1" ht="13.5" customHeight="1">
      <c r="A403" s="2143"/>
      <c r="B403" s="278">
        <v>43179</v>
      </c>
      <c r="C403" s="216" t="s">
        <v>686</v>
      </c>
      <c r="D403" s="221" t="s">
        <v>632</v>
      </c>
      <c r="E403" s="221" t="s">
        <v>633</v>
      </c>
      <c r="F403" s="2032">
        <v>7</v>
      </c>
      <c r="G403" s="2032">
        <v>9.3000000000000007</v>
      </c>
      <c r="H403" s="2033">
        <v>8</v>
      </c>
      <c r="I403" s="2033">
        <v>14</v>
      </c>
      <c r="J403" s="2034">
        <v>0.31944444444444448</v>
      </c>
      <c r="K403" s="2032">
        <v>5.6</v>
      </c>
      <c r="L403" s="2032">
        <v>2.1</v>
      </c>
      <c r="M403" s="2045">
        <v>7.15</v>
      </c>
      <c r="N403" s="2015" t="s">
        <v>321</v>
      </c>
      <c r="O403" s="2033">
        <v>29.2</v>
      </c>
      <c r="P403" s="2036">
        <v>54</v>
      </c>
      <c r="Q403" s="2033">
        <v>28.4</v>
      </c>
      <c r="R403" s="2033">
        <v>9</v>
      </c>
      <c r="S403" s="2036">
        <v>100</v>
      </c>
      <c r="T403" s="2036">
        <v>79</v>
      </c>
      <c r="U403" s="2036">
        <v>21</v>
      </c>
      <c r="V403" s="2017" t="s">
        <v>642</v>
      </c>
      <c r="W403" s="2017"/>
      <c r="X403" s="2035">
        <v>200</v>
      </c>
      <c r="Y403" s="2035"/>
      <c r="Z403" s="2032"/>
      <c r="AA403" s="2032"/>
      <c r="AB403" s="2032"/>
      <c r="AC403" s="2033"/>
      <c r="AD403" s="2060"/>
      <c r="AE403" s="222"/>
      <c r="AF403" s="404"/>
      <c r="AG403" s="404"/>
      <c r="AH403" s="403"/>
      <c r="AI403" s="404"/>
      <c r="AJ403" s="403"/>
      <c r="AK403" s="222"/>
    </row>
    <row r="404" spans="1:37" s="622" customFormat="1" ht="13.5" customHeight="1">
      <c r="A404" s="2143"/>
      <c r="B404" s="278">
        <v>43180</v>
      </c>
      <c r="C404" s="216" t="s">
        <v>687</v>
      </c>
      <c r="D404" s="221" t="s">
        <v>632</v>
      </c>
      <c r="E404" s="221" t="s">
        <v>633</v>
      </c>
      <c r="F404" s="2032">
        <v>5</v>
      </c>
      <c r="G404" s="2032">
        <v>29.5</v>
      </c>
      <c r="H404" s="2033">
        <v>5</v>
      </c>
      <c r="I404" s="2033">
        <v>12</v>
      </c>
      <c r="J404" s="2034">
        <v>0.29166666666666669</v>
      </c>
      <c r="K404" s="2032">
        <v>4</v>
      </c>
      <c r="L404" s="2032">
        <v>7.9</v>
      </c>
      <c r="M404" s="2045">
        <v>7.03</v>
      </c>
      <c r="N404" s="2015" t="s">
        <v>321</v>
      </c>
      <c r="O404" s="2033">
        <v>27.1</v>
      </c>
      <c r="P404" s="2036">
        <v>48</v>
      </c>
      <c r="Q404" s="2033">
        <v>23.4</v>
      </c>
      <c r="R404" s="2033">
        <v>8.6999999999999993</v>
      </c>
      <c r="S404" s="2036">
        <v>104</v>
      </c>
      <c r="T404" s="2036">
        <v>63</v>
      </c>
      <c r="U404" s="2036">
        <v>41</v>
      </c>
      <c r="V404" s="2017" t="s">
        <v>642</v>
      </c>
      <c r="W404" s="2017"/>
      <c r="X404" s="2035">
        <v>170</v>
      </c>
      <c r="Y404" s="2035"/>
      <c r="Z404" s="2032"/>
      <c r="AA404" s="2032"/>
      <c r="AB404" s="2032"/>
      <c r="AC404" s="2033"/>
      <c r="AD404" s="2060"/>
      <c r="AE404" s="222"/>
      <c r="AF404" s="404"/>
      <c r="AG404" s="404"/>
      <c r="AH404" s="403"/>
      <c r="AI404" s="404"/>
      <c r="AJ404" s="403"/>
      <c r="AK404" s="222"/>
    </row>
    <row r="405" spans="1:37" s="622" customFormat="1" ht="13.5" customHeight="1">
      <c r="A405" s="2143"/>
      <c r="B405" s="278">
        <v>43181</v>
      </c>
      <c r="C405" s="216" t="s">
        <v>688</v>
      </c>
      <c r="D405" s="221" t="s">
        <v>639</v>
      </c>
      <c r="E405" s="221" t="s">
        <v>709</v>
      </c>
      <c r="F405" s="2032">
        <v>5</v>
      </c>
      <c r="G405" s="2032">
        <v>13</v>
      </c>
      <c r="H405" s="2033">
        <v>8</v>
      </c>
      <c r="I405" s="2033">
        <v>10.5</v>
      </c>
      <c r="J405" s="2034">
        <v>0.29166666666666669</v>
      </c>
      <c r="K405" s="2032">
        <v>3.5</v>
      </c>
      <c r="L405" s="2032">
        <v>5.7</v>
      </c>
      <c r="M405" s="2045">
        <v>7.13</v>
      </c>
      <c r="N405" s="2015" t="s">
        <v>321</v>
      </c>
      <c r="O405" s="2033">
        <v>28</v>
      </c>
      <c r="P405" s="2036">
        <v>53</v>
      </c>
      <c r="Q405" s="2033">
        <v>25.2</v>
      </c>
      <c r="R405" s="2033">
        <v>7.9</v>
      </c>
      <c r="S405" s="2036">
        <v>102</v>
      </c>
      <c r="T405" s="2036">
        <v>66</v>
      </c>
      <c r="U405" s="2036">
        <v>36</v>
      </c>
      <c r="V405" s="2017" t="s">
        <v>642</v>
      </c>
      <c r="W405" s="2017"/>
      <c r="X405" s="2035">
        <v>210</v>
      </c>
      <c r="Y405" s="2035"/>
      <c r="Z405" s="2032"/>
      <c r="AA405" s="2032"/>
      <c r="AB405" s="2032"/>
      <c r="AC405" s="2033"/>
      <c r="AD405" s="2060"/>
      <c r="AE405" s="222"/>
      <c r="AF405" s="404"/>
      <c r="AG405" s="404"/>
      <c r="AH405" s="403"/>
      <c r="AI405" s="404"/>
      <c r="AJ405" s="403"/>
      <c r="AK405" s="222"/>
    </row>
    <row r="406" spans="1:37" s="622" customFormat="1" ht="13.5" customHeight="1">
      <c r="A406" s="2143"/>
      <c r="B406" s="278">
        <v>43182</v>
      </c>
      <c r="C406" s="216" t="s">
        <v>689</v>
      </c>
      <c r="D406" s="221" t="s">
        <v>638</v>
      </c>
      <c r="E406" s="221" t="s">
        <v>629</v>
      </c>
      <c r="F406" s="2032">
        <v>1</v>
      </c>
      <c r="G406" s="2032">
        <v>1</v>
      </c>
      <c r="H406" s="2033">
        <v>10</v>
      </c>
      <c r="I406" s="2033">
        <v>13</v>
      </c>
      <c r="J406" s="2034">
        <v>0.2986111111111111</v>
      </c>
      <c r="K406" s="2032">
        <v>7.7</v>
      </c>
      <c r="L406" s="2032">
        <v>5.3</v>
      </c>
      <c r="M406" s="2045">
        <v>7.17</v>
      </c>
      <c r="N406" s="2015" t="s">
        <v>321</v>
      </c>
      <c r="O406" s="2033">
        <v>26.9</v>
      </c>
      <c r="P406" s="2036">
        <v>54</v>
      </c>
      <c r="Q406" s="2033">
        <v>27</v>
      </c>
      <c r="R406" s="2033">
        <v>9.1999999999999993</v>
      </c>
      <c r="S406" s="2036">
        <v>102</v>
      </c>
      <c r="T406" s="2036">
        <v>66</v>
      </c>
      <c r="U406" s="2036">
        <v>36</v>
      </c>
      <c r="V406" s="2017" t="s">
        <v>642</v>
      </c>
      <c r="W406" s="2017"/>
      <c r="X406" s="2035">
        <v>220</v>
      </c>
      <c r="Y406" s="2035"/>
      <c r="Z406" s="2032"/>
      <c r="AA406" s="2032"/>
      <c r="AB406" s="2032"/>
      <c r="AC406" s="2033"/>
      <c r="AD406" s="2060"/>
      <c r="AE406" s="221"/>
      <c r="AF406" s="404"/>
      <c r="AG406" s="404"/>
      <c r="AH406" s="403"/>
      <c r="AI406" s="404"/>
      <c r="AJ406" s="403"/>
      <c r="AK406" s="221"/>
    </row>
    <row r="407" spans="1:37" s="622" customFormat="1" ht="13.5" customHeight="1">
      <c r="A407" s="2143"/>
      <c r="B407" s="278">
        <v>43183</v>
      </c>
      <c r="C407" s="1699" t="s">
        <v>782</v>
      </c>
      <c r="D407" s="221" t="s">
        <v>627</v>
      </c>
      <c r="E407" s="221" t="s">
        <v>709</v>
      </c>
      <c r="F407" s="2032">
        <v>1</v>
      </c>
      <c r="G407" s="2032">
        <v>0</v>
      </c>
      <c r="H407" s="2033">
        <v>8</v>
      </c>
      <c r="I407" s="2033">
        <v>13</v>
      </c>
      <c r="J407" s="2034">
        <v>0.2986111111111111</v>
      </c>
      <c r="K407" s="2032">
        <v>3.5</v>
      </c>
      <c r="L407" s="2032">
        <v>5.6</v>
      </c>
      <c r="M407" s="2045">
        <v>7.09</v>
      </c>
      <c r="N407" s="2015" t="s">
        <v>321</v>
      </c>
      <c r="O407" s="2033">
        <v>27.7</v>
      </c>
      <c r="P407" s="2036">
        <v>40</v>
      </c>
      <c r="Q407" s="2033">
        <v>21.3</v>
      </c>
      <c r="R407" s="2033">
        <v>8.8000000000000007</v>
      </c>
      <c r="S407" s="2036">
        <v>90</v>
      </c>
      <c r="T407" s="2036">
        <v>56</v>
      </c>
      <c r="U407" s="2036">
        <v>34</v>
      </c>
      <c r="V407" s="2017" t="s">
        <v>642</v>
      </c>
      <c r="W407" s="2017"/>
      <c r="X407" s="2035">
        <v>210</v>
      </c>
      <c r="Y407" s="2035"/>
      <c r="Z407" s="2032"/>
      <c r="AA407" s="2032"/>
      <c r="AB407" s="2032"/>
      <c r="AC407" s="2033"/>
      <c r="AD407" s="2060"/>
      <c r="AE407" s="221"/>
      <c r="AF407" s="404"/>
      <c r="AG407" s="404"/>
      <c r="AH407" s="403"/>
      <c r="AI407" s="404"/>
      <c r="AJ407" s="403"/>
      <c r="AK407" s="221"/>
    </row>
    <row r="408" spans="1:37" s="622" customFormat="1" ht="13.5" customHeight="1">
      <c r="A408" s="2143"/>
      <c r="B408" s="278">
        <v>43184</v>
      </c>
      <c r="C408" s="215" t="s">
        <v>692</v>
      </c>
      <c r="D408" s="221" t="s">
        <v>627</v>
      </c>
      <c r="E408" s="221" t="s">
        <v>709</v>
      </c>
      <c r="F408" s="2032">
        <v>1</v>
      </c>
      <c r="G408" s="2032">
        <v>0</v>
      </c>
      <c r="H408" s="2033">
        <v>10</v>
      </c>
      <c r="I408" s="2033">
        <v>14</v>
      </c>
      <c r="J408" s="2034">
        <v>0.2986111111111111</v>
      </c>
      <c r="K408" s="2032">
        <v>4.7</v>
      </c>
      <c r="L408" s="2032">
        <v>4.9000000000000004</v>
      </c>
      <c r="M408" s="2045">
        <v>7.1</v>
      </c>
      <c r="N408" s="2015" t="s">
        <v>321</v>
      </c>
      <c r="O408" s="2033">
        <v>29.2</v>
      </c>
      <c r="P408" s="2036">
        <v>42</v>
      </c>
      <c r="Q408" s="2033">
        <v>23.4</v>
      </c>
      <c r="R408" s="2033">
        <v>8.1999999999999993</v>
      </c>
      <c r="S408" s="2036">
        <v>99</v>
      </c>
      <c r="T408" s="2036">
        <v>76</v>
      </c>
      <c r="U408" s="2036">
        <v>23</v>
      </c>
      <c r="V408" s="2017" t="s">
        <v>642</v>
      </c>
      <c r="W408" s="2017"/>
      <c r="X408" s="2035">
        <v>220</v>
      </c>
      <c r="Y408" s="2035"/>
      <c r="Z408" s="2032"/>
      <c r="AA408" s="2032"/>
      <c r="AB408" s="2032"/>
      <c r="AC408" s="2033"/>
      <c r="AD408" s="2060"/>
      <c r="AE408" s="222"/>
      <c r="AF408" s="404"/>
      <c r="AG408" s="404"/>
      <c r="AH408" s="403"/>
      <c r="AI408" s="404"/>
      <c r="AJ408" s="403"/>
      <c r="AK408" s="222"/>
    </row>
    <row r="409" spans="1:37" s="622" customFormat="1" ht="13.5" customHeight="1">
      <c r="A409" s="2143"/>
      <c r="B409" s="278">
        <v>43185</v>
      </c>
      <c r="C409" s="215" t="s">
        <v>685</v>
      </c>
      <c r="D409" s="221" t="s">
        <v>627</v>
      </c>
      <c r="E409" s="221" t="s">
        <v>706</v>
      </c>
      <c r="F409" s="2032">
        <v>0</v>
      </c>
      <c r="G409" s="2032">
        <v>0</v>
      </c>
      <c r="H409" s="2033">
        <v>9</v>
      </c>
      <c r="I409" s="2033">
        <v>14.5</v>
      </c>
      <c r="J409" s="2034">
        <v>0.29166666666666669</v>
      </c>
      <c r="K409" s="2032">
        <v>4.5999999999999996</v>
      </c>
      <c r="L409" s="2032">
        <v>6.9</v>
      </c>
      <c r="M409" s="2045">
        <v>7.23</v>
      </c>
      <c r="N409" s="2015" t="s">
        <v>321</v>
      </c>
      <c r="O409" s="2033">
        <v>27.9</v>
      </c>
      <c r="P409" s="2036">
        <v>54</v>
      </c>
      <c r="Q409" s="2033">
        <v>27</v>
      </c>
      <c r="R409" s="2033">
        <v>9.1999999999999993</v>
      </c>
      <c r="S409" s="2036">
        <v>106</v>
      </c>
      <c r="T409" s="2036">
        <v>70</v>
      </c>
      <c r="U409" s="2036">
        <v>36</v>
      </c>
      <c r="V409" s="2017" t="s">
        <v>642</v>
      </c>
      <c r="W409" s="2017"/>
      <c r="X409" s="2035">
        <v>220</v>
      </c>
      <c r="Y409" s="2035"/>
      <c r="Z409" s="2032"/>
      <c r="AA409" s="2032"/>
      <c r="AB409" s="2032"/>
      <c r="AC409" s="2033"/>
      <c r="AD409" s="2060"/>
      <c r="AE409" s="222"/>
      <c r="AF409" s="404"/>
      <c r="AG409" s="404"/>
      <c r="AH409" s="403"/>
      <c r="AI409" s="404"/>
      <c r="AJ409" s="403"/>
      <c r="AK409" s="222"/>
    </row>
    <row r="410" spans="1:37" s="622" customFormat="1" ht="13.5" customHeight="1">
      <c r="A410" s="2143"/>
      <c r="B410" s="278">
        <v>43186</v>
      </c>
      <c r="C410" s="1699" t="s">
        <v>779</v>
      </c>
      <c r="D410" s="221" t="s">
        <v>627</v>
      </c>
      <c r="E410" s="221" t="s">
        <v>631</v>
      </c>
      <c r="F410" s="2032">
        <v>1</v>
      </c>
      <c r="G410" s="2032">
        <v>0</v>
      </c>
      <c r="H410" s="2033">
        <v>9</v>
      </c>
      <c r="I410" s="2033">
        <v>15</v>
      </c>
      <c r="J410" s="2034">
        <v>0.29166666666666669</v>
      </c>
      <c r="K410" s="2032">
        <v>4.0999999999999996</v>
      </c>
      <c r="L410" s="2032">
        <v>6.2</v>
      </c>
      <c r="M410" s="2045">
        <v>7.14</v>
      </c>
      <c r="N410" s="2015" t="s">
        <v>321</v>
      </c>
      <c r="O410" s="2033">
        <v>27.7</v>
      </c>
      <c r="P410" s="2036">
        <v>46</v>
      </c>
      <c r="Q410" s="2033">
        <v>25.6</v>
      </c>
      <c r="R410" s="2033">
        <v>10</v>
      </c>
      <c r="S410" s="2036">
        <v>110</v>
      </c>
      <c r="T410" s="2036">
        <v>70</v>
      </c>
      <c r="U410" s="2036">
        <v>40</v>
      </c>
      <c r="V410" s="2017" t="s">
        <v>642</v>
      </c>
      <c r="W410" s="2017"/>
      <c r="X410" s="2035">
        <v>230</v>
      </c>
      <c r="Y410" s="2035"/>
      <c r="Z410" s="2032"/>
      <c r="AA410" s="2032"/>
      <c r="AB410" s="2032"/>
      <c r="AC410" s="2033"/>
      <c r="AD410" s="2060"/>
      <c r="AE410" s="222"/>
      <c r="AF410" s="404"/>
      <c r="AG410" s="404"/>
      <c r="AH410" s="403"/>
      <c r="AI410" s="404"/>
      <c r="AJ410" s="403"/>
      <c r="AK410" s="222"/>
    </row>
    <row r="411" spans="1:37" s="622" customFormat="1" ht="13.5" customHeight="1">
      <c r="A411" s="2143"/>
      <c r="B411" s="278">
        <v>43187</v>
      </c>
      <c r="C411" s="1700" t="s">
        <v>780</v>
      </c>
      <c r="D411" s="221" t="s">
        <v>627</v>
      </c>
      <c r="E411" s="221" t="s">
        <v>709</v>
      </c>
      <c r="F411" s="2032">
        <v>1</v>
      </c>
      <c r="G411" s="2032">
        <v>0</v>
      </c>
      <c r="H411" s="2033">
        <v>14</v>
      </c>
      <c r="I411" s="2033">
        <v>14</v>
      </c>
      <c r="J411" s="2034">
        <v>0.2986111111111111</v>
      </c>
      <c r="K411" s="2032">
        <v>6</v>
      </c>
      <c r="L411" s="2032">
        <v>8.4</v>
      </c>
      <c r="M411" s="2045">
        <v>7.09</v>
      </c>
      <c r="N411" s="2015" t="s">
        <v>321</v>
      </c>
      <c r="O411" s="2033">
        <v>27.7</v>
      </c>
      <c r="P411" s="2036">
        <v>41</v>
      </c>
      <c r="Q411" s="2033">
        <v>23.4</v>
      </c>
      <c r="R411" s="2033">
        <v>10</v>
      </c>
      <c r="S411" s="2036">
        <v>105</v>
      </c>
      <c r="T411" s="2036">
        <v>76</v>
      </c>
      <c r="U411" s="2036">
        <v>29</v>
      </c>
      <c r="V411" s="863">
        <v>0.27</v>
      </c>
      <c r="W411" s="2017" t="s">
        <v>636</v>
      </c>
      <c r="X411" s="2035">
        <v>220</v>
      </c>
      <c r="Y411" s="2035">
        <v>202.4</v>
      </c>
      <c r="Z411" s="2032">
        <v>17.600000000000001</v>
      </c>
      <c r="AA411" s="2032">
        <v>2.93</v>
      </c>
      <c r="AB411" s="2032">
        <v>-1.43</v>
      </c>
      <c r="AC411" s="2033">
        <v>5</v>
      </c>
      <c r="AD411" s="2060"/>
      <c r="AE411" s="222"/>
      <c r="AF411" s="404"/>
      <c r="AG411" s="404"/>
      <c r="AH411" s="403"/>
      <c r="AI411" s="404"/>
      <c r="AJ411" s="403"/>
      <c r="AK411" s="222"/>
    </row>
    <row r="412" spans="1:37" s="622" customFormat="1" ht="13.5" customHeight="1">
      <c r="A412" s="2143"/>
      <c r="B412" s="278">
        <v>43188</v>
      </c>
      <c r="C412" s="216" t="s">
        <v>688</v>
      </c>
      <c r="D412" s="221" t="s">
        <v>627</v>
      </c>
      <c r="E412" s="221" t="s">
        <v>640</v>
      </c>
      <c r="F412" s="2032">
        <v>1</v>
      </c>
      <c r="G412" s="2032">
        <v>0</v>
      </c>
      <c r="H412" s="2033">
        <v>12</v>
      </c>
      <c r="I412" s="2033">
        <v>16.5</v>
      </c>
      <c r="J412" s="2034">
        <v>0.28472222222222221</v>
      </c>
      <c r="K412" s="2032">
        <v>4.3</v>
      </c>
      <c r="L412" s="2032">
        <v>5.9</v>
      </c>
      <c r="M412" s="2045">
        <v>6.95</v>
      </c>
      <c r="N412" s="2015" t="s">
        <v>321</v>
      </c>
      <c r="O412" s="2033">
        <v>28.8</v>
      </c>
      <c r="P412" s="2036">
        <v>44</v>
      </c>
      <c r="Q412" s="2033">
        <v>25.6</v>
      </c>
      <c r="R412" s="2033">
        <v>8.1999999999999993</v>
      </c>
      <c r="S412" s="2036">
        <v>100</v>
      </c>
      <c r="T412" s="2036">
        <v>68</v>
      </c>
      <c r="U412" s="2036">
        <v>32</v>
      </c>
      <c r="V412" s="2017" t="s">
        <v>642</v>
      </c>
      <c r="W412" s="2037"/>
      <c r="X412" s="2035">
        <v>230</v>
      </c>
      <c r="Y412" s="2035"/>
      <c r="Z412" s="2032"/>
      <c r="AA412" s="2032"/>
      <c r="AB412" s="2032"/>
      <c r="AC412" s="2033"/>
      <c r="AD412" s="2060"/>
      <c r="AE412" s="221"/>
      <c r="AF412" s="404"/>
      <c r="AG412" s="404"/>
      <c r="AH412" s="403"/>
      <c r="AI412" s="404"/>
      <c r="AJ412" s="403"/>
      <c r="AK412" s="221"/>
    </row>
    <row r="413" spans="1:37" s="622" customFormat="1" ht="13.5" customHeight="1">
      <c r="A413" s="2143"/>
      <c r="B413" s="278">
        <v>43189</v>
      </c>
      <c r="C413" s="216" t="s">
        <v>689</v>
      </c>
      <c r="D413" s="221" t="s">
        <v>627</v>
      </c>
      <c r="E413" s="221" t="s">
        <v>626</v>
      </c>
      <c r="F413" s="2032">
        <v>8</v>
      </c>
      <c r="G413" s="2032">
        <v>0</v>
      </c>
      <c r="H413" s="2033">
        <v>11</v>
      </c>
      <c r="I413" s="2033">
        <v>17.5</v>
      </c>
      <c r="J413" s="2034">
        <v>0.2986111111111111</v>
      </c>
      <c r="K413" s="2032">
        <v>3.9</v>
      </c>
      <c r="L413" s="2032">
        <v>6.3</v>
      </c>
      <c r="M413" s="2045">
        <v>7.09</v>
      </c>
      <c r="N413" s="2015" t="s">
        <v>321</v>
      </c>
      <c r="O413" s="2033">
        <v>27.6</v>
      </c>
      <c r="P413" s="2036">
        <v>46</v>
      </c>
      <c r="Q413" s="2033">
        <v>26.2</v>
      </c>
      <c r="R413" s="2033">
        <v>9.1999999999999993</v>
      </c>
      <c r="S413" s="2036">
        <v>102</v>
      </c>
      <c r="T413" s="2036">
        <v>68</v>
      </c>
      <c r="U413" s="2036">
        <v>34</v>
      </c>
      <c r="V413" s="2017" t="s">
        <v>642</v>
      </c>
      <c r="W413" s="2037"/>
      <c r="X413" s="2035">
        <v>200</v>
      </c>
      <c r="Y413" s="2035"/>
      <c r="Z413" s="2032"/>
      <c r="AA413" s="2032"/>
      <c r="AB413" s="2032"/>
      <c r="AC413" s="2033"/>
      <c r="AD413" s="2060"/>
      <c r="AE413" s="221"/>
      <c r="AF413" s="404"/>
      <c r="AG413" s="404"/>
      <c r="AH413" s="403"/>
      <c r="AI413" s="404"/>
      <c r="AJ413" s="403"/>
      <c r="AK413" s="221"/>
    </row>
    <row r="414" spans="1:37" s="622" customFormat="1" ht="13.5" customHeight="1" thickBot="1">
      <c r="A414" s="2144"/>
      <c r="B414" s="1702">
        <v>43190</v>
      </c>
      <c r="C414" s="1703" t="s">
        <v>783</v>
      </c>
      <c r="D414" s="225" t="s">
        <v>627</v>
      </c>
      <c r="E414" s="225" t="s">
        <v>640</v>
      </c>
      <c r="F414" s="2038">
        <v>1</v>
      </c>
      <c r="G414" s="2038">
        <v>0</v>
      </c>
      <c r="H414" s="2039">
        <v>11</v>
      </c>
      <c r="I414" s="2039">
        <v>15</v>
      </c>
      <c r="J414" s="2040">
        <v>0.29166666666666669</v>
      </c>
      <c r="K414" s="2038">
        <v>4.0999999999999996</v>
      </c>
      <c r="L414" s="2038">
        <v>6</v>
      </c>
      <c r="M414" s="2103">
        <v>6.98</v>
      </c>
      <c r="N414" s="2022" t="s">
        <v>321</v>
      </c>
      <c r="O414" s="2039">
        <v>27.9</v>
      </c>
      <c r="P414" s="2042">
        <v>48</v>
      </c>
      <c r="Q414" s="2039">
        <v>30.5</v>
      </c>
      <c r="R414" s="2039">
        <v>10</v>
      </c>
      <c r="S414" s="2042">
        <v>102</v>
      </c>
      <c r="T414" s="2042">
        <v>66</v>
      </c>
      <c r="U414" s="2042">
        <v>36</v>
      </c>
      <c r="V414" s="2024" t="s">
        <v>642</v>
      </c>
      <c r="W414" s="2043"/>
      <c r="X414" s="2041">
        <v>200</v>
      </c>
      <c r="Y414" s="2041"/>
      <c r="Z414" s="2038"/>
      <c r="AA414" s="2038"/>
      <c r="AB414" s="2038"/>
      <c r="AC414" s="2039"/>
      <c r="AD414" s="2069"/>
      <c r="AE414" s="225"/>
      <c r="AF414" s="2077"/>
      <c r="AG414" s="2077"/>
      <c r="AH414" s="2087"/>
      <c r="AI414" s="2077"/>
      <c r="AJ414" s="2087"/>
      <c r="AK414" s="225"/>
    </row>
    <row r="415" spans="1:37" s="619" customFormat="1" ht="13.5" customHeight="1" thickTop="1">
      <c r="A415" s="2165" t="s">
        <v>419</v>
      </c>
      <c r="B415" s="2161" t="s">
        <v>407</v>
      </c>
      <c r="C415" s="2162"/>
      <c r="D415" s="707"/>
      <c r="E415" s="708"/>
      <c r="F415" s="709">
        <v>8</v>
      </c>
      <c r="G415" s="709">
        <v>110</v>
      </c>
      <c r="H415" s="709">
        <v>32</v>
      </c>
      <c r="I415" s="710">
        <v>29</v>
      </c>
      <c r="J415" s="710">
        <v>0.4236111111111111</v>
      </c>
      <c r="K415" s="711">
        <v>12</v>
      </c>
      <c r="L415" s="2057">
        <v>15</v>
      </c>
      <c r="M415" s="2104">
        <v>8.1199999999999992</v>
      </c>
      <c r="N415" s="2091">
        <v>0.45</v>
      </c>
      <c r="O415" s="709">
        <v>38.700000000000003</v>
      </c>
      <c r="P415" s="709">
        <v>80</v>
      </c>
      <c r="Q415" s="709">
        <v>40.5</v>
      </c>
      <c r="R415" s="709">
        <v>10</v>
      </c>
      <c r="S415" s="709">
        <v>140</v>
      </c>
      <c r="T415" s="709">
        <v>90</v>
      </c>
      <c r="U415" s="709">
        <v>62</v>
      </c>
      <c r="V415" s="712">
        <v>0.38</v>
      </c>
      <c r="W415" s="2054">
        <v>0</v>
      </c>
      <c r="X415" s="713">
        <v>300</v>
      </c>
      <c r="Y415" s="714">
        <v>277</v>
      </c>
      <c r="Z415" s="710">
        <v>17.600000000000001</v>
      </c>
      <c r="AA415" s="709">
        <v>3.59</v>
      </c>
      <c r="AB415" s="2057">
        <v>-1.02</v>
      </c>
      <c r="AC415" s="710">
        <v>6.8</v>
      </c>
      <c r="AD415" s="2070">
        <v>0.73</v>
      </c>
      <c r="AE415" s="710">
        <v>69</v>
      </c>
      <c r="AF415" s="2078">
        <v>19</v>
      </c>
      <c r="AG415" s="710">
        <v>8</v>
      </c>
      <c r="AH415" s="711">
        <v>3</v>
      </c>
      <c r="AI415" s="2078">
        <v>15</v>
      </c>
      <c r="AJ415" s="2089">
        <v>3.1</v>
      </c>
      <c r="AK415" s="711">
        <v>0.1</v>
      </c>
    </row>
    <row r="416" spans="1:37" s="619" customFormat="1" ht="13.5" customHeight="1">
      <c r="A416" s="2166"/>
      <c r="B416" s="2163" t="s">
        <v>408</v>
      </c>
      <c r="C416" s="2164"/>
      <c r="D416" s="643"/>
      <c r="E416" s="644"/>
      <c r="F416" s="645">
        <v>0</v>
      </c>
      <c r="G416" s="645">
        <v>0</v>
      </c>
      <c r="H416" s="645">
        <v>-6</v>
      </c>
      <c r="I416" s="623">
        <v>2.5</v>
      </c>
      <c r="J416" s="623">
        <v>0.21527777777777779</v>
      </c>
      <c r="K416" s="646">
        <v>2.8</v>
      </c>
      <c r="L416" s="2058">
        <v>1.5</v>
      </c>
      <c r="M416" s="2105">
        <v>6.75</v>
      </c>
      <c r="N416" s="2052" t="s">
        <v>797</v>
      </c>
      <c r="O416" s="645">
        <v>14.8</v>
      </c>
      <c r="P416" s="645">
        <v>34</v>
      </c>
      <c r="Q416" s="645">
        <v>14.2</v>
      </c>
      <c r="R416" s="645">
        <v>6</v>
      </c>
      <c r="S416" s="645">
        <v>60</v>
      </c>
      <c r="T416" s="645">
        <v>30</v>
      </c>
      <c r="U416" s="645">
        <v>20</v>
      </c>
      <c r="V416" s="647" t="s">
        <v>794</v>
      </c>
      <c r="W416" s="2055">
        <v>0</v>
      </c>
      <c r="X416" s="649">
        <v>110</v>
      </c>
      <c r="Y416" s="650">
        <v>152.4</v>
      </c>
      <c r="Z416" s="623">
        <v>3.8</v>
      </c>
      <c r="AA416" s="645">
        <v>1</v>
      </c>
      <c r="AB416" s="2058">
        <v>-1.82</v>
      </c>
      <c r="AC416" s="623">
        <v>2.6</v>
      </c>
      <c r="AD416" s="2071">
        <v>0.13</v>
      </c>
      <c r="AE416" s="623">
        <v>39</v>
      </c>
      <c r="AF416" s="2079">
        <v>0.4</v>
      </c>
      <c r="AG416" s="623">
        <v>4.2</v>
      </c>
      <c r="AH416" s="1737" t="s">
        <v>795</v>
      </c>
      <c r="AI416" s="2079">
        <v>6.8</v>
      </c>
      <c r="AJ416" s="2090">
        <v>0.68</v>
      </c>
      <c r="AK416" s="648" t="s">
        <v>796</v>
      </c>
    </row>
    <row r="417" spans="1:37" s="619" customFormat="1" ht="13.5" customHeight="1">
      <c r="A417" s="2166"/>
      <c r="B417" s="2163" t="s">
        <v>409</v>
      </c>
      <c r="C417" s="2164"/>
      <c r="D417" s="643"/>
      <c r="E417" s="644"/>
      <c r="F417" s="2053"/>
      <c r="G417" s="645">
        <v>4.1221917808219173</v>
      </c>
      <c r="H417" s="645">
        <v>13.641095890410959</v>
      </c>
      <c r="I417" s="623">
        <v>16.867123287671234</v>
      </c>
      <c r="J417" s="623">
        <v>0.29300799086758134</v>
      </c>
      <c r="K417" s="646">
        <v>6.2704109589041082</v>
      </c>
      <c r="L417" s="2058">
        <v>9.1240000000000094</v>
      </c>
      <c r="M417" s="2105">
        <v>7.0859726027397247</v>
      </c>
      <c r="N417" s="2053"/>
      <c r="O417" s="645">
        <v>31.024383561643834</v>
      </c>
      <c r="P417" s="645">
        <v>57.216438356164382</v>
      </c>
      <c r="Q417" s="645">
        <v>31.086575342465753</v>
      </c>
      <c r="R417" s="645">
        <v>9.1726027397260239</v>
      </c>
      <c r="S417" s="645">
        <v>104.9068493150685</v>
      </c>
      <c r="T417" s="645">
        <v>67.498630136986307</v>
      </c>
      <c r="U417" s="645">
        <v>37.408219178082192</v>
      </c>
      <c r="V417" s="647" t="s">
        <v>794</v>
      </c>
      <c r="W417" s="2056" t="s">
        <v>636</v>
      </c>
      <c r="X417" s="649">
        <v>222.21917808219177</v>
      </c>
      <c r="Y417" s="650">
        <v>214.86249999999998</v>
      </c>
      <c r="Z417" s="623">
        <v>10.662499999999998</v>
      </c>
      <c r="AA417" s="645">
        <v>1.8933333333333335</v>
      </c>
      <c r="AB417" s="2058">
        <v>-1.3654166666666667</v>
      </c>
      <c r="AC417" s="623">
        <v>4.6833333333333345</v>
      </c>
      <c r="AD417" s="646">
        <v>0.30333333333333329</v>
      </c>
      <c r="AE417" s="623">
        <v>51.75</v>
      </c>
      <c r="AF417" s="2079">
        <v>9.1958333333333329</v>
      </c>
      <c r="AG417" s="623">
        <v>5.6749999999999998</v>
      </c>
      <c r="AH417" s="646">
        <v>1.8712500000000003</v>
      </c>
      <c r="AI417" s="2079">
        <v>10.316666666666668</v>
      </c>
      <c r="AJ417" s="2090">
        <v>1.7816666666666665</v>
      </c>
      <c r="AK417" s="715"/>
    </row>
    <row r="418" spans="1:37" s="622" customFormat="1" ht="13.5" customHeight="1">
      <c r="A418" s="2167"/>
      <c r="B418" s="2168" t="s">
        <v>410</v>
      </c>
      <c r="C418" s="2169"/>
      <c r="D418" s="722"/>
      <c r="E418" s="716"/>
      <c r="F418" s="716"/>
      <c r="G418" s="717">
        <v>1504.6</v>
      </c>
      <c r="H418" s="718"/>
      <c r="I418" s="718"/>
      <c r="J418" s="719"/>
      <c r="K418" s="720"/>
      <c r="L418" s="720"/>
      <c r="M418" s="720"/>
      <c r="N418" s="1738"/>
      <c r="O418" s="718"/>
      <c r="P418" s="720"/>
      <c r="Q418" s="720"/>
      <c r="R418" s="720"/>
      <c r="S418" s="720"/>
      <c r="T418" s="720"/>
      <c r="U418" s="720"/>
      <c r="V418" s="720"/>
      <c r="W418" s="720"/>
      <c r="X418" s="721"/>
      <c r="Y418" s="720"/>
      <c r="Z418" s="720"/>
      <c r="AA418" s="720"/>
      <c r="AB418" s="720"/>
      <c r="AC418" s="720"/>
      <c r="AD418" s="720"/>
      <c r="AE418" s="720"/>
      <c r="AF418" s="720"/>
      <c r="AG418" s="720"/>
      <c r="AH418" s="720"/>
      <c r="AI418" s="720"/>
      <c r="AJ418" s="720"/>
      <c r="AK418" s="720"/>
    </row>
    <row r="419" spans="1:37" s="618" customFormat="1" ht="13.5" customHeight="1">
      <c r="A419" s="622"/>
      <c r="B419" s="2160" t="s">
        <v>417</v>
      </c>
      <c r="C419" s="2160"/>
      <c r="D419" s="723"/>
      <c r="E419" s="652"/>
      <c r="F419" s="652"/>
      <c r="G419" s="652"/>
      <c r="H419" s="652"/>
      <c r="I419" s="652"/>
      <c r="J419" s="652"/>
      <c r="K419" s="652"/>
      <c r="L419" s="652"/>
      <c r="M419" s="652"/>
      <c r="N419" s="1739"/>
      <c r="O419" s="652"/>
      <c r="P419" s="652"/>
      <c r="Q419" s="652"/>
      <c r="R419" s="653"/>
      <c r="S419" s="653"/>
      <c r="T419" s="653"/>
      <c r="U419" s="653"/>
      <c r="V419" s="653"/>
      <c r="W419" s="653"/>
      <c r="X419" s="654"/>
      <c r="Y419" s="653"/>
      <c r="Z419" s="653"/>
      <c r="AA419" s="652"/>
      <c r="AB419" s="652"/>
      <c r="AC419" s="655"/>
    </row>
  </sheetData>
  <mergeCells count="73">
    <mergeCell ref="A384:A414"/>
    <mergeCell ref="A352:A383"/>
    <mergeCell ref="A317:A351"/>
    <mergeCell ref="B1:D1"/>
    <mergeCell ref="E1:J2"/>
    <mergeCell ref="B211:C211"/>
    <mergeCell ref="B212:C212"/>
    <mergeCell ref="A248:A281"/>
    <mergeCell ref="B244:C244"/>
    <mergeCell ref="B245:C245"/>
    <mergeCell ref="B246:C246"/>
    <mergeCell ref="B281:C281"/>
    <mergeCell ref="B247:C247"/>
    <mergeCell ref="A213:A247"/>
    <mergeCell ref="B278:C278"/>
    <mergeCell ref="B279:C279"/>
    <mergeCell ref="A4:A5"/>
    <mergeCell ref="B71:C71"/>
    <mergeCell ref="B72:C72"/>
    <mergeCell ref="B73:C73"/>
    <mergeCell ref="B74:C74"/>
    <mergeCell ref="A40:A74"/>
    <mergeCell ref="B37:C37"/>
    <mergeCell ref="B38:C38"/>
    <mergeCell ref="B39:C39"/>
    <mergeCell ref="A6:A39"/>
    <mergeCell ref="B178:C178"/>
    <mergeCell ref="A144:A178"/>
    <mergeCell ref="B209:C209"/>
    <mergeCell ref="B210:C210"/>
    <mergeCell ref="A179:A212"/>
    <mergeCell ref="B177:C177"/>
    <mergeCell ref="AH2:AH4"/>
    <mergeCell ref="AI2:AI4"/>
    <mergeCell ref="AJ2:AJ4"/>
    <mergeCell ref="AK2:AK4"/>
    <mergeCell ref="B36:C36"/>
    <mergeCell ref="AG2:AG4"/>
    <mergeCell ref="AE2:AE4"/>
    <mergeCell ref="AF2:AF4"/>
    <mergeCell ref="AD2:AD4"/>
    <mergeCell ref="B383:C383"/>
    <mergeCell ref="A415:A418"/>
    <mergeCell ref="A282:A316"/>
    <mergeCell ref="B418:C418"/>
    <mergeCell ref="B105:C105"/>
    <mergeCell ref="B106:C106"/>
    <mergeCell ref="B107:C107"/>
    <mergeCell ref="B108:C108"/>
    <mergeCell ref="A75:A108"/>
    <mergeCell ref="B140:C140"/>
    <mergeCell ref="B141:C141"/>
    <mergeCell ref="B142:C142"/>
    <mergeCell ref="B143:C143"/>
    <mergeCell ref="A109:A143"/>
    <mergeCell ref="B175:C175"/>
    <mergeCell ref="B176:C176"/>
    <mergeCell ref="B280:C280"/>
    <mergeCell ref="B419:C419"/>
    <mergeCell ref="B415:C415"/>
    <mergeCell ref="B416:C416"/>
    <mergeCell ref="B417:C417"/>
    <mergeCell ref="B313:C313"/>
    <mergeCell ref="B314:C314"/>
    <mergeCell ref="B315:C315"/>
    <mergeCell ref="B316:C316"/>
    <mergeCell ref="B348:C348"/>
    <mergeCell ref="B349:C349"/>
    <mergeCell ref="B350:C350"/>
    <mergeCell ref="B351:C351"/>
    <mergeCell ref="B380:C380"/>
    <mergeCell ref="B381:C381"/>
    <mergeCell ref="B382:C382"/>
  </mergeCells>
  <phoneticPr fontId="4"/>
  <pageMargins left="0.70866141732283472" right="0.70866141732283472" top="0.74803149606299213" bottom="0.74803149606299213" header="0.31496062992125984" footer="0.31496062992125984"/>
  <pageSetup paperSize="9" scale="1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AM417"/>
  <sheetViews>
    <sheetView zoomScale="90" zoomScaleNormal="90" workbookViewId="0">
      <pane xSplit="1" ySplit="3" topLeftCell="H398" activePane="bottomRight" state="frozen"/>
      <selection pane="topRight" activeCell="B1" sqref="B1"/>
      <selection pane="bottomLeft" activeCell="A4" sqref="A4"/>
      <selection pane="bottomRight" activeCell="AB394" sqref="AB394"/>
    </sheetView>
  </sheetViews>
  <sheetFormatPr defaultRowHeight="13.5"/>
  <cols>
    <col min="1" max="1" width="4.125" customWidth="1"/>
    <col min="2" max="3" width="4.625" customWidth="1"/>
    <col min="4" max="28" width="5.375" customWidth="1"/>
    <col min="29" max="30" width="8.875" customWidth="1"/>
    <col min="31" max="32" width="1.875" customWidth="1"/>
    <col min="33" max="33" width="15.375" customWidth="1"/>
    <col min="34" max="36" width="5.625" customWidth="1"/>
    <col min="37" max="38" width="2.75" customWidth="1"/>
  </cols>
  <sheetData>
    <row r="1" spans="1:38" ht="17.25">
      <c r="B1" s="2203" t="s">
        <v>47</v>
      </c>
      <c r="C1" s="2203"/>
      <c r="D1" s="2203"/>
      <c r="E1" s="2203"/>
      <c r="F1" s="160"/>
      <c r="G1" s="104"/>
      <c r="H1" s="104"/>
      <c r="M1" s="104"/>
      <c r="N1" s="104"/>
      <c r="O1" s="104"/>
      <c r="P1" s="104"/>
      <c r="Q1" s="104"/>
      <c r="R1" s="104"/>
      <c r="S1" s="104"/>
      <c r="T1" s="104"/>
      <c r="U1" s="104"/>
      <c r="V1" s="104"/>
      <c r="W1" s="104"/>
      <c r="X1" s="104"/>
      <c r="Y1" s="104"/>
      <c r="Z1" s="104"/>
      <c r="AA1" s="104"/>
      <c r="AB1" s="104"/>
      <c r="AE1" s="396"/>
      <c r="AF1" s="396"/>
    </row>
    <row r="2" spans="1:38" ht="13.5" customHeight="1">
      <c r="A2" s="2151"/>
      <c r="B2" s="2216" t="s">
        <v>0</v>
      </c>
      <c r="C2" s="2218" t="s">
        <v>18</v>
      </c>
      <c r="D2" s="2220" t="s">
        <v>1</v>
      </c>
      <c r="E2" s="106" t="s">
        <v>2</v>
      </c>
      <c r="F2" s="106" t="s">
        <v>3</v>
      </c>
      <c r="G2" s="2213" t="s">
        <v>7</v>
      </c>
      <c r="H2" s="2214"/>
      <c r="I2" s="2213" t="s">
        <v>8</v>
      </c>
      <c r="J2" s="2214"/>
      <c r="K2" s="2213" t="s">
        <v>44</v>
      </c>
      <c r="L2" s="2214"/>
      <c r="M2" s="2213" t="s">
        <v>9</v>
      </c>
      <c r="N2" s="2214"/>
      <c r="O2" s="2213" t="s">
        <v>10</v>
      </c>
      <c r="P2" s="2214"/>
      <c r="Q2" s="2213" t="s">
        <v>11</v>
      </c>
      <c r="R2" s="2214"/>
      <c r="S2" s="2213" t="s">
        <v>16</v>
      </c>
      <c r="T2" s="2214"/>
      <c r="U2" s="2213" t="s">
        <v>17</v>
      </c>
      <c r="V2" s="2214"/>
      <c r="W2" s="2213" t="s">
        <v>12</v>
      </c>
      <c r="X2" s="2214"/>
      <c r="Y2" s="2213" t="s">
        <v>13</v>
      </c>
      <c r="Z2" s="2214"/>
      <c r="AA2" s="2213" t="s">
        <v>14</v>
      </c>
      <c r="AB2" s="2214"/>
      <c r="AC2" s="521" t="s">
        <v>308</v>
      </c>
      <c r="AD2" s="534" t="s">
        <v>309</v>
      </c>
      <c r="AE2" s="384"/>
      <c r="AF2" s="2215"/>
      <c r="AG2" s="2207" t="s">
        <v>4</v>
      </c>
      <c r="AH2" s="2208"/>
      <c r="AI2" s="2208"/>
      <c r="AJ2" s="2208"/>
      <c r="AK2" s="2208"/>
      <c r="AL2" s="2209"/>
    </row>
    <row r="3" spans="1:38" ht="13.5" customHeight="1">
      <c r="A3" s="2152"/>
      <c r="B3" s="2217"/>
      <c r="C3" s="2219"/>
      <c r="D3" s="2221"/>
      <c r="E3" s="157" t="s">
        <v>45</v>
      </c>
      <c r="F3" s="157" t="s">
        <v>15</v>
      </c>
      <c r="G3" s="158" t="s">
        <v>5</v>
      </c>
      <c r="H3" s="159" t="s">
        <v>6</v>
      </c>
      <c r="I3" s="158" t="s">
        <v>5</v>
      </c>
      <c r="J3" s="159" t="s">
        <v>6</v>
      </c>
      <c r="K3" s="158" t="s">
        <v>5</v>
      </c>
      <c r="L3" s="159" t="s">
        <v>6</v>
      </c>
      <c r="M3" s="158" t="s">
        <v>5</v>
      </c>
      <c r="N3" s="159" t="s">
        <v>6</v>
      </c>
      <c r="O3" s="158" t="s">
        <v>5</v>
      </c>
      <c r="P3" s="159" t="s">
        <v>6</v>
      </c>
      <c r="Q3" s="158" t="s">
        <v>5</v>
      </c>
      <c r="R3" s="159" t="s">
        <v>6</v>
      </c>
      <c r="S3" s="158" t="s">
        <v>5</v>
      </c>
      <c r="T3" s="159" t="s">
        <v>6</v>
      </c>
      <c r="U3" s="158" t="s">
        <v>5</v>
      </c>
      <c r="V3" s="159" t="s">
        <v>6</v>
      </c>
      <c r="W3" s="158" t="s">
        <v>5</v>
      </c>
      <c r="X3" s="159" t="s">
        <v>6</v>
      </c>
      <c r="Y3" s="158" t="s">
        <v>5</v>
      </c>
      <c r="Z3" s="159" t="s">
        <v>6</v>
      </c>
      <c r="AA3" s="158" t="s">
        <v>5</v>
      </c>
      <c r="AB3" s="159" t="s">
        <v>6</v>
      </c>
      <c r="AC3" s="536" t="s">
        <v>307</v>
      </c>
      <c r="AD3" s="533" t="s">
        <v>350</v>
      </c>
      <c r="AE3" s="395"/>
      <c r="AF3" s="2215"/>
      <c r="AG3" s="2210"/>
      <c r="AH3" s="2211"/>
      <c r="AI3" s="2211"/>
      <c r="AJ3" s="2211"/>
      <c r="AK3" s="2211"/>
      <c r="AL3" s="2212"/>
    </row>
    <row r="4" spans="1:38" ht="13.5" customHeight="1">
      <c r="A4" s="2197" t="s">
        <v>28</v>
      </c>
      <c r="B4" s="53">
        <v>42826</v>
      </c>
      <c r="C4" s="7" t="s">
        <v>41</v>
      </c>
      <c r="D4" s="74" t="s">
        <v>632</v>
      </c>
      <c r="E4" s="72">
        <v>1.5</v>
      </c>
      <c r="F4" s="60">
        <v>6.1</v>
      </c>
      <c r="G4" s="62">
        <v>10.199999999999999</v>
      </c>
      <c r="H4" s="63">
        <v>10.199999999999999</v>
      </c>
      <c r="I4" s="56">
        <v>6</v>
      </c>
      <c r="J4" s="57">
        <v>1.9</v>
      </c>
      <c r="K4" s="67">
        <v>7.63</v>
      </c>
      <c r="L4" s="68">
        <v>7.38</v>
      </c>
      <c r="M4" s="56">
        <v>25.3</v>
      </c>
      <c r="N4" s="57">
        <v>25.6</v>
      </c>
      <c r="O4" s="62" t="s">
        <v>36</v>
      </c>
      <c r="P4" s="63" t="s">
        <v>36</v>
      </c>
      <c r="Q4" s="62" t="s">
        <v>36</v>
      </c>
      <c r="R4" s="63" t="s">
        <v>36</v>
      </c>
      <c r="S4" s="62" t="s">
        <v>36</v>
      </c>
      <c r="T4" s="63" t="s">
        <v>36</v>
      </c>
      <c r="U4" s="62" t="s">
        <v>36</v>
      </c>
      <c r="V4" s="63" t="s">
        <v>36</v>
      </c>
      <c r="W4" s="56" t="s">
        <v>36</v>
      </c>
      <c r="X4" s="57" t="s">
        <v>36</v>
      </c>
      <c r="Y4" s="58" t="s">
        <v>36</v>
      </c>
      <c r="Z4" s="59" t="s">
        <v>36</v>
      </c>
      <c r="AA4" s="67" t="s">
        <v>36</v>
      </c>
      <c r="AB4" s="68" t="s">
        <v>36</v>
      </c>
      <c r="AC4" s="461">
        <v>1069</v>
      </c>
      <c r="AD4" s="458">
        <v>32</v>
      </c>
      <c r="AE4" s="386"/>
      <c r="AF4" s="397"/>
      <c r="AG4" s="109">
        <v>42838</v>
      </c>
      <c r="AH4" s="4" t="s">
        <v>29</v>
      </c>
      <c r="AI4" s="30">
        <v>12.8</v>
      </c>
      <c r="AJ4" s="27" t="s">
        <v>20</v>
      </c>
      <c r="AK4" s="28"/>
      <c r="AL4" s="103"/>
    </row>
    <row r="5" spans="1:38">
      <c r="A5" s="2198"/>
      <c r="B5" s="54">
        <v>42827</v>
      </c>
      <c r="C5" s="7" t="s">
        <v>42</v>
      </c>
      <c r="D5" s="75" t="s">
        <v>641</v>
      </c>
      <c r="E5" s="73" t="s">
        <v>36</v>
      </c>
      <c r="F5" s="61">
        <v>9.4</v>
      </c>
      <c r="G5" s="23">
        <v>10.199999999999999</v>
      </c>
      <c r="H5" s="64">
        <v>10.199999999999999</v>
      </c>
      <c r="I5" s="65">
        <v>6</v>
      </c>
      <c r="J5" s="66">
        <v>2.2999999999999998</v>
      </c>
      <c r="K5" s="24">
        <v>7.97</v>
      </c>
      <c r="L5" s="69">
        <v>7.58</v>
      </c>
      <c r="M5" s="65">
        <v>24.3</v>
      </c>
      <c r="N5" s="66">
        <v>25.2</v>
      </c>
      <c r="O5" s="23" t="s">
        <v>36</v>
      </c>
      <c r="P5" s="64" t="s">
        <v>36</v>
      </c>
      <c r="Q5" s="23" t="s">
        <v>36</v>
      </c>
      <c r="R5" s="64" t="s">
        <v>36</v>
      </c>
      <c r="S5" s="23" t="s">
        <v>36</v>
      </c>
      <c r="T5" s="64" t="s">
        <v>36</v>
      </c>
      <c r="U5" s="23" t="s">
        <v>36</v>
      </c>
      <c r="V5" s="64" t="s">
        <v>36</v>
      </c>
      <c r="W5" s="65" t="s">
        <v>36</v>
      </c>
      <c r="X5" s="66" t="s">
        <v>36</v>
      </c>
      <c r="Y5" s="70" t="s">
        <v>36</v>
      </c>
      <c r="Z5" s="71" t="s">
        <v>36</v>
      </c>
      <c r="AA5" s="24" t="s">
        <v>36</v>
      </c>
      <c r="AB5" s="69" t="s">
        <v>36</v>
      </c>
      <c r="AC5" s="460">
        <v>940</v>
      </c>
      <c r="AD5" s="457">
        <v>36</v>
      </c>
      <c r="AE5" s="386"/>
      <c r="AF5" s="397"/>
      <c r="AG5" s="12" t="s">
        <v>30</v>
      </c>
      <c r="AH5" s="13" t="s">
        <v>31</v>
      </c>
      <c r="AI5" s="14" t="s">
        <v>32</v>
      </c>
      <c r="AJ5" s="15" t="s">
        <v>33</v>
      </c>
      <c r="AK5" s="16" t="s">
        <v>36</v>
      </c>
      <c r="AL5" s="93"/>
    </row>
    <row r="6" spans="1:38">
      <c r="A6" s="2198"/>
      <c r="B6" s="54">
        <v>42828</v>
      </c>
      <c r="C6" s="7" t="s">
        <v>37</v>
      </c>
      <c r="D6" s="76" t="s">
        <v>641</v>
      </c>
      <c r="E6" s="73">
        <v>0</v>
      </c>
      <c r="F6" s="61">
        <v>9.4</v>
      </c>
      <c r="G6" s="23">
        <v>11</v>
      </c>
      <c r="H6" s="64">
        <v>11</v>
      </c>
      <c r="I6" s="65">
        <v>7.6</v>
      </c>
      <c r="J6" s="66">
        <v>1.8</v>
      </c>
      <c r="K6" s="24">
        <v>8.66</v>
      </c>
      <c r="L6" s="69">
        <v>7.66</v>
      </c>
      <c r="M6" s="65">
        <v>24.9</v>
      </c>
      <c r="N6" s="66">
        <v>25.3</v>
      </c>
      <c r="O6" s="23" t="s">
        <v>36</v>
      </c>
      <c r="P6" s="64">
        <v>37.200000000000003</v>
      </c>
      <c r="Q6" s="23" t="s">
        <v>36</v>
      </c>
      <c r="R6" s="64">
        <v>74.099999999999994</v>
      </c>
      <c r="S6" s="23" t="s">
        <v>36</v>
      </c>
      <c r="T6" s="64" t="s">
        <v>36</v>
      </c>
      <c r="U6" s="23" t="s">
        <v>36</v>
      </c>
      <c r="V6" s="64" t="s">
        <v>36</v>
      </c>
      <c r="W6" s="65" t="s">
        <v>36</v>
      </c>
      <c r="X6" s="66">
        <v>24.9</v>
      </c>
      <c r="Y6" s="70" t="s">
        <v>36</v>
      </c>
      <c r="Z6" s="71">
        <v>170</v>
      </c>
      <c r="AA6" s="24" t="s">
        <v>36</v>
      </c>
      <c r="AB6" s="69">
        <v>0.04</v>
      </c>
      <c r="AC6" s="460">
        <v>2131</v>
      </c>
      <c r="AD6" s="457">
        <v>36</v>
      </c>
      <c r="AE6" s="386"/>
      <c r="AF6" s="397"/>
      <c r="AG6" s="5" t="s">
        <v>273</v>
      </c>
      <c r="AH6" s="17" t="s">
        <v>20</v>
      </c>
      <c r="AI6" s="31">
        <v>11.4</v>
      </c>
      <c r="AJ6" s="32">
        <v>12</v>
      </c>
      <c r="AK6" s="5"/>
      <c r="AL6" s="17"/>
    </row>
    <row r="7" spans="1:38">
      <c r="A7" s="2198"/>
      <c r="B7" s="54">
        <v>42829</v>
      </c>
      <c r="C7" s="7" t="s">
        <v>38</v>
      </c>
      <c r="D7" s="76" t="s">
        <v>627</v>
      </c>
      <c r="E7" s="73" t="s">
        <v>36</v>
      </c>
      <c r="F7" s="61">
        <v>12.4</v>
      </c>
      <c r="G7" s="23">
        <v>11.4</v>
      </c>
      <c r="H7" s="64">
        <v>12</v>
      </c>
      <c r="I7" s="65">
        <v>8.3000000000000007</v>
      </c>
      <c r="J7" s="66">
        <v>2.2999999999999998</v>
      </c>
      <c r="K7" s="24">
        <v>8.76</v>
      </c>
      <c r="L7" s="69">
        <v>7.78</v>
      </c>
      <c r="M7" s="65">
        <v>26.2</v>
      </c>
      <c r="N7" s="66">
        <v>26.6</v>
      </c>
      <c r="O7" s="23" t="s">
        <v>36</v>
      </c>
      <c r="P7" s="64">
        <v>41</v>
      </c>
      <c r="Q7" s="23" t="s">
        <v>36</v>
      </c>
      <c r="R7" s="64">
        <v>78.2</v>
      </c>
      <c r="S7" s="23" t="s">
        <v>36</v>
      </c>
      <c r="T7" s="64" t="s">
        <v>36</v>
      </c>
      <c r="U7" s="23" t="s">
        <v>36</v>
      </c>
      <c r="V7" s="64" t="s">
        <v>36</v>
      </c>
      <c r="W7" s="65" t="s">
        <v>36</v>
      </c>
      <c r="X7" s="66">
        <v>26</v>
      </c>
      <c r="Y7" s="70" t="s">
        <v>36</v>
      </c>
      <c r="Z7" s="71">
        <v>174</v>
      </c>
      <c r="AA7" s="24" t="s">
        <v>36</v>
      </c>
      <c r="AB7" s="69">
        <v>0.03</v>
      </c>
      <c r="AC7" s="460">
        <v>1651</v>
      </c>
      <c r="AD7" s="457">
        <v>32</v>
      </c>
      <c r="AE7" s="386"/>
      <c r="AF7" s="397"/>
      <c r="AG7" s="6" t="s">
        <v>274</v>
      </c>
      <c r="AH7" s="18" t="s">
        <v>275</v>
      </c>
      <c r="AI7" s="37">
        <v>8.5</v>
      </c>
      <c r="AJ7" s="38">
        <v>1.5</v>
      </c>
      <c r="AK7" s="6"/>
      <c r="AL7" s="18"/>
    </row>
    <row r="8" spans="1:38">
      <c r="A8" s="2198"/>
      <c r="B8" s="54">
        <v>42830</v>
      </c>
      <c r="C8" s="7" t="s">
        <v>35</v>
      </c>
      <c r="D8" s="76" t="s">
        <v>627</v>
      </c>
      <c r="E8" s="73" t="s">
        <v>36</v>
      </c>
      <c r="F8" s="61">
        <v>14.4</v>
      </c>
      <c r="G8" s="23">
        <v>12.6</v>
      </c>
      <c r="H8" s="64">
        <v>12.4</v>
      </c>
      <c r="I8" s="65">
        <v>9.6999999999999993</v>
      </c>
      <c r="J8" s="66">
        <v>3.2</v>
      </c>
      <c r="K8" s="24">
        <v>9.15</v>
      </c>
      <c r="L8" s="69">
        <v>8.06</v>
      </c>
      <c r="M8" s="65">
        <v>27.3</v>
      </c>
      <c r="N8" s="66">
        <v>27.9</v>
      </c>
      <c r="O8" s="23" t="s">
        <v>36</v>
      </c>
      <c r="P8" s="64">
        <v>41.4</v>
      </c>
      <c r="Q8" s="23" t="s">
        <v>36</v>
      </c>
      <c r="R8" s="64">
        <v>80.2</v>
      </c>
      <c r="S8" s="23" t="s">
        <v>36</v>
      </c>
      <c r="T8" s="64" t="s">
        <v>36</v>
      </c>
      <c r="U8" s="23" t="s">
        <v>36</v>
      </c>
      <c r="V8" s="64" t="s">
        <v>36</v>
      </c>
      <c r="W8" s="65" t="s">
        <v>36</v>
      </c>
      <c r="X8" s="66">
        <v>29.5</v>
      </c>
      <c r="Y8" s="70" t="s">
        <v>36</v>
      </c>
      <c r="Z8" s="71">
        <v>182</v>
      </c>
      <c r="AA8" s="24" t="s">
        <v>36</v>
      </c>
      <c r="AB8" s="69">
        <v>0.03</v>
      </c>
      <c r="AC8" s="460">
        <v>4484</v>
      </c>
      <c r="AD8" s="457">
        <v>30</v>
      </c>
      <c r="AE8" s="386"/>
      <c r="AF8" s="397"/>
      <c r="AG8" s="6" t="s">
        <v>21</v>
      </c>
      <c r="AH8" s="18"/>
      <c r="AI8" s="40">
        <v>7.17</v>
      </c>
      <c r="AJ8" s="41">
        <v>7.22</v>
      </c>
      <c r="AK8" s="6"/>
      <c r="AL8" s="18"/>
    </row>
    <row r="9" spans="1:38">
      <c r="A9" s="2198"/>
      <c r="B9" s="54">
        <v>42831</v>
      </c>
      <c r="C9" s="7" t="s">
        <v>39</v>
      </c>
      <c r="D9" s="76" t="s">
        <v>627</v>
      </c>
      <c r="E9" s="73">
        <v>0.5</v>
      </c>
      <c r="F9" s="61">
        <v>18.399999999999999</v>
      </c>
      <c r="G9" s="23">
        <v>13.3</v>
      </c>
      <c r="H9" s="64">
        <v>13.3</v>
      </c>
      <c r="I9" s="65">
        <v>11.2</v>
      </c>
      <c r="J9" s="66">
        <v>2.2999999999999998</v>
      </c>
      <c r="K9" s="24">
        <v>9.2799999999999994</v>
      </c>
      <c r="L9" s="69">
        <v>7.72</v>
      </c>
      <c r="M9" s="65">
        <v>28.1</v>
      </c>
      <c r="N9" s="66">
        <v>29</v>
      </c>
      <c r="O9" s="23" t="s">
        <v>36</v>
      </c>
      <c r="P9" s="64">
        <v>38</v>
      </c>
      <c r="Q9" s="23" t="s">
        <v>36</v>
      </c>
      <c r="R9" s="64">
        <v>81.2</v>
      </c>
      <c r="S9" s="23" t="s">
        <v>36</v>
      </c>
      <c r="T9" s="64" t="s">
        <v>36</v>
      </c>
      <c r="U9" s="23" t="s">
        <v>36</v>
      </c>
      <c r="V9" s="64" t="s">
        <v>36</v>
      </c>
      <c r="W9" s="65" t="s">
        <v>36</v>
      </c>
      <c r="X9" s="66">
        <v>30.9</v>
      </c>
      <c r="Y9" s="70" t="s">
        <v>36</v>
      </c>
      <c r="Z9" s="71">
        <v>186</v>
      </c>
      <c r="AA9" s="24" t="s">
        <v>36</v>
      </c>
      <c r="AB9" s="1570">
        <v>0</v>
      </c>
      <c r="AC9" s="460">
        <v>5056</v>
      </c>
      <c r="AD9" s="457">
        <v>32</v>
      </c>
      <c r="AE9" s="386"/>
      <c r="AF9" s="397"/>
      <c r="AG9" s="6" t="s">
        <v>276</v>
      </c>
      <c r="AH9" s="18" t="s">
        <v>22</v>
      </c>
      <c r="AI9" s="34">
        <v>18.8</v>
      </c>
      <c r="AJ9" s="35">
        <v>19.3</v>
      </c>
      <c r="AK9" s="6"/>
      <c r="AL9" s="18"/>
    </row>
    <row r="10" spans="1:38">
      <c r="A10" s="2198"/>
      <c r="B10" s="54">
        <v>42832</v>
      </c>
      <c r="C10" s="7" t="s">
        <v>40</v>
      </c>
      <c r="D10" s="76" t="s">
        <v>632</v>
      </c>
      <c r="E10" s="73">
        <v>3</v>
      </c>
      <c r="F10" s="61">
        <v>16.7</v>
      </c>
      <c r="G10" s="23">
        <v>14.4</v>
      </c>
      <c r="H10" s="64">
        <v>14.2</v>
      </c>
      <c r="I10" s="65">
        <v>16.7</v>
      </c>
      <c r="J10" s="66">
        <v>1.8</v>
      </c>
      <c r="K10" s="24">
        <v>9.02</v>
      </c>
      <c r="L10" s="69">
        <v>7.56</v>
      </c>
      <c r="M10" s="65">
        <v>31.3</v>
      </c>
      <c r="N10" s="66">
        <v>31</v>
      </c>
      <c r="O10" s="23" t="s">
        <v>36</v>
      </c>
      <c r="P10" s="64">
        <v>36.799999999999997</v>
      </c>
      <c r="Q10" s="23" t="s">
        <v>36</v>
      </c>
      <c r="R10" s="64">
        <v>86.2</v>
      </c>
      <c r="S10" s="23" t="s">
        <v>36</v>
      </c>
      <c r="T10" s="64" t="s">
        <v>36</v>
      </c>
      <c r="U10" s="23" t="s">
        <v>36</v>
      </c>
      <c r="V10" s="64" t="s">
        <v>36</v>
      </c>
      <c r="W10" s="65" t="s">
        <v>36</v>
      </c>
      <c r="X10" s="66">
        <v>37</v>
      </c>
      <c r="Y10" s="70" t="s">
        <v>36</v>
      </c>
      <c r="Z10" s="71">
        <v>193</v>
      </c>
      <c r="AA10" s="24" t="s">
        <v>36</v>
      </c>
      <c r="AB10" s="1570">
        <v>0</v>
      </c>
      <c r="AC10" s="460">
        <v>5437</v>
      </c>
      <c r="AD10" s="457">
        <v>37</v>
      </c>
      <c r="AE10" s="386"/>
      <c r="AF10" s="397"/>
      <c r="AG10" s="6" t="s">
        <v>277</v>
      </c>
      <c r="AH10" s="18" t="s">
        <v>23</v>
      </c>
      <c r="AI10" s="34">
        <v>24.4</v>
      </c>
      <c r="AJ10" s="35">
        <v>24.6</v>
      </c>
      <c r="AK10" s="6"/>
      <c r="AL10" s="18"/>
    </row>
    <row r="11" spans="1:38">
      <c r="A11" s="2198"/>
      <c r="B11" s="54">
        <v>42833</v>
      </c>
      <c r="C11" s="7" t="s">
        <v>41</v>
      </c>
      <c r="D11" s="75" t="s">
        <v>632</v>
      </c>
      <c r="E11" s="73">
        <v>12</v>
      </c>
      <c r="F11" s="61">
        <v>12.4</v>
      </c>
      <c r="G11" s="23">
        <v>15</v>
      </c>
      <c r="H11" s="64">
        <v>14.7</v>
      </c>
      <c r="I11" s="65">
        <v>10.7</v>
      </c>
      <c r="J11" s="66">
        <v>1.6</v>
      </c>
      <c r="K11" s="24">
        <v>8.9499999999999993</v>
      </c>
      <c r="L11" s="69">
        <v>7.5</v>
      </c>
      <c r="M11" s="65">
        <v>28.9</v>
      </c>
      <c r="N11" s="66">
        <v>30.6</v>
      </c>
      <c r="O11" s="23" t="s">
        <v>36</v>
      </c>
      <c r="P11" s="64" t="s">
        <v>36</v>
      </c>
      <c r="Q11" s="23" t="s">
        <v>36</v>
      </c>
      <c r="R11" s="64" t="s">
        <v>36</v>
      </c>
      <c r="S11" s="23" t="s">
        <v>36</v>
      </c>
      <c r="T11" s="64" t="s">
        <v>36</v>
      </c>
      <c r="U11" s="23" t="s">
        <v>36</v>
      </c>
      <c r="V11" s="64" t="s">
        <v>36</v>
      </c>
      <c r="W11" s="65" t="s">
        <v>36</v>
      </c>
      <c r="X11" s="66" t="s">
        <v>36</v>
      </c>
      <c r="Y11" s="70" t="s">
        <v>36</v>
      </c>
      <c r="Z11" s="71" t="s">
        <v>36</v>
      </c>
      <c r="AA11" s="24" t="s">
        <v>36</v>
      </c>
      <c r="AB11" s="69" t="s">
        <v>36</v>
      </c>
      <c r="AC11" s="460">
        <v>3227</v>
      </c>
      <c r="AD11" s="457">
        <v>43</v>
      </c>
      <c r="AE11" s="386"/>
      <c r="AF11" s="397"/>
      <c r="AG11" s="6" t="s">
        <v>278</v>
      </c>
      <c r="AH11" s="18" t="s">
        <v>23</v>
      </c>
      <c r="AI11" s="34">
        <v>56.7</v>
      </c>
      <c r="AJ11" s="35">
        <v>54.1</v>
      </c>
      <c r="AK11" s="6"/>
      <c r="AL11" s="18"/>
    </row>
    <row r="12" spans="1:38">
      <c r="A12" s="2198"/>
      <c r="B12" s="1592">
        <v>42834</v>
      </c>
      <c r="C12" s="1593" t="s">
        <v>42</v>
      </c>
      <c r="D12" s="76" t="s">
        <v>632</v>
      </c>
      <c r="E12" s="73">
        <v>13</v>
      </c>
      <c r="F12" s="61">
        <v>15.3</v>
      </c>
      <c r="G12" s="23">
        <v>15</v>
      </c>
      <c r="H12" s="64">
        <v>15</v>
      </c>
      <c r="I12" s="65">
        <v>3.4</v>
      </c>
      <c r="J12" s="66">
        <v>1.3</v>
      </c>
      <c r="K12" s="24">
        <v>8.1</v>
      </c>
      <c r="L12" s="69">
        <v>7.52</v>
      </c>
      <c r="M12" s="65">
        <v>28.2</v>
      </c>
      <c r="N12" s="66">
        <v>29.9</v>
      </c>
      <c r="O12" s="23" t="s">
        <v>36</v>
      </c>
      <c r="P12" s="64" t="s">
        <v>36</v>
      </c>
      <c r="Q12" s="23" t="s">
        <v>36</v>
      </c>
      <c r="R12" s="64" t="s">
        <v>36</v>
      </c>
      <c r="S12" s="23" t="s">
        <v>36</v>
      </c>
      <c r="T12" s="64" t="s">
        <v>36</v>
      </c>
      <c r="U12" s="23" t="s">
        <v>36</v>
      </c>
      <c r="V12" s="64" t="s">
        <v>36</v>
      </c>
      <c r="W12" s="65" t="s">
        <v>36</v>
      </c>
      <c r="X12" s="66" t="s">
        <v>36</v>
      </c>
      <c r="Y12" s="70" t="s">
        <v>36</v>
      </c>
      <c r="Z12" s="71" t="s">
        <v>36</v>
      </c>
      <c r="AA12" s="24" t="s">
        <v>36</v>
      </c>
      <c r="AB12" s="69" t="s">
        <v>36</v>
      </c>
      <c r="AC12" s="460">
        <v>1600</v>
      </c>
      <c r="AD12" s="457">
        <v>62</v>
      </c>
      <c r="AE12" s="386"/>
      <c r="AF12" s="397"/>
      <c r="AG12" s="6" t="s">
        <v>279</v>
      </c>
      <c r="AH12" s="18" t="s">
        <v>23</v>
      </c>
      <c r="AI12" s="34">
        <v>39.1</v>
      </c>
      <c r="AJ12" s="35">
        <v>39.299999999999997</v>
      </c>
      <c r="AK12" s="6"/>
      <c r="AL12" s="18"/>
    </row>
    <row r="13" spans="1:38">
      <c r="A13" s="2198"/>
      <c r="B13" s="54">
        <v>42835</v>
      </c>
      <c r="C13" s="7" t="s">
        <v>37</v>
      </c>
      <c r="D13" s="76" t="s">
        <v>641</v>
      </c>
      <c r="E13" s="73" t="s">
        <v>36</v>
      </c>
      <c r="F13" s="61">
        <v>10.4</v>
      </c>
      <c r="G13" s="23">
        <v>15</v>
      </c>
      <c r="H13" s="64">
        <v>15.2</v>
      </c>
      <c r="I13" s="65">
        <v>3.9</v>
      </c>
      <c r="J13" s="66">
        <v>1.5</v>
      </c>
      <c r="K13" s="24">
        <v>7.46</v>
      </c>
      <c r="L13" s="69">
        <v>7.49</v>
      </c>
      <c r="M13" s="65">
        <v>27.2</v>
      </c>
      <c r="N13" s="66">
        <v>28.4</v>
      </c>
      <c r="O13" s="23" t="s">
        <v>36</v>
      </c>
      <c r="P13" s="64">
        <v>41.4</v>
      </c>
      <c r="Q13" s="23" t="s">
        <v>36</v>
      </c>
      <c r="R13" s="64">
        <v>82.2</v>
      </c>
      <c r="S13" s="23" t="s">
        <v>36</v>
      </c>
      <c r="T13" s="64" t="s">
        <v>36</v>
      </c>
      <c r="U13" s="23" t="s">
        <v>36</v>
      </c>
      <c r="V13" s="64" t="s">
        <v>36</v>
      </c>
      <c r="W13" s="65" t="s">
        <v>36</v>
      </c>
      <c r="X13" s="66">
        <v>28.6</v>
      </c>
      <c r="Y13" s="70" t="s">
        <v>36</v>
      </c>
      <c r="Z13" s="71">
        <v>180</v>
      </c>
      <c r="AA13" s="24" t="s">
        <v>36</v>
      </c>
      <c r="AB13" s="69">
        <v>0.04</v>
      </c>
      <c r="AC13" s="460">
        <v>751</v>
      </c>
      <c r="AD13" s="457">
        <v>75</v>
      </c>
      <c r="AE13" s="386"/>
      <c r="AF13" s="397"/>
      <c r="AG13" s="6" t="s">
        <v>280</v>
      </c>
      <c r="AH13" s="18" t="s">
        <v>23</v>
      </c>
      <c r="AI13" s="34">
        <v>17.600000000000001</v>
      </c>
      <c r="AJ13" s="35">
        <v>14.8</v>
      </c>
      <c r="AK13" s="6"/>
      <c r="AL13" s="18"/>
    </row>
    <row r="14" spans="1:38">
      <c r="A14" s="2198"/>
      <c r="B14" s="54">
        <v>42836</v>
      </c>
      <c r="C14" s="7" t="s">
        <v>38</v>
      </c>
      <c r="D14" s="76" t="s">
        <v>632</v>
      </c>
      <c r="E14" s="73">
        <v>43</v>
      </c>
      <c r="F14" s="61">
        <v>7.4</v>
      </c>
      <c r="G14" s="23">
        <v>13.6</v>
      </c>
      <c r="H14" s="64">
        <v>13.9</v>
      </c>
      <c r="I14" s="65">
        <v>4.3</v>
      </c>
      <c r="J14" s="66">
        <v>1.8</v>
      </c>
      <c r="K14" s="24">
        <v>7.33</v>
      </c>
      <c r="L14" s="69">
        <v>7.31</v>
      </c>
      <c r="M14" s="65">
        <v>22.5</v>
      </c>
      <c r="N14" s="66">
        <v>24.4</v>
      </c>
      <c r="O14" s="23" t="s">
        <v>36</v>
      </c>
      <c r="P14" s="64">
        <v>34</v>
      </c>
      <c r="Q14" s="23" t="s">
        <v>36</v>
      </c>
      <c r="R14" s="64">
        <v>70.099999999999994</v>
      </c>
      <c r="S14" s="23" t="s">
        <v>36</v>
      </c>
      <c r="T14" s="64" t="s">
        <v>36</v>
      </c>
      <c r="U14" s="23" t="s">
        <v>36</v>
      </c>
      <c r="V14" s="64" t="s">
        <v>36</v>
      </c>
      <c r="W14" s="65" t="s">
        <v>36</v>
      </c>
      <c r="X14" s="66">
        <v>23.4</v>
      </c>
      <c r="Y14" s="70" t="s">
        <v>36</v>
      </c>
      <c r="Z14" s="71">
        <v>160</v>
      </c>
      <c r="AA14" s="24" t="s">
        <v>36</v>
      </c>
      <c r="AB14" s="69">
        <v>7.0000000000000007E-2</v>
      </c>
      <c r="AC14" s="460">
        <v>664</v>
      </c>
      <c r="AD14" s="457">
        <v>75</v>
      </c>
      <c r="AE14" s="386"/>
      <c r="AF14" s="397"/>
      <c r="AG14" s="6" t="s">
        <v>281</v>
      </c>
      <c r="AH14" s="18" t="s">
        <v>23</v>
      </c>
      <c r="AI14" s="37">
        <v>16.399999999999999</v>
      </c>
      <c r="AJ14" s="38">
        <v>17.5</v>
      </c>
      <c r="AK14" s="6"/>
      <c r="AL14" s="18"/>
    </row>
    <row r="15" spans="1:38">
      <c r="A15" s="2198"/>
      <c r="B15" s="54">
        <v>42837</v>
      </c>
      <c r="C15" s="7" t="s">
        <v>35</v>
      </c>
      <c r="D15" s="76" t="s">
        <v>627</v>
      </c>
      <c r="E15" s="73">
        <v>0</v>
      </c>
      <c r="F15" s="61">
        <v>16.2</v>
      </c>
      <c r="G15" s="23">
        <v>12.2</v>
      </c>
      <c r="H15" s="64">
        <v>12.6</v>
      </c>
      <c r="I15" s="65">
        <v>8.1999999999999993</v>
      </c>
      <c r="J15" s="66">
        <v>1.8</v>
      </c>
      <c r="K15" s="24">
        <v>7.26</v>
      </c>
      <c r="L15" s="69">
        <v>7.25</v>
      </c>
      <c r="M15" s="65">
        <v>19.100000000000001</v>
      </c>
      <c r="N15" s="66">
        <v>19.899999999999999</v>
      </c>
      <c r="O15" s="23" t="s">
        <v>36</v>
      </c>
      <c r="P15" s="64">
        <v>28.6</v>
      </c>
      <c r="Q15" s="23" t="s">
        <v>36</v>
      </c>
      <c r="R15" s="64">
        <v>58.1</v>
      </c>
      <c r="S15" s="23" t="s">
        <v>36</v>
      </c>
      <c r="T15" s="64" t="s">
        <v>36</v>
      </c>
      <c r="U15" s="23" t="s">
        <v>36</v>
      </c>
      <c r="V15" s="64" t="s">
        <v>36</v>
      </c>
      <c r="W15" s="65" t="s">
        <v>36</v>
      </c>
      <c r="X15" s="66">
        <v>17.5</v>
      </c>
      <c r="Y15" s="70" t="s">
        <v>36</v>
      </c>
      <c r="Z15" s="71">
        <v>132</v>
      </c>
      <c r="AA15" s="24" t="s">
        <v>36</v>
      </c>
      <c r="AB15" s="69">
        <v>7.0000000000000007E-2</v>
      </c>
      <c r="AC15" s="460">
        <v>1010</v>
      </c>
      <c r="AD15" s="457">
        <v>140</v>
      </c>
      <c r="AE15" s="386"/>
      <c r="AF15" s="397"/>
      <c r="AG15" s="6" t="s">
        <v>282</v>
      </c>
      <c r="AH15" s="18" t="s">
        <v>23</v>
      </c>
      <c r="AI15" s="49">
        <v>135</v>
      </c>
      <c r="AJ15" s="50">
        <v>126</v>
      </c>
      <c r="AK15" s="6"/>
      <c r="AL15" s="18"/>
    </row>
    <row r="16" spans="1:38">
      <c r="A16" s="2198"/>
      <c r="B16" s="537">
        <v>42838</v>
      </c>
      <c r="C16" s="528" t="s">
        <v>39</v>
      </c>
      <c r="D16" s="76" t="s">
        <v>641</v>
      </c>
      <c r="E16" s="73">
        <v>0</v>
      </c>
      <c r="F16" s="61">
        <v>12.8</v>
      </c>
      <c r="G16" s="23">
        <v>11.4</v>
      </c>
      <c r="H16" s="64">
        <v>12</v>
      </c>
      <c r="I16" s="65">
        <v>8.5</v>
      </c>
      <c r="J16" s="66">
        <v>1.5</v>
      </c>
      <c r="K16" s="24">
        <v>7.17</v>
      </c>
      <c r="L16" s="69">
        <v>7.22</v>
      </c>
      <c r="M16" s="65">
        <v>18.8</v>
      </c>
      <c r="N16" s="66">
        <v>19.3</v>
      </c>
      <c r="O16" s="23">
        <v>24.4</v>
      </c>
      <c r="P16" s="64">
        <v>24.6</v>
      </c>
      <c r="Q16" s="23">
        <v>56.7</v>
      </c>
      <c r="R16" s="64">
        <v>54.1</v>
      </c>
      <c r="S16" s="23">
        <v>39.1</v>
      </c>
      <c r="T16" s="64">
        <v>39.299999999999997</v>
      </c>
      <c r="U16" s="23">
        <v>17.600000000000001</v>
      </c>
      <c r="V16" s="64">
        <v>14.8</v>
      </c>
      <c r="W16" s="65">
        <v>16.399999999999999</v>
      </c>
      <c r="X16" s="66">
        <v>17.5</v>
      </c>
      <c r="Y16" s="70">
        <v>135</v>
      </c>
      <c r="Z16" s="71">
        <v>126</v>
      </c>
      <c r="AA16" s="24">
        <v>0.43</v>
      </c>
      <c r="AB16" s="69">
        <v>7.0000000000000007E-2</v>
      </c>
      <c r="AC16" s="460">
        <v>919</v>
      </c>
      <c r="AD16" s="457">
        <v>116</v>
      </c>
      <c r="AE16" s="386"/>
      <c r="AF16" s="397"/>
      <c r="AG16" s="6" t="s">
        <v>283</v>
      </c>
      <c r="AH16" s="18" t="s">
        <v>23</v>
      </c>
      <c r="AI16" s="40">
        <v>0.43</v>
      </c>
      <c r="AJ16" s="41">
        <v>7.0000000000000007E-2</v>
      </c>
      <c r="AK16" s="6"/>
      <c r="AL16" s="18"/>
    </row>
    <row r="17" spans="1:38">
      <c r="A17" s="2198"/>
      <c r="B17" s="54">
        <v>42839</v>
      </c>
      <c r="C17" s="7" t="s">
        <v>40</v>
      </c>
      <c r="D17" s="76" t="s">
        <v>627</v>
      </c>
      <c r="E17" s="73" t="s">
        <v>36</v>
      </c>
      <c r="F17" s="61">
        <v>14.6</v>
      </c>
      <c r="G17" s="23">
        <v>12.6</v>
      </c>
      <c r="H17" s="64">
        <v>12.4</v>
      </c>
      <c r="I17" s="65">
        <v>6.3</v>
      </c>
      <c r="J17" s="66">
        <v>1.8</v>
      </c>
      <c r="K17" s="24">
        <v>7.22</v>
      </c>
      <c r="L17" s="69">
        <v>7.15</v>
      </c>
      <c r="M17" s="65">
        <v>17.100000000000001</v>
      </c>
      <c r="N17" s="66">
        <v>18.5</v>
      </c>
      <c r="O17" s="23" t="s">
        <v>36</v>
      </c>
      <c r="P17" s="64">
        <v>25</v>
      </c>
      <c r="Q17" s="23" t="s">
        <v>36</v>
      </c>
      <c r="R17" s="64">
        <v>50.1</v>
      </c>
      <c r="S17" s="23" t="s">
        <v>36</v>
      </c>
      <c r="T17" s="64" t="s">
        <v>36</v>
      </c>
      <c r="U17" s="23" t="s">
        <v>36</v>
      </c>
      <c r="V17" s="64" t="s">
        <v>36</v>
      </c>
      <c r="W17" s="65" t="s">
        <v>36</v>
      </c>
      <c r="X17" s="66">
        <v>16.600000000000001</v>
      </c>
      <c r="Y17" s="70" t="s">
        <v>36</v>
      </c>
      <c r="Z17" s="71">
        <v>128</v>
      </c>
      <c r="AA17" s="24" t="s">
        <v>36</v>
      </c>
      <c r="AB17" s="69">
        <v>0.1</v>
      </c>
      <c r="AC17" s="460">
        <v>877</v>
      </c>
      <c r="AD17" s="457">
        <v>97</v>
      </c>
      <c r="AE17" s="386"/>
      <c r="AF17" s="397"/>
      <c r="AG17" s="6" t="s">
        <v>24</v>
      </c>
      <c r="AH17" s="18" t="s">
        <v>23</v>
      </c>
      <c r="AI17" s="23">
        <v>3.1</v>
      </c>
      <c r="AJ17" s="48">
        <v>2</v>
      </c>
      <c r="AK17" s="6"/>
      <c r="AL17" s="18"/>
    </row>
    <row r="18" spans="1:38">
      <c r="A18" s="2198"/>
      <c r="B18" s="54">
        <v>42840</v>
      </c>
      <c r="C18" s="7" t="s">
        <v>41</v>
      </c>
      <c r="D18" s="76" t="s">
        <v>627</v>
      </c>
      <c r="E18" s="73" t="s">
        <v>36</v>
      </c>
      <c r="F18" s="61">
        <v>19.600000000000001</v>
      </c>
      <c r="G18" s="23">
        <v>13.2</v>
      </c>
      <c r="H18" s="64">
        <v>13.2</v>
      </c>
      <c r="I18" s="65">
        <v>3.5</v>
      </c>
      <c r="J18" s="66">
        <v>1.6</v>
      </c>
      <c r="K18" s="24">
        <v>7.13</v>
      </c>
      <c r="L18" s="69">
        <v>7.1</v>
      </c>
      <c r="M18" s="65">
        <v>16</v>
      </c>
      <c r="N18" s="66">
        <v>16.100000000000001</v>
      </c>
      <c r="O18" s="23" t="s">
        <v>36</v>
      </c>
      <c r="P18" s="64" t="s">
        <v>36</v>
      </c>
      <c r="Q18" s="23" t="s">
        <v>36</v>
      </c>
      <c r="R18" s="64" t="s">
        <v>36</v>
      </c>
      <c r="S18" s="23" t="s">
        <v>36</v>
      </c>
      <c r="T18" s="64" t="s">
        <v>36</v>
      </c>
      <c r="U18" s="23" t="s">
        <v>36</v>
      </c>
      <c r="V18" s="64" t="s">
        <v>36</v>
      </c>
      <c r="W18" s="65" t="s">
        <v>36</v>
      </c>
      <c r="X18" s="66" t="s">
        <v>36</v>
      </c>
      <c r="Y18" s="70" t="s">
        <v>36</v>
      </c>
      <c r="Z18" s="71" t="s">
        <v>36</v>
      </c>
      <c r="AA18" s="24" t="s">
        <v>36</v>
      </c>
      <c r="AB18" s="69" t="s">
        <v>36</v>
      </c>
      <c r="AC18" s="460">
        <v>547</v>
      </c>
      <c r="AD18" s="457">
        <v>79</v>
      </c>
      <c r="AE18" s="386"/>
      <c r="AF18" s="397"/>
      <c r="AG18" s="6" t="s">
        <v>25</v>
      </c>
      <c r="AH18" s="18" t="s">
        <v>23</v>
      </c>
      <c r="AI18" s="23">
        <v>0.8</v>
      </c>
      <c r="AJ18" s="48">
        <v>0.4</v>
      </c>
      <c r="AK18" s="6"/>
      <c r="AL18" s="18"/>
    </row>
    <row r="19" spans="1:38">
      <c r="A19" s="2198"/>
      <c r="B19" s="54">
        <v>42841</v>
      </c>
      <c r="C19" s="7" t="s">
        <v>42</v>
      </c>
      <c r="D19" s="76" t="s">
        <v>627</v>
      </c>
      <c r="E19" s="73" t="s">
        <v>36</v>
      </c>
      <c r="F19" s="61">
        <v>20</v>
      </c>
      <c r="G19" s="23">
        <v>14</v>
      </c>
      <c r="H19" s="64">
        <v>14.6</v>
      </c>
      <c r="I19" s="65">
        <v>3.9</v>
      </c>
      <c r="J19" s="66">
        <v>1.3</v>
      </c>
      <c r="K19" s="24">
        <v>7.24</v>
      </c>
      <c r="L19" s="69">
        <v>7.23</v>
      </c>
      <c r="M19" s="65">
        <v>16.8</v>
      </c>
      <c r="N19" s="66">
        <v>17.100000000000001</v>
      </c>
      <c r="O19" s="23" t="s">
        <v>36</v>
      </c>
      <c r="P19" s="64" t="s">
        <v>36</v>
      </c>
      <c r="Q19" s="23" t="s">
        <v>36</v>
      </c>
      <c r="R19" s="64" t="s">
        <v>36</v>
      </c>
      <c r="S19" s="23" t="s">
        <v>36</v>
      </c>
      <c r="T19" s="64" t="s">
        <v>36</v>
      </c>
      <c r="U19" s="23" t="s">
        <v>36</v>
      </c>
      <c r="V19" s="64" t="s">
        <v>36</v>
      </c>
      <c r="W19" s="65" t="s">
        <v>36</v>
      </c>
      <c r="X19" s="66" t="s">
        <v>36</v>
      </c>
      <c r="Y19" s="70" t="s">
        <v>36</v>
      </c>
      <c r="Z19" s="71" t="s">
        <v>36</v>
      </c>
      <c r="AA19" s="24" t="s">
        <v>36</v>
      </c>
      <c r="AB19" s="69" t="s">
        <v>36</v>
      </c>
      <c r="AC19" s="460">
        <v>354</v>
      </c>
      <c r="AD19" s="457">
        <v>74</v>
      </c>
      <c r="AE19" s="386"/>
      <c r="AF19" s="397"/>
      <c r="AG19" s="6" t="s">
        <v>284</v>
      </c>
      <c r="AH19" s="18" t="s">
        <v>23</v>
      </c>
      <c r="AI19" s="23">
        <v>9.3000000000000007</v>
      </c>
      <c r="AJ19" s="48">
        <v>10</v>
      </c>
      <c r="AK19" s="6"/>
      <c r="AL19" s="18"/>
    </row>
    <row r="20" spans="1:38">
      <c r="A20" s="2198"/>
      <c r="B20" s="54">
        <v>42842</v>
      </c>
      <c r="C20" s="7" t="s">
        <v>37</v>
      </c>
      <c r="D20" s="76" t="s">
        <v>641</v>
      </c>
      <c r="E20" s="73">
        <v>8.5</v>
      </c>
      <c r="F20" s="61">
        <v>20.7</v>
      </c>
      <c r="G20" s="23">
        <v>15.8</v>
      </c>
      <c r="H20" s="64">
        <v>15.3</v>
      </c>
      <c r="I20" s="65">
        <v>2.9</v>
      </c>
      <c r="J20" s="66">
        <v>1.7</v>
      </c>
      <c r="K20" s="24">
        <v>7.23</v>
      </c>
      <c r="L20" s="69">
        <v>7.27</v>
      </c>
      <c r="M20" s="65">
        <v>17.8</v>
      </c>
      <c r="N20" s="66">
        <v>17.399999999999999</v>
      </c>
      <c r="O20" s="23" t="s">
        <v>36</v>
      </c>
      <c r="P20" s="64">
        <v>24</v>
      </c>
      <c r="Q20" s="23" t="s">
        <v>36</v>
      </c>
      <c r="R20" s="64">
        <v>50.1</v>
      </c>
      <c r="S20" s="23" t="s">
        <v>36</v>
      </c>
      <c r="T20" s="64" t="s">
        <v>36</v>
      </c>
      <c r="U20" s="23" t="s">
        <v>36</v>
      </c>
      <c r="V20" s="64" t="s">
        <v>36</v>
      </c>
      <c r="W20" s="65" t="s">
        <v>36</v>
      </c>
      <c r="X20" s="66">
        <v>13.9</v>
      </c>
      <c r="Y20" s="70" t="s">
        <v>36</v>
      </c>
      <c r="Z20" s="71">
        <v>123</v>
      </c>
      <c r="AA20" s="24" t="s">
        <v>36</v>
      </c>
      <c r="AB20" s="69">
        <v>0.1</v>
      </c>
      <c r="AC20" s="460">
        <v>354</v>
      </c>
      <c r="AD20" s="457">
        <v>65</v>
      </c>
      <c r="AE20" s="386"/>
      <c r="AF20" s="397"/>
      <c r="AG20" s="6" t="s">
        <v>285</v>
      </c>
      <c r="AH20" s="18" t="s">
        <v>23</v>
      </c>
      <c r="AI20" s="45">
        <v>8.2000000000000003E-2</v>
      </c>
      <c r="AJ20" s="46">
        <v>8.6999999999999994E-2</v>
      </c>
      <c r="AK20" s="6"/>
      <c r="AL20" s="18"/>
    </row>
    <row r="21" spans="1:38">
      <c r="A21" s="2198"/>
      <c r="B21" s="54">
        <v>42843</v>
      </c>
      <c r="C21" s="7" t="s">
        <v>38</v>
      </c>
      <c r="D21" s="76" t="s">
        <v>641</v>
      </c>
      <c r="E21" s="73">
        <v>17.5</v>
      </c>
      <c r="F21" s="61">
        <v>18</v>
      </c>
      <c r="G21" s="23">
        <v>16.3</v>
      </c>
      <c r="H21" s="64">
        <v>15.6</v>
      </c>
      <c r="I21" s="65">
        <v>3.1</v>
      </c>
      <c r="J21" s="66">
        <v>1.7</v>
      </c>
      <c r="K21" s="24">
        <v>7.31</v>
      </c>
      <c r="L21" s="69">
        <v>7.34</v>
      </c>
      <c r="M21" s="65">
        <v>18.100000000000001</v>
      </c>
      <c r="N21" s="66">
        <v>18.2</v>
      </c>
      <c r="O21" s="23" t="s">
        <v>36</v>
      </c>
      <c r="P21" s="64">
        <v>25.6</v>
      </c>
      <c r="Q21" s="23" t="s">
        <v>36</v>
      </c>
      <c r="R21" s="64">
        <v>52.3</v>
      </c>
      <c r="S21" s="23" t="s">
        <v>36</v>
      </c>
      <c r="T21" s="64" t="s">
        <v>36</v>
      </c>
      <c r="U21" s="23" t="s">
        <v>36</v>
      </c>
      <c r="V21" s="64" t="s">
        <v>36</v>
      </c>
      <c r="W21" s="65" t="s">
        <v>36</v>
      </c>
      <c r="X21" s="66">
        <v>15</v>
      </c>
      <c r="Y21" s="70" t="s">
        <v>36</v>
      </c>
      <c r="Z21" s="71">
        <v>128</v>
      </c>
      <c r="AA21" s="24" t="s">
        <v>36</v>
      </c>
      <c r="AB21" s="69">
        <v>0.1</v>
      </c>
      <c r="AC21" s="460">
        <v>584</v>
      </c>
      <c r="AD21" s="457">
        <v>76</v>
      </c>
      <c r="AE21" s="386"/>
      <c r="AF21" s="397"/>
      <c r="AG21" s="6" t="s">
        <v>26</v>
      </c>
      <c r="AH21" s="18" t="s">
        <v>23</v>
      </c>
      <c r="AI21" s="24">
        <v>0.15</v>
      </c>
      <c r="AJ21" s="44">
        <v>0.11</v>
      </c>
      <c r="AK21" s="6"/>
      <c r="AL21" s="18"/>
    </row>
    <row r="22" spans="1:38">
      <c r="A22" s="2198"/>
      <c r="B22" s="54">
        <v>42844</v>
      </c>
      <c r="C22" s="7" t="s">
        <v>35</v>
      </c>
      <c r="D22" s="76" t="s">
        <v>627</v>
      </c>
      <c r="E22" s="73" t="s">
        <v>36</v>
      </c>
      <c r="F22" s="61">
        <v>20.5</v>
      </c>
      <c r="G22" s="23">
        <v>16.7</v>
      </c>
      <c r="H22" s="64">
        <v>16.600000000000001</v>
      </c>
      <c r="I22" s="65">
        <v>4.3</v>
      </c>
      <c r="J22" s="66">
        <v>1.7</v>
      </c>
      <c r="K22" s="24">
        <v>7.19</v>
      </c>
      <c r="L22" s="69">
        <v>7.27</v>
      </c>
      <c r="M22" s="65">
        <v>18.899999999999999</v>
      </c>
      <c r="N22" s="66">
        <v>19.5</v>
      </c>
      <c r="O22" s="23" t="s">
        <v>36</v>
      </c>
      <c r="P22" s="64">
        <v>30</v>
      </c>
      <c r="Q22" s="23" t="s">
        <v>36</v>
      </c>
      <c r="R22" s="64">
        <v>56.1</v>
      </c>
      <c r="S22" s="23" t="s">
        <v>36</v>
      </c>
      <c r="T22" s="64" t="s">
        <v>36</v>
      </c>
      <c r="U22" s="23" t="s">
        <v>36</v>
      </c>
      <c r="V22" s="64" t="s">
        <v>36</v>
      </c>
      <c r="W22" s="65" t="s">
        <v>36</v>
      </c>
      <c r="X22" s="66">
        <v>15.7</v>
      </c>
      <c r="Y22" s="70" t="s">
        <v>36</v>
      </c>
      <c r="Z22" s="71">
        <v>135</v>
      </c>
      <c r="AA22" s="24" t="s">
        <v>36</v>
      </c>
      <c r="AB22" s="69">
        <v>0.11</v>
      </c>
      <c r="AC22" s="460">
        <v>522</v>
      </c>
      <c r="AD22" s="457">
        <v>182</v>
      </c>
      <c r="AE22" s="386"/>
      <c r="AF22" s="397"/>
      <c r="AG22" s="6" t="s">
        <v>286</v>
      </c>
      <c r="AH22" s="18" t="s">
        <v>23</v>
      </c>
      <c r="AI22" s="885">
        <v>1.64</v>
      </c>
      <c r="AJ22" s="269">
        <v>1.54</v>
      </c>
      <c r="AK22" s="6"/>
      <c r="AL22" s="18"/>
    </row>
    <row r="23" spans="1:38">
      <c r="A23" s="2198"/>
      <c r="B23" s="54">
        <v>42845</v>
      </c>
      <c r="C23" s="7" t="s">
        <v>39</v>
      </c>
      <c r="D23" s="76" t="s">
        <v>627</v>
      </c>
      <c r="E23" s="73" t="s">
        <v>36</v>
      </c>
      <c r="F23" s="61">
        <v>17.600000000000001</v>
      </c>
      <c r="G23" s="23">
        <v>14</v>
      </c>
      <c r="H23" s="64">
        <v>15.4</v>
      </c>
      <c r="I23" s="65">
        <v>20.2</v>
      </c>
      <c r="J23" s="66">
        <v>1.7</v>
      </c>
      <c r="K23" s="24">
        <v>7.12</v>
      </c>
      <c r="L23" s="69">
        <v>7.15</v>
      </c>
      <c r="M23" s="65">
        <v>14.2</v>
      </c>
      <c r="N23" s="66">
        <v>16.600000000000001</v>
      </c>
      <c r="O23" s="23" t="s">
        <v>36</v>
      </c>
      <c r="P23" s="64">
        <v>21.6</v>
      </c>
      <c r="Q23" s="23" t="s">
        <v>36</v>
      </c>
      <c r="R23" s="64">
        <v>48.1</v>
      </c>
      <c r="S23" s="23" t="s">
        <v>36</v>
      </c>
      <c r="T23" s="64" t="s">
        <v>36</v>
      </c>
      <c r="U23" s="23" t="s">
        <v>36</v>
      </c>
      <c r="V23" s="64" t="s">
        <v>36</v>
      </c>
      <c r="W23" s="65" t="s">
        <v>36</v>
      </c>
      <c r="X23" s="66">
        <v>13.6</v>
      </c>
      <c r="Y23" s="70" t="s">
        <v>36</v>
      </c>
      <c r="Z23" s="71">
        <v>116</v>
      </c>
      <c r="AA23" s="24" t="s">
        <v>36</v>
      </c>
      <c r="AB23" s="69">
        <v>0.09</v>
      </c>
      <c r="AC23" s="460">
        <v>1087</v>
      </c>
      <c r="AD23" s="457">
        <v>168</v>
      </c>
      <c r="AE23" s="386"/>
      <c r="AF23" s="397"/>
      <c r="AG23" s="6" t="s">
        <v>287</v>
      </c>
      <c r="AH23" s="18" t="s">
        <v>23</v>
      </c>
      <c r="AI23" s="348">
        <v>8.3000000000000004E-2</v>
      </c>
      <c r="AJ23" s="268">
        <v>2.3E-2</v>
      </c>
      <c r="AK23" s="6"/>
      <c r="AL23" s="18"/>
    </row>
    <row r="24" spans="1:38">
      <c r="A24" s="2198"/>
      <c r="B24" s="54">
        <v>42846</v>
      </c>
      <c r="C24" s="7" t="s">
        <v>40</v>
      </c>
      <c r="D24" s="76" t="s">
        <v>641</v>
      </c>
      <c r="E24" s="73">
        <v>0</v>
      </c>
      <c r="F24" s="61">
        <v>15.6</v>
      </c>
      <c r="G24" s="23">
        <v>13.4</v>
      </c>
      <c r="H24" s="64">
        <v>13.8</v>
      </c>
      <c r="I24" s="65">
        <v>19.600000000000001</v>
      </c>
      <c r="J24" s="66">
        <v>1.8</v>
      </c>
      <c r="K24" s="24">
        <v>7.13</v>
      </c>
      <c r="L24" s="69">
        <v>7.02</v>
      </c>
      <c r="M24" s="65">
        <v>12.3</v>
      </c>
      <c r="N24" s="66">
        <v>12.9</v>
      </c>
      <c r="O24" s="23" t="s">
        <v>36</v>
      </c>
      <c r="P24" s="64">
        <v>16.2</v>
      </c>
      <c r="Q24" s="23" t="s">
        <v>36</v>
      </c>
      <c r="R24" s="64">
        <v>37.1</v>
      </c>
      <c r="S24" s="23" t="s">
        <v>36</v>
      </c>
      <c r="T24" s="64" t="s">
        <v>36</v>
      </c>
      <c r="U24" s="23" t="s">
        <v>36</v>
      </c>
      <c r="V24" s="64" t="s">
        <v>36</v>
      </c>
      <c r="W24" s="65" t="s">
        <v>36</v>
      </c>
      <c r="X24" s="66">
        <v>10.4</v>
      </c>
      <c r="Y24" s="70" t="s">
        <v>36</v>
      </c>
      <c r="Z24" s="71">
        <v>98</v>
      </c>
      <c r="AA24" s="24" t="s">
        <v>36</v>
      </c>
      <c r="AB24" s="69">
        <v>7.0000000000000007E-2</v>
      </c>
      <c r="AC24" s="460">
        <v>1104</v>
      </c>
      <c r="AD24" s="457">
        <v>110</v>
      </c>
      <c r="AE24" s="386"/>
      <c r="AF24" s="397"/>
      <c r="AG24" s="6" t="s">
        <v>288</v>
      </c>
      <c r="AH24" s="18" t="s">
        <v>23</v>
      </c>
      <c r="AI24" s="885" t="s">
        <v>643</v>
      </c>
      <c r="AJ24" s="269" t="s">
        <v>643</v>
      </c>
      <c r="AK24" s="6"/>
      <c r="AL24" s="18"/>
    </row>
    <row r="25" spans="1:38">
      <c r="A25" s="2198"/>
      <c r="B25" s="54">
        <v>42847</v>
      </c>
      <c r="C25" s="7" t="s">
        <v>41</v>
      </c>
      <c r="D25" s="76" t="s">
        <v>641</v>
      </c>
      <c r="E25" s="73">
        <v>11.5</v>
      </c>
      <c r="F25" s="61">
        <v>15.2</v>
      </c>
      <c r="G25" s="23">
        <v>14</v>
      </c>
      <c r="H25" s="64">
        <v>13.9</v>
      </c>
      <c r="I25" s="65">
        <v>8.6</v>
      </c>
      <c r="J25" s="66">
        <v>1.6</v>
      </c>
      <c r="K25" s="24">
        <v>7.13</v>
      </c>
      <c r="L25" s="69">
        <v>7.06</v>
      </c>
      <c r="M25" s="65">
        <v>14</v>
      </c>
      <c r="N25" s="66">
        <v>15.6</v>
      </c>
      <c r="O25" s="23" t="s">
        <v>36</v>
      </c>
      <c r="P25" s="64" t="s">
        <v>36</v>
      </c>
      <c r="Q25" s="23" t="s">
        <v>36</v>
      </c>
      <c r="R25" s="64" t="s">
        <v>36</v>
      </c>
      <c r="S25" s="23" t="s">
        <v>36</v>
      </c>
      <c r="T25" s="64" t="s">
        <v>36</v>
      </c>
      <c r="U25" s="23" t="s">
        <v>36</v>
      </c>
      <c r="V25" s="64" t="s">
        <v>36</v>
      </c>
      <c r="W25" s="65" t="s">
        <v>36</v>
      </c>
      <c r="X25" s="66" t="s">
        <v>36</v>
      </c>
      <c r="Y25" s="70" t="s">
        <v>36</v>
      </c>
      <c r="Z25" s="71" t="s">
        <v>36</v>
      </c>
      <c r="AA25" s="24" t="s">
        <v>36</v>
      </c>
      <c r="AB25" s="69" t="s">
        <v>36</v>
      </c>
      <c r="AC25" s="460">
        <v>716</v>
      </c>
      <c r="AD25" s="457">
        <v>86</v>
      </c>
      <c r="AE25" s="386"/>
      <c r="AF25" s="397"/>
      <c r="AG25" s="6" t="s">
        <v>289</v>
      </c>
      <c r="AH25" s="18" t="s">
        <v>23</v>
      </c>
      <c r="AI25" s="881">
        <v>26.3</v>
      </c>
      <c r="AJ25" s="998">
        <v>24.9</v>
      </c>
      <c r="AK25" s="6"/>
      <c r="AL25" s="18"/>
    </row>
    <row r="26" spans="1:38">
      <c r="A26" s="2198"/>
      <c r="B26" s="54">
        <v>42848</v>
      </c>
      <c r="C26" s="7" t="s">
        <v>42</v>
      </c>
      <c r="D26" s="76" t="s">
        <v>627</v>
      </c>
      <c r="E26" s="73">
        <v>0</v>
      </c>
      <c r="F26" s="61">
        <v>14.3</v>
      </c>
      <c r="G26" s="23">
        <v>14</v>
      </c>
      <c r="H26" s="64">
        <v>14.2</v>
      </c>
      <c r="I26" s="65">
        <v>4.2</v>
      </c>
      <c r="J26" s="66">
        <v>1.7</v>
      </c>
      <c r="K26" s="24">
        <v>7.02</v>
      </c>
      <c r="L26" s="69">
        <v>7.05</v>
      </c>
      <c r="M26" s="65">
        <v>13.3</v>
      </c>
      <c r="N26" s="66">
        <v>13.1</v>
      </c>
      <c r="O26" s="23" t="s">
        <v>36</v>
      </c>
      <c r="P26" s="64" t="s">
        <v>36</v>
      </c>
      <c r="Q26" s="23" t="s">
        <v>36</v>
      </c>
      <c r="R26" s="64" t="s">
        <v>36</v>
      </c>
      <c r="S26" s="23" t="s">
        <v>36</v>
      </c>
      <c r="T26" s="64" t="s">
        <v>36</v>
      </c>
      <c r="U26" s="23" t="s">
        <v>36</v>
      </c>
      <c r="V26" s="64" t="s">
        <v>36</v>
      </c>
      <c r="W26" s="65" t="s">
        <v>36</v>
      </c>
      <c r="X26" s="66" t="s">
        <v>36</v>
      </c>
      <c r="Y26" s="70" t="s">
        <v>36</v>
      </c>
      <c r="Z26" s="71" t="s">
        <v>36</v>
      </c>
      <c r="AA26" s="24" t="s">
        <v>36</v>
      </c>
      <c r="AB26" s="69" t="s">
        <v>36</v>
      </c>
      <c r="AC26" s="460">
        <v>522</v>
      </c>
      <c r="AD26" s="457">
        <v>74</v>
      </c>
      <c r="AE26" s="386"/>
      <c r="AF26" s="397"/>
      <c r="AG26" s="6" t="s">
        <v>27</v>
      </c>
      <c r="AH26" s="18" t="s">
        <v>23</v>
      </c>
      <c r="AI26" s="23">
        <v>20.6</v>
      </c>
      <c r="AJ26" s="48">
        <v>18.899999999999999</v>
      </c>
      <c r="AK26" s="6"/>
      <c r="AL26" s="18"/>
    </row>
    <row r="27" spans="1:38">
      <c r="A27" s="2198"/>
      <c r="B27" s="54">
        <v>42849</v>
      </c>
      <c r="C27" s="7" t="s">
        <v>37</v>
      </c>
      <c r="D27" s="76" t="s">
        <v>641</v>
      </c>
      <c r="E27" s="73" t="s">
        <v>36</v>
      </c>
      <c r="F27" s="61">
        <v>15.3</v>
      </c>
      <c r="G27" s="23">
        <v>14.7</v>
      </c>
      <c r="H27" s="64">
        <v>14.5</v>
      </c>
      <c r="I27" s="65">
        <v>8.6</v>
      </c>
      <c r="J27" s="66">
        <v>1.6</v>
      </c>
      <c r="K27" s="24">
        <v>7.16</v>
      </c>
      <c r="L27" s="69">
        <v>7.18</v>
      </c>
      <c r="M27" s="65">
        <v>17.3</v>
      </c>
      <c r="N27" s="66">
        <v>14.8</v>
      </c>
      <c r="O27" s="23" t="s">
        <v>36</v>
      </c>
      <c r="P27" s="64">
        <v>19.8</v>
      </c>
      <c r="Q27" s="23" t="s">
        <v>36</v>
      </c>
      <c r="R27" s="64">
        <v>43.7</v>
      </c>
      <c r="S27" s="23" t="s">
        <v>36</v>
      </c>
      <c r="T27" s="64" t="s">
        <v>36</v>
      </c>
      <c r="U27" s="23" t="s">
        <v>36</v>
      </c>
      <c r="V27" s="64" t="s">
        <v>36</v>
      </c>
      <c r="W27" s="65" t="s">
        <v>36</v>
      </c>
      <c r="X27" s="66">
        <v>11.5</v>
      </c>
      <c r="Y27" s="70" t="s">
        <v>36</v>
      </c>
      <c r="Z27" s="71">
        <v>110</v>
      </c>
      <c r="AA27" s="24" t="s">
        <v>36</v>
      </c>
      <c r="AB27" s="69">
        <v>0.09</v>
      </c>
      <c r="AC27" s="460">
        <v>666</v>
      </c>
      <c r="AD27" s="457">
        <v>68</v>
      </c>
      <c r="AE27" s="386"/>
      <c r="AF27" s="397"/>
      <c r="AG27" s="6" t="s">
        <v>290</v>
      </c>
      <c r="AH27" s="18" t="s">
        <v>275</v>
      </c>
      <c r="AI27" s="51">
        <v>5.2</v>
      </c>
      <c r="AJ27" s="52">
        <v>2.2000000000000002</v>
      </c>
      <c r="AK27" s="6"/>
      <c r="AL27" s="18"/>
    </row>
    <row r="28" spans="1:38">
      <c r="A28" s="2198"/>
      <c r="B28" s="54">
        <v>42850</v>
      </c>
      <c r="C28" s="7" t="s">
        <v>38</v>
      </c>
      <c r="D28" s="76" t="s">
        <v>627</v>
      </c>
      <c r="E28" s="73" t="s">
        <v>36</v>
      </c>
      <c r="F28" s="61">
        <v>17.7</v>
      </c>
      <c r="G28" s="23">
        <v>15.9</v>
      </c>
      <c r="H28" s="64">
        <v>15.5</v>
      </c>
      <c r="I28" s="65">
        <v>5.6</v>
      </c>
      <c r="J28" s="66">
        <v>1.6</v>
      </c>
      <c r="K28" s="24">
        <v>7.23</v>
      </c>
      <c r="L28" s="69">
        <v>7.18</v>
      </c>
      <c r="M28" s="65">
        <v>15.9</v>
      </c>
      <c r="N28" s="66">
        <v>15.9</v>
      </c>
      <c r="O28" s="23" t="s">
        <v>36</v>
      </c>
      <c r="P28" s="64">
        <v>21.2</v>
      </c>
      <c r="Q28" s="23" t="s">
        <v>36</v>
      </c>
      <c r="R28" s="64">
        <v>46.1</v>
      </c>
      <c r="S28" s="23" t="s">
        <v>36</v>
      </c>
      <c r="T28" s="64" t="s">
        <v>36</v>
      </c>
      <c r="U28" s="23" t="s">
        <v>36</v>
      </c>
      <c r="V28" s="64" t="s">
        <v>36</v>
      </c>
      <c r="W28" s="65" t="s">
        <v>36</v>
      </c>
      <c r="X28" s="66">
        <v>12.6</v>
      </c>
      <c r="Y28" s="70" t="s">
        <v>36</v>
      </c>
      <c r="Z28" s="71">
        <v>112</v>
      </c>
      <c r="AA28" s="24" t="s">
        <v>36</v>
      </c>
      <c r="AB28" s="69">
        <v>0.09</v>
      </c>
      <c r="AC28" s="460">
        <v>496</v>
      </c>
      <c r="AD28" s="457">
        <v>54</v>
      </c>
      <c r="AE28" s="386"/>
      <c r="AF28" s="397"/>
      <c r="AG28" s="6" t="s">
        <v>291</v>
      </c>
      <c r="AH28" s="18" t="s">
        <v>23</v>
      </c>
      <c r="AI28" s="51">
        <v>11.1</v>
      </c>
      <c r="AJ28" s="52">
        <v>2.5</v>
      </c>
      <c r="AK28" s="6"/>
      <c r="AL28" s="18"/>
    </row>
    <row r="29" spans="1:38">
      <c r="A29" s="2198"/>
      <c r="B29" s="54">
        <v>42851</v>
      </c>
      <c r="C29" s="7" t="s">
        <v>35</v>
      </c>
      <c r="D29" s="76" t="s">
        <v>641</v>
      </c>
      <c r="E29" s="73" t="s">
        <v>36</v>
      </c>
      <c r="F29" s="61">
        <v>17.399999999999999</v>
      </c>
      <c r="G29" s="23">
        <v>16.2</v>
      </c>
      <c r="H29" s="64">
        <v>16.3</v>
      </c>
      <c r="I29" s="65">
        <v>5.3</v>
      </c>
      <c r="J29" s="66">
        <v>1.9</v>
      </c>
      <c r="K29" s="24">
        <v>7.32</v>
      </c>
      <c r="L29" s="69">
        <v>7.27</v>
      </c>
      <c r="M29" s="65">
        <v>16.8</v>
      </c>
      <c r="N29" s="66">
        <v>16.600000000000001</v>
      </c>
      <c r="O29" s="23" t="s">
        <v>36</v>
      </c>
      <c r="P29" s="64">
        <v>23</v>
      </c>
      <c r="Q29" s="23" t="s">
        <v>36</v>
      </c>
      <c r="R29" s="64">
        <v>48.1</v>
      </c>
      <c r="S29" s="23" t="s">
        <v>36</v>
      </c>
      <c r="T29" s="64" t="s">
        <v>36</v>
      </c>
      <c r="U29" s="23" t="s">
        <v>36</v>
      </c>
      <c r="V29" s="64" t="s">
        <v>36</v>
      </c>
      <c r="W29" s="65" t="s">
        <v>36</v>
      </c>
      <c r="X29" s="66">
        <v>13.1</v>
      </c>
      <c r="Y29" s="70" t="s">
        <v>36</v>
      </c>
      <c r="Z29" s="71">
        <v>112</v>
      </c>
      <c r="AA29" s="24" t="s">
        <v>36</v>
      </c>
      <c r="AB29" s="69">
        <v>0.12</v>
      </c>
      <c r="AC29" s="460">
        <v>630</v>
      </c>
      <c r="AD29" s="457">
        <v>55</v>
      </c>
      <c r="AE29" s="386"/>
      <c r="AF29" s="397"/>
      <c r="AG29" s="19"/>
      <c r="AH29" s="9"/>
      <c r="AI29" s="20"/>
      <c r="AJ29" s="8"/>
      <c r="AK29" s="8"/>
      <c r="AL29" s="9"/>
    </row>
    <row r="30" spans="1:38">
      <c r="A30" s="2198"/>
      <c r="B30" s="54">
        <v>42852</v>
      </c>
      <c r="C30" s="7" t="s">
        <v>39</v>
      </c>
      <c r="D30" s="76" t="s">
        <v>632</v>
      </c>
      <c r="E30" s="73">
        <v>2</v>
      </c>
      <c r="F30" s="61">
        <v>12.6</v>
      </c>
      <c r="G30" s="23">
        <v>16.2</v>
      </c>
      <c r="H30" s="64">
        <v>16.100000000000001</v>
      </c>
      <c r="I30" s="65">
        <v>5.2</v>
      </c>
      <c r="J30" s="66">
        <v>1.7</v>
      </c>
      <c r="K30" s="24">
        <v>7.3</v>
      </c>
      <c r="L30" s="69">
        <v>7.36</v>
      </c>
      <c r="M30" s="65">
        <v>17.7</v>
      </c>
      <c r="N30" s="66">
        <v>17.600000000000001</v>
      </c>
      <c r="O30" s="23" t="s">
        <v>36</v>
      </c>
      <c r="P30" s="64">
        <v>24.2</v>
      </c>
      <c r="Q30" s="23" t="s">
        <v>36</v>
      </c>
      <c r="R30" s="64">
        <v>50.3</v>
      </c>
      <c r="S30" s="23" t="s">
        <v>36</v>
      </c>
      <c r="T30" s="64" t="s">
        <v>36</v>
      </c>
      <c r="U30" s="23" t="s">
        <v>36</v>
      </c>
      <c r="V30" s="64" t="s">
        <v>36</v>
      </c>
      <c r="W30" s="65" t="s">
        <v>36</v>
      </c>
      <c r="X30" s="66">
        <v>14.8</v>
      </c>
      <c r="Y30" s="70" t="s">
        <v>36</v>
      </c>
      <c r="Z30" s="71">
        <v>117</v>
      </c>
      <c r="AA30" s="24" t="s">
        <v>36</v>
      </c>
      <c r="AB30" s="69">
        <v>0.11</v>
      </c>
      <c r="AC30" s="460">
        <v>351</v>
      </c>
      <c r="AD30" s="457">
        <v>59</v>
      </c>
      <c r="AE30" s="386"/>
      <c r="AF30" s="397"/>
      <c r="AG30" s="19"/>
      <c r="AH30" s="9"/>
      <c r="AI30" s="20"/>
      <c r="AJ30" s="8"/>
      <c r="AK30" s="8"/>
      <c r="AL30" s="9"/>
    </row>
    <row r="31" spans="1:38">
      <c r="A31" s="2198"/>
      <c r="B31" s="54">
        <v>42853</v>
      </c>
      <c r="C31" s="7" t="s">
        <v>40</v>
      </c>
      <c r="D31" s="76" t="s">
        <v>627</v>
      </c>
      <c r="E31" s="73" t="s">
        <v>36</v>
      </c>
      <c r="F31" s="61">
        <v>17.399999999999999</v>
      </c>
      <c r="G31" s="23">
        <v>16.5</v>
      </c>
      <c r="H31" s="64">
        <v>16.5</v>
      </c>
      <c r="I31" s="65">
        <v>4.0999999999999996</v>
      </c>
      <c r="J31" s="66">
        <v>2.1</v>
      </c>
      <c r="K31" s="24">
        <v>7.43</v>
      </c>
      <c r="L31" s="69">
        <v>7.43</v>
      </c>
      <c r="M31" s="65">
        <v>18.100000000000001</v>
      </c>
      <c r="N31" s="66">
        <v>17.899999999999999</v>
      </c>
      <c r="O31" s="23" t="s">
        <v>36</v>
      </c>
      <c r="P31" s="64">
        <v>26</v>
      </c>
      <c r="Q31" s="23" t="s">
        <v>36</v>
      </c>
      <c r="R31" s="64">
        <v>52.5</v>
      </c>
      <c r="S31" s="23" t="s">
        <v>36</v>
      </c>
      <c r="T31" s="64" t="s">
        <v>36</v>
      </c>
      <c r="U31" s="23" t="s">
        <v>36</v>
      </c>
      <c r="V31" s="64" t="s">
        <v>36</v>
      </c>
      <c r="W31" s="65" t="s">
        <v>36</v>
      </c>
      <c r="X31" s="66">
        <v>14.7</v>
      </c>
      <c r="Y31" s="70" t="s">
        <v>36</v>
      </c>
      <c r="Z31" s="71">
        <v>118</v>
      </c>
      <c r="AA31" s="24" t="s">
        <v>36</v>
      </c>
      <c r="AB31" s="69">
        <v>0.13</v>
      </c>
      <c r="AC31" s="460">
        <v>262</v>
      </c>
      <c r="AD31" s="457">
        <v>53</v>
      </c>
      <c r="AE31" s="386"/>
      <c r="AF31" s="397"/>
      <c r="AG31" s="21"/>
      <c r="AH31" s="3"/>
      <c r="AI31" s="22"/>
      <c r="AJ31" s="10"/>
      <c r="AK31" s="10"/>
      <c r="AL31" s="3"/>
    </row>
    <row r="32" spans="1:38">
      <c r="A32" s="2198"/>
      <c r="B32" s="54">
        <v>42854</v>
      </c>
      <c r="C32" s="55" t="s">
        <v>41</v>
      </c>
      <c r="D32" s="76" t="s">
        <v>627</v>
      </c>
      <c r="E32" s="73">
        <v>0</v>
      </c>
      <c r="F32" s="61">
        <v>17.899999999999999</v>
      </c>
      <c r="G32" s="23">
        <v>17.100000000000001</v>
      </c>
      <c r="H32" s="64">
        <v>17</v>
      </c>
      <c r="I32" s="65">
        <v>4.2</v>
      </c>
      <c r="J32" s="66">
        <v>1.7</v>
      </c>
      <c r="K32" s="24">
        <v>7.46</v>
      </c>
      <c r="L32" s="69">
        <v>7.55</v>
      </c>
      <c r="M32" s="65">
        <v>18.3</v>
      </c>
      <c r="N32" s="66">
        <v>18.399999999999999</v>
      </c>
      <c r="O32" s="23" t="s">
        <v>36</v>
      </c>
      <c r="P32" s="64" t="s">
        <v>36</v>
      </c>
      <c r="Q32" s="23" t="s">
        <v>36</v>
      </c>
      <c r="R32" s="64" t="s">
        <v>36</v>
      </c>
      <c r="S32" s="23" t="s">
        <v>36</v>
      </c>
      <c r="T32" s="64" t="s">
        <v>36</v>
      </c>
      <c r="U32" s="23" t="s">
        <v>36</v>
      </c>
      <c r="V32" s="64" t="s">
        <v>36</v>
      </c>
      <c r="W32" s="65" t="s">
        <v>36</v>
      </c>
      <c r="X32" s="66" t="s">
        <v>36</v>
      </c>
      <c r="Y32" s="70" t="s">
        <v>36</v>
      </c>
      <c r="Z32" s="71" t="s">
        <v>36</v>
      </c>
      <c r="AA32" s="24" t="s">
        <v>36</v>
      </c>
      <c r="AB32" s="69" t="s">
        <v>36</v>
      </c>
      <c r="AC32" s="460">
        <v>698</v>
      </c>
      <c r="AD32" s="457">
        <v>43</v>
      </c>
      <c r="AE32" s="386"/>
      <c r="AF32" s="397"/>
      <c r="AG32" s="29" t="s">
        <v>34</v>
      </c>
      <c r="AH32" s="2" t="s">
        <v>36</v>
      </c>
      <c r="AI32" s="2" t="s">
        <v>36</v>
      </c>
      <c r="AJ32" s="2" t="s">
        <v>36</v>
      </c>
      <c r="AK32" s="2" t="s">
        <v>36</v>
      </c>
      <c r="AL32" s="100" t="s">
        <v>36</v>
      </c>
    </row>
    <row r="33" spans="1:38">
      <c r="A33" s="2198"/>
      <c r="B33" s="101">
        <v>42855</v>
      </c>
      <c r="C33" s="102" t="s">
        <v>42</v>
      </c>
      <c r="D33" s="76" t="s">
        <v>627</v>
      </c>
      <c r="E33" s="73" t="s">
        <v>36</v>
      </c>
      <c r="F33" s="61">
        <v>19.100000000000001</v>
      </c>
      <c r="G33" s="23">
        <v>17.399999999999999</v>
      </c>
      <c r="H33" s="64">
        <v>17.5</v>
      </c>
      <c r="I33" s="65">
        <v>6.5</v>
      </c>
      <c r="J33" s="66">
        <v>1.5</v>
      </c>
      <c r="K33" s="24">
        <v>7.85</v>
      </c>
      <c r="L33" s="69">
        <v>7.75</v>
      </c>
      <c r="M33" s="65">
        <v>18.3</v>
      </c>
      <c r="N33" s="66">
        <v>18.7</v>
      </c>
      <c r="O33" s="23" t="s">
        <v>36</v>
      </c>
      <c r="P33" s="64" t="s">
        <v>36</v>
      </c>
      <c r="Q33" s="23" t="s">
        <v>36</v>
      </c>
      <c r="R33" s="64" t="s">
        <v>36</v>
      </c>
      <c r="S33" s="23" t="s">
        <v>36</v>
      </c>
      <c r="T33" s="64" t="s">
        <v>36</v>
      </c>
      <c r="U33" s="23" t="s">
        <v>36</v>
      </c>
      <c r="V33" s="64" t="s">
        <v>36</v>
      </c>
      <c r="W33" s="65" t="s">
        <v>36</v>
      </c>
      <c r="X33" s="66" t="s">
        <v>36</v>
      </c>
      <c r="Y33" s="70" t="s">
        <v>36</v>
      </c>
      <c r="Z33" s="71" t="s">
        <v>36</v>
      </c>
      <c r="AA33" s="24" t="s">
        <v>36</v>
      </c>
      <c r="AB33" s="69" t="s">
        <v>36</v>
      </c>
      <c r="AC33" s="460">
        <v>674</v>
      </c>
      <c r="AD33" s="457">
        <v>38</v>
      </c>
      <c r="AE33" s="386"/>
      <c r="AF33" s="397"/>
      <c r="AG33" s="11" t="s">
        <v>36</v>
      </c>
      <c r="AH33" s="2" t="s">
        <v>36</v>
      </c>
      <c r="AI33" s="2" t="s">
        <v>36</v>
      </c>
      <c r="AJ33" s="2" t="s">
        <v>36</v>
      </c>
      <c r="AK33" s="2" t="s">
        <v>36</v>
      </c>
      <c r="AL33" s="100" t="s">
        <v>36</v>
      </c>
    </row>
    <row r="34" spans="1:38" s="1" customFormat="1" ht="13.5" customHeight="1">
      <c r="A34" s="2198"/>
      <c r="B34" s="2194" t="s">
        <v>407</v>
      </c>
      <c r="C34" s="2184"/>
      <c r="D34" s="664"/>
      <c r="E34" s="586">
        <f>MAX(E4:E33)</f>
        <v>43</v>
      </c>
      <c r="F34" s="587">
        <f t="shared" ref="F34:AD34" si="0">MAX(F4:F33)</f>
        <v>20.7</v>
      </c>
      <c r="G34" s="688">
        <f t="shared" si="0"/>
        <v>17.399999999999999</v>
      </c>
      <c r="H34" s="589">
        <f t="shared" si="0"/>
        <v>17.5</v>
      </c>
      <c r="I34" s="590">
        <f t="shared" si="0"/>
        <v>20.2</v>
      </c>
      <c r="J34" s="689">
        <f t="shared" si="0"/>
        <v>3.2</v>
      </c>
      <c r="K34" s="690">
        <f t="shared" si="0"/>
        <v>9.2799999999999994</v>
      </c>
      <c r="L34" s="593">
        <f t="shared" si="0"/>
        <v>8.06</v>
      </c>
      <c r="M34" s="590">
        <f t="shared" si="0"/>
        <v>31.3</v>
      </c>
      <c r="N34" s="689">
        <f t="shared" si="0"/>
        <v>31</v>
      </c>
      <c r="O34" s="688">
        <f t="shared" si="0"/>
        <v>24.4</v>
      </c>
      <c r="P34" s="589">
        <f t="shared" si="0"/>
        <v>41.4</v>
      </c>
      <c r="Q34" s="588">
        <f t="shared" si="0"/>
        <v>56.7</v>
      </c>
      <c r="R34" s="587">
        <f t="shared" si="0"/>
        <v>86.2</v>
      </c>
      <c r="S34" s="688">
        <f t="shared" si="0"/>
        <v>39.1</v>
      </c>
      <c r="T34" s="589">
        <f t="shared" si="0"/>
        <v>39.299999999999997</v>
      </c>
      <c r="U34" s="588">
        <f t="shared" si="0"/>
        <v>17.600000000000001</v>
      </c>
      <c r="V34" s="587">
        <f t="shared" si="0"/>
        <v>14.8</v>
      </c>
      <c r="W34" s="691">
        <f t="shared" si="0"/>
        <v>16.399999999999999</v>
      </c>
      <c r="X34" s="591">
        <f t="shared" si="0"/>
        <v>37</v>
      </c>
      <c r="Y34" s="594">
        <f t="shared" si="0"/>
        <v>135</v>
      </c>
      <c r="Z34" s="692">
        <f t="shared" si="0"/>
        <v>193</v>
      </c>
      <c r="AA34" s="690">
        <f t="shared" si="0"/>
        <v>0.43</v>
      </c>
      <c r="AB34" s="593">
        <f t="shared" si="0"/>
        <v>0.13</v>
      </c>
      <c r="AC34" s="615">
        <f t="shared" si="0"/>
        <v>5437</v>
      </c>
      <c r="AD34" s="693">
        <f t="shared" si="0"/>
        <v>182</v>
      </c>
      <c r="AE34" s="747"/>
      <c r="AF34" s="674"/>
      <c r="AG34" s="11" t="s">
        <v>36</v>
      </c>
      <c r="AH34" s="2" t="s">
        <v>36</v>
      </c>
      <c r="AI34" s="2" t="s">
        <v>36</v>
      </c>
      <c r="AJ34" s="2" t="s">
        <v>36</v>
      </c>
      <c r="AK34" s="2" t="s">
        <v>36</v>
      </c>
      <c r="AL34" s="100" t="s">
        <v>36</v>
      </c>
    </row>
    <row r="35" spans="1:38" s="1" customFormat="1" ht="13.5" customHeight="1">
      <c r="A35" s="2198"/>
      <c r="B35" s="2195" t="s">
        <v>408</v>
      </c>
      <c r="C35" s="2186"/>
      <c r="D35" s="666"/>
      <c r="E35" s="597">
        <f>MIN(E4:E33)</f>
        <v>0</v>
      </c>
      <c r="F35" s="598">
        <f t="shared" ref="F35:AD35" si="1">MIN(F4:F33)</f>
        <v>6.1</v>
      </c>
      <c r="G35" s="694">
        <f t="shared" si="1"/>
        <v>10.199999999999999</v>
      </c>
      <c r="H35" s="600">
        <f t="shared" si="1"/>
        <v>10.199999999999999</v>
      </c>
      <c r="I35" s="601">
        <f t="shared" si="1"/>
        <v>2.9</v>
      </c>
      <c r="J35" s="695">
        <f t="shared" si="1"/>
        <v>1.3</v>
      </c>
      <c r="K35" s="696">
        <f t="shared" si="1"/>
        <v>7.02</v>
      </c>
      <c r="L35" s="604">
        <f t="shared" si="1"/>
        <v>7.02</v>
      </c>
      <c r="M35" s="601">
        <f t="shared" si="1"/>
        <v>12.3</v>
      </c>
      <c r="N35" s="695">
        <f t="shared" si="1"/>
        <v>12.9</v>
      </c>
      <c r="O35" s="694">
        <f t="shared" si="1"/>
        <v>24.4</v>
      </c>
      <c r="P35" s="600">
        <f t="shared" si="1"/>
        <v>16.2</v>
      </c>
      <c r="Q35" s="599">
        <f t="shared" si="1"/>
        <v>56.7</v>
      </c>
      <c r="R35" s="598">
        <f t="shared" si="1"/>
        <v>37.1</v>
      </c>
      <c r="S35" s="694">
        <f t="shared" si="1"/>
        <v>39.1</v>
      </c>
      <c r="T35" s="600">
        <f t="shared" si="1"/>
        <v>39.299999999999997</v>
      </c>
      <c r="U35" s="599">
        <f t="shared" si="1"/>
        <v>17.600000000000001</v>
      </c>
      <c r="V35" s="598">
        <f t="shared" si="1"/>
        <v>14.8</v>
      </c>
      <c r="W35" s="697">
        <f t="shared" si="1"/>
        <v>16.399999999999999</v>
      </c>
      <c r="X35" s="602">
        <f t="shared" si="1"/>
        <v>10.4</v>
      </c>
      <c r="Y35" s="605">
        <f t="shared" si="1"/>
        <v>135</v>
      </c>
      <c r="Z35" s="698">
        <f t="shared" si="1"/>
        <v>98</v>
      </c>
      <c r="AA35" s="696">
        <f t="shared" si="1"/>
        <v>0.43</v>
      </c>
      <c r="AB35" s="1571">
        <v>0</v>
      </c>
      <c r="AC35" s="49">
        <f t="shared" si="1"/>
        <v>262</v>
      </c>
      <c r="AD35" s="699">
        <f t="shared" si="1"/>
        <v>30</v>
      </c>
      <c r="AE35" s="747"/>
      <c r="AF35" s="674"/>
      <c r="AG35" s="11" t="s">
        <v>36</v>
      </c>
      <c r="AH35" s="2" t="s">
        <v>36</v>
      </c>
      <c r="AI35" s="2" t="s">
        <v>36</v>
      </c>
      <c r="AJ35" s="2" t="s">
        <v>36</v>
      </c>
      <c r="AK35" s="2" t="s">
        <v>36</v>
      </c>
      <c r="AL35" s="100" t="s">
        <v>36</v>
      </c>
    </row>
    <row r="36" spans="1:38" s="1" customFormat="1" ht="13.5" customHeight="1">
      <c r="A36" s="2198"/>
      <c r="B36" s="2195" t="s">
        <v>409</v>
      </c>
      <c r="C36" s="2186"/>
      <c r="D36" s="666"/>
      <c r="E36" s="909">
        <f>E37/COUNT(B4:B33)</f>
        <v>3.75</v>
      </c>
      <c r="F36" s="598">
        <f>AVERAGE(F4:F33)</f>
        <v>15.16</v>
      </c>
      <c r="G36" s="694">
        <f t="shared" ref="G36:AD36" si="2">AVERAGE(G4:G33)</f>
        <v>14.109999999999996</v>
      </c>
      <c r="H36" s="600">
        <f t="shared" si="2"/>
        <v>14.169999999999998</v>
      </c>
      <c r="I36" s="601">
        <f t="shared" si="2"/>
        <v>7.3533333333333326</v>
      </c>
      <c r="J36" s="695">
        <f t="shared" si="2"/>
        <v>1.7933333333333341</v>
      </c>
      <c r="K36" s="696">
        <f t="shared" si="2"/>
        <v>7.6736666666666657</v>
      </c>
      <c r="L36" s="604">
        <f t="shared" si="2"/>
        <v>7.3796666666666697</v>
      </c>
      <c r="M36" s="601">
        <f t="shared" si="2"/>
        <v>20.433333333333334</v>
      </c>
      <c r="N36" s="695">
        <f t="shared" si="2"/>
        <v>20.933333333333334</v>
      </c>
      <c r="O36" s="694">
        <f t="shared" si="2"/>
        <v>24.4</v>
      </c>
      <c r="P36" s="600">
        <f t="shared" si="2"/>
        <v>28.980000000000008</v>
      </c>
      <c r="Q36" s="599">
        <f t="shared" si="2"/>
        <v>56.7</v>
      </c>
      <c r="R36" s="598">
        <f t="shared" si="2"/>
        <v>59.944999999999993</v>
      </c>
      <c r="S36" s="694">
        <f t="shared" si="2"/>
        <v>39.1</v>
      </c>
      <c r="T36" s="600">
        <f t="shared" si="2"/>
        <v>39.299999999999997</v>
      </c>
      <c r="U36" s="599">
        <f t="shared" si="2"/>
        <v>17.600000000000001</v>
      </c>
      <c r="V36" s="598">
        <f t="shared" si="2"/>
        <v>14.8</v>
      </c>
      <c r="W36" s="697">
        <f t="shared" si="2"/>
        <v>16.399999999999999</v>
      </c>
      <c r="X36" s="602">
        <f t="shared" si="2"/>
        <v>19.360000000000003</v>
      </c>
      <c r="Y36" s="605">
        <f t="shared" si="2"/>
        <v>135</v>
      </c>
      <c r="Z36" s="698">
        <f t="shared" si="2"/>
        <v>140</v>
      </c>
      <c r="AA36" s="696">
        <f t="shared" si="2"/>
        <v>0.43</v>
      </c>
      <c r="AB36" s="604">
        <f t="shared" si="2"/>
        <v>7.3000000000000023E-2</v>
      </c>
      <c r="AC36" s="49">
        <f t="shared" si="2"/>
        <v>1312.7666666666667</v>
      </c>
      <c r="AD36" s="699">
        <f t="shared" si="2"/>
        <v>70.900000000000006</v>
      </c>
      <c r="AE36" s="747"/>
      <c r="AF36" s="674"/>
      <c r="AG36" s="11" t="s">
        <v>36</v>
      </c>
      <c r="AH36" s="2" t="s">
        <v>36</v>
      </c>
      <c r="AI36" s="2" t="s">
        <v>36</v>
      </c>
      <c r="AJ36" s="2" t="s">
        <v>36</v>
      </c>
      <c r="AK36" s="2" t="s">
        <v>36</v>
      </c>
      <c r="AL36" s="100" t="s">
        <v>36</v>
      </c>
    </row>
    <row r="37" spans="1:38" s="1" customFormat="1" ht="13.5" customHeight="1">
      <c r="A37" s="2199"/>
      <c r="B37" s="2195" t="s">
        <v>420</v>
      </c>
      <c r="C37" s="2186"/>
      <c r="D37" s="666"/>
      <c r="E37" s="669">
        <f>SUM(E4:E33)</f>
        <v>112.5</v>
      </c>
      <c r="F37" s="725"/>
      <c r="G37" s="726"/>
      <c r="H37" s="727"/>
      <c r="I37" s="728"/>
      <c r="J37" s="729"/>
      <c r="K37" s="730"/>
      <c r="L37" s="731"/>
      <c r="M37" s="728"/>
      <c r="N37" s="729"/>
      <c r="O37" s="726"/>
      <c r="P37" s="727"/>
      <c r="Q37" s="732"/>
      <c r="R37" s="733"/>
      <c r="S37" s="726"/>
      <c r="T37" s="727"/>
      <c r="U37" s="732"/>
      <c r="V37" s="733"/>
      <c r="W37" s="734"/>
      <c r="X37" s="735"/>
      <c r="Y37" s="736"/>
      <c r="Z37" s="737"/>
      <c r="AA37" s="730"/>
      <c r="AB37" s="731"/>
      <c r="AC37" s="670">
        <f>SUM(AC4:AC33)</f>
        <v>39383</v>
      </c>
      <c r="AD37" s="738"/>
      <c r="AE37" s="747"/>
      <c r="AF37" s="674"/>
      <c r="AG37" s="274"/>
      <c r="AH37" s="276"/>
      <c r="AI37" s="276"/>
      <c r="AJ37" s="276"/>
      <c r="AK37" s="276"/>
      <c r="AL37" s="275"/>
    </row>
    <row r="38" spans="1:38" ht="13.5" customHeight="1">
      <c r="A38" s="2197" t="s">
        <v>271</v>
      </c>
      <c r="B38" s="53">
        <v>42856</v>
      </c>
      <c r="C38" s="135" t="s">
        <v>37</v>
      </c>
      <c r="D38" s="74" t="s">
        <v>627</v>
      </c>
      <c r="E38" s="72">
        <v>2.5</v>
      </c>
      <c r="F38" s="60">
        <v>21.2</v>
      </c>
      <c r="G38" s="62">
        <v>18.100000000000001</v>
      </c>
      <c r="H38" s="63">
        <v>18.2</v>
      </c>
      <c r="I38" s="56">
        <v>6.7</v>
      </c>
      <c r="J38" s="57">
        <v>1.2</v>
      </c>
      <c r="K38" s="67">
        <v>8.06</v>
      </c>
      <c r="L38" s="68">
        <v>7.6</v>
      </c>
      <c r="M38" s="56">
        <v>18.100000000000001</v>
      </c>
      <c r="N38" s="57">
        <v>19.100000000000001</v>
      </c>
      <c r="O38" s="62" t="s">
        <v>36</v>
      </c>
      <c r="P38" s="63">
        <v>24.6</v>
      </c>
      <c r="Q38" s="62" t="s">
        <v>36</v>
      </c>
      <c r="R38" s="63">
        <v>52.1</v>
      </c>
      <c r="S38" s="62" t="s">
        <v>36</v>
      </c>
      <c r="T38" s="63" t="s">
        <v>36</v>
      </c>
      <c r="U38" s="62" t="s">
        <v>36</v>
      </c>
      <c r="V38" s="63" t="s">
        <v>36</v>
      </c>
      <c r="W38" s="56" t="s">
        <v>36</v>
      </c>
      <c r="X38" s="57">
        <v>18.600000000000001</v>
      </c>
      <c r="Y38" s="58" t="s">
        <v>36</v>
      </c>
      <c r="Z38" s="59">
        <v>122</v>
      </c>
      <c r="AA38" s="67" t="s">
        <v>36</v>
      </c>
      <c r="AB38" s="68">
        <v>0.04</v>
      </c>
      <c r="AC38" s="461">
        <v>498</v>
      </c>
      <c r="AD38" s="458">
        <v>35</v>
      </c>
      <c r="AE38" s="386"/>
      <c r="AF38" s="397"/>
      <c r="AG38" s="186">
        <v>42866</v>
      </c>
      <c r="AH38" s="147" t="s">
        <v>3</v>
      </c>
      <c r="AI38" s="148">
        <v>21.9</v>
      </c>
      <c r="AJ38" s="149" t="s">
        <v>20</v>
      </c>
      <c r="AK38" s="150"/>
      <c r="AL38" s="151"/>
    </row>
    <row r="39" spans="1:38">
      <c r="A39" s="2198"/>
      <c r="B39" s="54">
        <v>42857</v>
      </c>
      <c r="C39" s="7" t="s">
        <v>38</v>
      </c>
      <c r="D39" s="75" t="s">
        <v>627</v>
      </c>
      <c r="E39" s="73" t="s">
        <v>36</v>
      </c>
      <c r="F39" s="61">
        <v>17.2</v>
      </c>
      <c r="G39" s="23">
        <v>17.7</v>
      </c>
      <c r="H39" s="64">
        <v>17.899999999999999</v>
      </c>
      <c r="I39" s="65">
        <v>1.5</v>
      </c>
      <c r="J39" s="66">
        <v>2.2000000000000002</v>
      </c>
      <c r="K39" s="24">
        <v>7.55</v>
      </c>
      <c r="L39" s="69">
        <v>7.71</v>
      </c>
      <c r="M39" s="65">
        <v>17.8</v>
      </c>
      <c r="N39" s="66">
        <v>18.2</v>
      </c>
      <c r="O39" s="23" t="s">
        <v>36</v>
      </c>
      <c r="P39" s="64">
        <v>24.6</v>
      </c>
      <c r="Q39" s="23" t="s">
        <v>36</v>
      </c>
      <c r="R39" s="64">
        <v>52.1</v>
      </c>
      <c r="S39" s="23" t="s">
        <v>36</v>
      </c>
      <c r="T39" s="64" t="s">
        <v>36</v>
      </c>
      <c r="U39" s="23" t="s">
        <v>36</v>
      </c>
      <c r="V39" s="64" t="s">
        <v>36</v>
      </c>
      <c r="W39" s="65" t="s">
        <v>36</v>
      </c>
      <c r="X39" s="66">
        <v>16.5</v>
      </c>
      <c r="Y39" s="70" t="s">
        <v>36</v>
      </c>
      <c r="Z39" s="71">
        <v>122</v>
      </c>
      <c r="AA39" s="24" t="s">
        <v>36</v>
      </c>
      <c r="AB39" s="69">
        <v>0.1</v>
      </c>
      <c r="AC39" s="460">
        <v>755</v>
      </c>
      <c r="AD39" s="457">
        <v>35</v>
      </c>
      <c r="AE39" s="386"/>
      <c r="AF39" s="397"/>
      <c r="AG39" s="12" t="s">
        <v>94</v>
      </c>
      <c r="AH39" s="13" t="s">
        <v>396</v>
      </c>
      <c r="AI39" s="14" t="s">
        <v>5</v>
      </c>
      <c r="AJ39" s="15" t="s">
        <v>6</v>
      </c>
      <c r="AK39" s="16" t="s">
        <v>36</v>
      </c>
      <c r="AL39" s="93"/>
    </row>
    <row r="40" spans="1:38">
      <c r="A40" s="2198"/>
      <c r="B40" s="54">
        <v>42858</v>
      </c>
      <c r="C40" s="7" t="s">
        <v>35</v>
      </c>
      <c r="D40" s="76" t="s">
        <v>627</v>
      </c>
      <c r="E40" s="73" t="s">
        <v>36</v>
      </c>
      <c r="F40" s="61">
        <v>19.600000000000001</v>
      </c>
      <c r="G40" s="23">
        <v>18.100000000000001</v>
      </c>
      <c r="H40" s="64">
        <v>18.2</v>
      </c>
      <c r="I40" s="65">
        <v>3.5</v>
      </c>
      <c r="J40" s="66">
        <v>1.6</v>
      </c>
      <c r="K40" s="24">
        <v>8.1</v>
      </c>
      <c r="L40" s="69">
        <v>7.57</v>
      </c>
      <c r="M40" s="65">
        <v>18.600000000000001</v>
      </c>
      <c r="N40" s="66">
        <v>18.600000000000001</v>
      </c>
      <c r="O40" s="23" t="s">
        <v>36</v>
      </c>
      <c r="P40" s="64" t="s">
        <v>36</v>
      </c>
      <c r="Q40" s="23" t="s">
        <v>36</v>
      </c>
      <c r="R40" s="64" t="s">
        <v>36</v>
      </c>
      <c r="S40" s="23" t="s">
        <v>36</v>
      </c>
      <c r="T40" s="64" t="s">
        <v>36</v>
      </c>
      <c r="U40" s="23" t="s">
        <v>36</v>
      </c>
      <c r="V40" s="64" t="s">
        <v>36</v>
      </c>
      <c r="W40" s="65" t="s">
        <v>36</v>
      </c>
      <c r="X40" s="66" t="s">
        <v>36</v>
      </c>
      <c r="Y40" s="70" t="s">
        <v>36</v>
      </c>
      <c r="Z40" s="71" t="s">
        <v>36</v>
      </c>
      <c r="AA40" s="24" t="s">
        <v>36</v>
      </c>
      <c r="AB40" s="69" t="s">
        <v>36</v>
      </c>
      <c r="AC40" s="460">
        <v>1394</v>
      </c>
      <c r="AD40" s="457">
        <v>33</v>
      </c>
      <c r="AE40" s="386"/>
      <c r="AF40" s="397"/>
      <c r="AG40" s="5" t="s">
        <v>95</v>
      </c>
      <c r="AH40" s="17" t="s">
        <v>20</v>
      </c>
      <c r="AI40" s="31">
        <v>17.2</v>
      </c>
      <c r="AJ40" s="32">
        <v>17.600000000000001</v>
      </c>
      <c r="AK40" s="33" t="s">
        <v>36</v>
      </c>
      <c r="AL40" s="94"/>
    </row>
    <row r="41" spans="1:38">
      <c r="A41" s="2198"/>
      <c r="B41" s="54">
        <v>42859</v>
      </c>
      <c r="C41" s="7" t="s">
        <v>39</v>
      </c>
      <c r="D41" s="76" t="s">
        <v>627</v>
      </c>
      <c r="E41" s="73" t="s">
        <v>36</v>
      </c>
      <c r="F41" s="61">
        <v>20.2</v>
      </c>
      <c r="G41" s="23">
        <v>18.600000000000001</v>
      </c>
      <c r="H41" s="64">
        <v>18.600000000000001</v>
      </c>
      <c r="I41" s="65">
        <v>6.9</v>
      </c>
      <c r="J41" s="66">
        <v>1.2</v>
      </c>
      <c r="K41" s="24">
        <v>8.26</v>
      </c>
      <c r="L41" s="69">
        <v>7.6</v>
      </c>
      <c r="M41" s="65">
        <v>18.899999999999999</v>
      </c>
      <c r="N41" s="66">
        <v>19</v>
      </c>
      <c r="O41" s="23" t="s">
        <v>36</v>
      </c>
      <c r="P41" s="64" t="s">
        <v>36</v>
      </c>
      <c r="Q41" s="23" t="s">
        <v>36</v>
      </c>
      <c r="R41" s="64" t="s">
        <v>36</v>
      </c>
      <c r="S41" s="23" t="s">
        <v>36</v>
      </c>
      <c r="T41" s="64" t="s">
        <v>36</v>
      </c>
      <c r="U41" s="23" t="s">
        <v>36</v>
      </c>
      <c r="V41" s="64" t="s">
        <v>36</v>
      </c>
      <c r="W41" s="65" t="s">
        <v>36</v>
      </c>
      <c r="X41" s="66" t="s">
        <v>36</v>
      </c>
      <c r="Y41" s="70" t="s">
        <v>36</v>
      </c>
      <c r="Z41" s="71" t="s">
        <v>36</v>
      </c>
      <c r="AA41" s="24" t="s">
        <v>36</v>
      </c>
      <c r="AB41" s="69" t="s">
        <v>36</v>
      </c>
      <c r="AC41" s="460">
        <v>1385</v>
      </c>
      <c r="AD41" s="457">
        <v>47</v>
      </c>
      <c r="AE41" s="386"/>
      <c r="AF41" s="397"/>
      <c r="AG41" s="6" t="s">
        <v>397</v>
      </c>
      <c r="AH41" s="18" t="s">
        <v>398</v>
      </c>
      <c r="AI41" s="37">
        <v>6.1</v>
      </c>
      <c r="AJ41" s="38">
        <v>1.6</v>
      </c>
      <c r="AK41" s="39" t="s">
        <v>36</v>
      </c>
      <c r="AL41" s="95"/>
    </row>
    <row r="42" spans="1:38">
      <c r="A42" s="2198"/>
      <c r="B42" s="54">
        <v>42860</v>
      </c>
      <c r="C42" s="7" t="s">
        <v>40</v>
      </c>
      <c r="D42" s="116" t="s">
        <v>641</v>
      </c>
      <c r="E42" s="73" t="s">
        <v>36</v>
      </c>
      <c r="F42" s="61">
        <v>20.6</v>
      </c>
      <c r="G42" s="23">
        <v>19.100000000000001</v>
      </c>
      <c r="H42" s="64">
        <v>19.100000000000001</v>
      </c>
      <c r="I42" s="65">
        <v>8.6</v>
      </c>
      <c r="J42" s="66">
        <v>1.2</v>
      </c>
      <c r="K42" s="24">
        <v>8.58</v>
      </c>
      <c r="L42" s="69">
        <v>7.58</v>
      </c>
      <c r="M42" s="65">
        <v>21.4</v>
      </c>
      <c r="N42" s="66">
        <v>20.3</v>
      </c>
      <c r="O42" s="23" t="s">
        <v>36</v>
      </c>
      <c r="P42" s="64" t="s">
        <v>36</v>
      </c>
      <c r="Q42" s="23" t="s">
        <v>36</v>
      </c>
      <c r="R42" s="64" t="s">
        <v>36</v>
      </c>
      <c r="S42" s="23" t="s">
        <v>36</v>
      </c>
      <c r="T42" s="64" t="s">
        <v>36</v>
      </c>
      <c r="U42" s="23" t="s">
        <v>36</v>
      </c>
      <c r="V42" s="64" t="s">
        <v>36</v>
      </c>
      <c r="W42" s="65" t="s">
        <v>36</v>
      </c>
      <c r="X42" s="66" t="s">
        <v>36</v>
      </c>
      <c r="Y42" s="70" t="s">
        <v>36</v>
      </c>
      <c r="Z42" s="71" t="s">
        <v>36</v>
      </c>
      <c r="AA42" s="24" t="s">
        <v>36</v>
      </c>
      <c r="AB42" s="69" t="s">
        <v>36</v>
      </c>
      <c r="AC42" s="460">
        <v>1798</v>
      </c>
      <c r="AD42" s="457">
        <v>50</v>
      </c>
      <c r="AE42" s="386"/>
      <c r="AF42" s="397"/>
      <c r="AG42" s="6" t="s">
        <v>21</v>
      </c>
      <c r="AH42" s="18"/>
      <c r="AI42" s="40">
        <v>7.08</v>
      </c>
      <c r="AJ42" s="41">
        <v>7.19</v>
      </c>
      <c r="AK42" s="42" t="s">
        <v>36</v>
      </c>
      <c r="AL42" s="96"/>
    </row>
    <row r="43" spans="1:38">
      <c r="A43" s="2198"/>
      <c r="B43" s="54">
        <v>42861</v>
      </c>
      <c r="C43" s="7" t="s">
        <v>41</v>
      </c>
      <c r="D43" s="76" t="s">
        <v>627</v>
      </c>
      <c r="E43" s="73" t="s">
        <v>36</v>
      </c>
      <c r="F43" s="61">
        <v>22</v>
      </c>
      <c r="G43" s="23">
        <v>19.8</v>
      </c>
      <c r="H43" s="64">
        <v>20</v>
      </c>
      <c r="I43" s="65">
        <v>4</v>
      </c>
      <c r="J43" s="66">
        <v>1.2</v>
      </c>
      <c r="K43" s="24">
        <v>8.31</v>
      </c>
      <c r="L43" s="69">
        <v>7.68</v>
      </c>
      <c r="M43" s="65">
        <v>22.2</v>
      </c>
      <c r="N43" s="66">
        <v>21.9</v>
      </c>
      <c r="O43" s="23" t="s">
        <v>36</v>
      </c>
      <c r="P43" s="64" t="s">
        <v>36</v>
      </c>
      <c r="Q43" s="23" t="s">
        <v>36</v>
      </c>
      <c r="R43" s="64" t="s">
        <v>36</v>
      </c>
      <c r="S43" s="23" t="s">
        <v>36</v>
      </c>
      <c r="T43" s="64" t="s">
        <v>36</v>
      </c>
      <c r="U43" s="152" t="s">
        <v>36</v>
      </c>
      <c r="V43" s="153" t="s">
        <v>36</v>
      </c>
      <c r="W43" s="65" t="s">
        <v>36</v>
      </c>
      <c r="X43" s="66" t="s">
        <v>36</v>
      </c>
      <c r="Y43" s="70" t="s">
        <v>36</v>
      </c>
      <c r="Z43" s="71" t="s">
        <v>36</v>
      </c>
      <c r="AA43" s="24" t="s">
        <v>36</v>
      </c>
      <c r="AB43" s="69" t="s">
        <v>36</v>
      </c>
      <c r="AC43" s="460">
        <v>1889</v>
      </c>
      <c r="AD43" s="457">
        <v>63</v>
      </c>
      <c r="AE43" s="386"/>
      <c r="AF43" s="397"/>
      <c r="AG43" s="6" t="s">
        <v>369</v>
      </c>
      <c r="AH43" s="18" t="s">
        <v>22</v>
      </c>
      <c r="AI43" s="34">
        <v>12.3</v>
      </c>
      <c r="AJ43" s="35">
        <v>12.4</v>
      </c>
      <c r="AK43" s="36" t="s">
        <v>36</v>
      </c>
      <c r="AL43" s="97"/>
    </row>
    <row r="44" spans="1:38">
      <c r="A44" s="2198"/>
      <c r="B44" s="54">
        <v>42862</v>
      </c>
      <c r="C44" s="7" t="s">
        <v>42</v>
      </c>
      <c r="D44" s="76" t="s">
        <v>641</v>
      </c>
      <c r="E44" s="73">
        <v>0</v>
      </c>
      <c r="F44" s="61">
        <v>19.7</v>
      </c>
      <c r="G44" s="23">
        <v>20.399999999999999</v>
      </c>
      <c r="H44" s="64">
        <v>20.5</v>
      </c>
      <c r="I44" s="65">
        <v>5.0999999999999996</v>
      </c>
      <c r="J44" s="66">
        <v>1.2</v>
      </c>
      <c r="K44" s="24">
        <v>7.38</v>
      </c>
      <c r="L44" s="69">
        <v>7.62</v>
      </c>
      <c r="M44" s="65">
        <v>18.600000000000001</v>
      </c>
      <c r="N44" s="66">
        <v>21.7</v>
      </c>
      <c r="O44" s="23" t="s">
        <v>36</v>
      </c>
      <c r="P44" s="64" t="s">
        <v>36</v>
      </c>
      <c r="Q44" s="23" t="s">
        <v>36</v>
      </c>
      <c r="R44" s="64" t="s">
        <v>36</v>
      </c>
      <c r="S44" s="23" t="s">
        <v>36</v>
      </c>
      <c r="T44" s="64" t="s">
        <v>36</v>
      </c>
      <c r="U44" s="23" t="s">
        <v>36</v>
      </c>
      <c r="V44" s="154" t="s">
        <v>36</v>
      </c>
      <c r="W44" s="65" t="s">
        <v>36</v>
      </c>
      <c r="X44" s="66" t="s">
        <v>36</v>
      </c>
      <c r="Y44" s="70" t="s">
        <v>36</v>
      </c>
      <c r="Z44" s="71" t="s">
        <v>36</v>
      </c>
      <c r="AA44" s="24" t="s">
        <v>36</v>
      </c>
      <c r="AB44" s="69" t="s">
        <v>36</v>
      </c>
      <c r="AC44" s="460">
        <v>710</v>
      </c>
      <c r="AD44" s="457">
        <v>78</v>
      </c>
      <c r="AE44" s="386"/>
      <c r="AF44" s="397"/>
      <c r="AG44" s="6" t="s">
        <v>399</v>
      </c>
      <c r="AH44" s="18" t="s">
        <v>23</v>
      </c>
      <c r="AI44" s="34">
        <v>23.8</v>
      </c>
      <c r="AJ44" s="35">
        <v>17.600000000000001</v>
      </c>
      <c r="AK44" s="36" t="s">
        <v>36</v>
      </c>
      <c r="AL44" s="97"/>
    </row>
    <row r="45" spans="1:38">
      <c r="A45" s="2198"/>
      <c r="B45" s="54">
        <v>42863</v>
      </c>
      <c r="C45" s="7" t="s">
        <v>37</v>
      </c>
      <c r="D45" s="76" t="s">
        <v>627</v>
      </c>
      <c r="E45" s="73" t="s">
        <v>36</v>
      </c>
      <c r="F45" s="61">
        <v>21.2</v>
      </c>
      <c r="G45" s="23">
        <v>19.600000000000001</v>
      </c>
      <c r="H45" s="64">
        <v>20.5</v>
      </c>
      <c r="I45" s="65">
        <v>6.8</v>
      </c>
      <c r="J45" s="66">
        <v>2.5</v>
      </c>
      <c r="K45" s="24">
        <v>7.17</v>
      </c>
      <c r="L45" s="69">
        <v>7.48</v>
      </c>
      <c r="M45" s="65">
        <v>14.6</v>
      </c>
      <c r="N45" s="66">
        <v>17.2</v>
      </c>
      <c r="O45" s="23" t="s">
        <v>36</v>
      </c>
      <c r="P45" s="64">
        <v>23.6</v>
      </c>
      <c r="Q45" s="23" t="s">
        <v>36</v>
      </c>
      <c r="R45" s="64">
        <v>47.7</v>
      </c>
      <c r="S45" s="23" t="s">
        <v>36</v>
      </c>
      <c r="T45" s="64" t="s">
        <v>36</v>
      </c>
      <c r="U45" s="23" t="s">
        <v>36</v>
      </c>
      <c r="V45" s="154" t="s">
        <v>36</v>
      </c>
      <c r="W45" s="65" t="s">
        <v>36</v>
      </c>
      <c r="X45" s="66">
        <v>15.2</v>
      </c>
      <c r="Y45" s="70" t="s">
        <v>36</v>
      </c>
      <c r="Z45" s="71">
        <v>118</v>
      </c>
      <c r="AA45" s="24" t="s">
        <v>36</v>
      </c>
      <c r="AB45" s="69">
        <v>0.1</v>
      </c>
      <c r="AC45" s="460">
        <v>575</v>
      </c>
      <c r="AD45" s="457">
        <v>94</v>
      </c>
      <c r="AE45" s="386"/>
      <c r="AF45" s="397"/>
      <c r="AG45" s="6" t="s">
        <v>373</v>
      </c>
      <c r="AH45" s="18" t="s">
        <v>23</v>
      </c>
      <c r="AI45" s="34">
        <v>40.9</v>
      </c>
      <c r="AJ45" s="35">
        <v>36.700000000000003</v>
      </c>
      <c r="AK45" s="36" t="s">
        <v>36</v>
      </c>
      <c r="AL45" s="97"/>
    </row>
    <row r="46" spans="1:38">
      <c r="A46" s="2198"/>
      <c r="B46" s="54">
        <v>42864</v>
      </c>
      <c r="C46" s="7" t="s">
        <v>38</v>
      </c>
      <c r="D46" s="76" t="s">
        <v>641</v>
      </c>
      <c r="E46" s="73">
        <v>0</v>
      </c>
      <c r="F46" s="61">
        <v>19.2</v>
      </c>
      <c r="G46" s="23">
        <v>18.5</v>
      </c>
      <c r="H46" s="64">
        <v>18.8</v>
      </c>
      <c r="I46" s="65">
        <v>6.4</v>
      </c>
      <c r="J46" s="66">
        <v>2</v>
      </c>
      <c r="K46" s="24">
        <v>7.16</v>
      </c>
      <c r="L46" s="69">
        <v>7.32</v>
      </c>
      <c r="M46" s="65">
        <v>14.8</v>
      </c>
      <c r="N46" s="66">
        <v>14.5</v>
      </c>
      <c r="O46" s="23" t="s">
        <v>36</v>
      </c>
      <c r="P46" s="64">
        <v>19.8</v>
      </c>
      <c r="Q46" s="23" t="s">
        <v>36</v>
      </c>
      <c r="R46" s="64">
        <v>41.5</v>
      </c>
      <c r="S46" s="23" t="s">
        <v>36</v>
      </c>
      <c r="T46" s="64" t="s">
        <v>36</v>
      </c>
      <c r="U46" s="23" t="s">
        <v>36</v>
      </c>
      <c r="V46" s="154" t="s">
        <v>36</v>
      </c>
      <c r="W46" s="65" t="s">
        <v>36</v>
      </c>
      <c r="X46" s="66">
        <v>12.4</v>
      </c>
      <c r="Y46" s="70" t="s">
        <v>36</v>
      </c>
      <c r="Z46" s="71">
        <v>94</v>
      </c>
      <c r="AA46" s="24" t="s">
        <v>36</v>
      </c>
      <c r="AB46" s="69">
        <v>0.1</v>
      </c>
      <c r="AC46" s="460">
        <v>460</v>
      </c>
      <c r="AD46" s="457">
        <v>90</v>
      </c>
      <c r="AE46" s="386"/>
      <c r="AF46" s="397"/>
      <c r="AG46" s="6" t="s">
        <v>374</v>
      </c>
      <c r="AH46" s="18" t="s">
        <v>23</v>
      </c>
      <c r="AI46" s="34">
        <v>27.5</v>
      </c>
      <c r="AJ46" s="35">
        <v>24</v>
      </c>
      <c r="AK46" s="36" t="s">
        <v>36</v>
      </c>
      <c r="AL46" s="97"/>
    </row>
    <row r="47" spans="1:38">
      <c r="A47" s="2198"/>
      <c r="B47" s="54">
        <v>42865</v>
      </c>
      <c r="C47" s="7" t="s">
        <v>35</v>
      </c>
      <c r="D47" s="116" t="s">
        <v>632</v>
      </c>
      <c r="E47" s="73">
        <v>3</v>
      </c>
      <c r="F47" s="61">
        <v>16.8</v>
      </c>
      <c r="G47" s="23">
        <v>17.7</v>
      </c>
      <c r="H47" s="64">
        <v>18.2</v>
      </c>
      <c r="I47" s="65">
        <v>4.9000000000000004</v>
      </c>
      <c r="J47" s="66">
        <v>2.2000000000000002</v>
      </c>
      <c r="K47" s="24">
        <v>7.07</v>
      </c>
      <c r="L47" s="69">
        <v>7.23</v>
      </c>
      <c r="M47" s="65">
        <v>12.5</v>
      </c>
      <c r="N47" s="66">
        <v>14</v>
      </c>
      <c r="O47" s="23" t="s">
        <v>36</v>
      </c>
      <c r="P47" s="64">
        <v>20</v>
      </c>
      <c r="Q47" s="23" t="s">
        <v>36</v>
      </c>
      <c r="R47" s="64">
        <v>38.5</v>
      </c>
      <c r="S47" s="23" t="s">
        <v>36</v>
      </c>
      <c r="T47" s="64" t="s">
        <v>36</v>
      </c>
      <c r="U47" s="23" t="s">
        <v>36</v>
      </c>
      <c r="V47" s="154" t="s">
        <v>36</v>
      </c>
      <c r="W47" s="65" t="s">
        <v>36</v>
      </c>
      <c r="X47" s="66">
        <v>11.4</v>
      </c>
      <c r="Y47" s="70" t="s">
        <v>36</v>
      </c>
      <c r="Z47" s="71">
        <v>92</v>
      </c>
      <c r="AA47" s="24" t="s">
        <v>36</v>
      </c>
      <c r="AB47" s="69">
        <v>0.13</v>
      </c>
      <c r="AC47" s="460">
        <v>263</v>
      </c>
      <c r="AD47" s="457">
        <v>75</v>
      </c>
      <c r="AE47" s="386"/>
      <c r="AF47" s="397"/>
      <c r="AG47" s="6" t="s">
        <v>375</v>
      </c>
      <c r="AH47" s="18" t="s">
        <v>23</v>
      </c>
      <c r="AI47" s="34">
        <v>13.4</v>
      </c>
      <c r="AJ47" s="35">
        <v>12.7</v>
      </c>
      <c r="AK47" s="36" t="s">
        <v>36</v>
      </c>
      <c r="AL47" s="97"/>
    </row>
    <row r="48" spans="1:38">
      <c r="A48" s="2198"/>
      <c r="B48" s="537">
        <v>42866</v>
      </c>
      <c r="C48" s="528" t="s">
        <v>39</v>
      </c>
      <c r="D48" s="76" t="s">
        <v>627</v>
      </c>
      <c r="E48" s="73">
        <v>0</v>
      </c>
      <c r="F48" s="61">
        <v>21.9</v>
      </c>
      <c r="G48" s="23">
        <v>17.2</v>
      </c>
      <c r="H48" s="64">
        <v>17.600000000000001</v>
      </c>
      <c r="I48" s="65">
        <v>6.1</v>
      </c>
      <c r="J48" s="66">
        <v>1.6</v>
      </c>
      <c r="K48" s="24">
        <v>7.08</v>
      </c>
      <c r="L48" s="69">
        <v>7.19</v>
      </c>
      <c r="M48" s="65">
        <v>12.3</v>
      </c>
      <c r="N48" s="66">
        <v>12.4</v>
      </c>
      <c r="O48" s="23">
        <v>23.8</v>
      </c>
      <c r="P48" s="64">
        <v>17.600000000000001</v>
      </c>
      <c r="Q48" s="23">
        <v>40.9</v>
      </c>
      <c r="R48" s="64">
        <v>36.700000000000003</v>
      </c>
      <c r="S48" s="23">
        <v>27.5</v>
      </c>
      <c r="T48" s="64">
        <v>24</v>
      </c>
      <c r="U48" s="23">
        <v>13.4</v>
      </c>
      <c r="V48" s="154">
        <v>12.7</v>
      </c>
      <c r="W48" s="65">
        <v>9.6</v>
      </c>
      <c r="X48" s="66">
        <v>9.6999999999999993</v>
      </c>
      <c r="Y48" s="70">
        <v>94</v>
      </c>
      <c r="Z48" s="71">
        <v>84</v>
      </c>
      <c r="AA48" s="24">
        <v>0.39</v>
      </c>
      <c r="AB48" s="69">
        <v>0.09</v>
      </c>
      <c r="AC48" s="460">
        <v>559</v>
      </c>
      <c r="AD48" s="457">
        <v>75</v>
      </c>
      <c r="AE48" s="386"/>
      <c r="AF48" s="397"/>
      <c r="AG48" s="6" t="s">
        <v>400</v>
      </c>
      <c r="AH48" s="18" t="s">
        <v>23</v>
      </c>
      <c r="AI48" s="37">
        <v>9.6</v>
      </c>
      <c r="AJ48" s="38">
        <v>9.6999999999999993</v>
      </c>
      <c r="AK48" s="39" t="s">
        <v>36</v>
      </c>
      <c r="AL48" s="95"/>
    </row>
    <row r="49" spans="1:38">
      <c r="A49" s="2198"/>
      <c r="B49" s="1592">
        <v>42867</v>
      </c>
      <c r="C49" s="1593" t="s">
        <v>40</v>
      </c>
      <c r="D49" s="76" t="s">
        <v>641</v>
      </c>
      <c r="E49" s="73" t="s">
        <v>36</v>
      </c>
      <c r="F49" s="61">
        <v>22.3</v>
      </c>
      <c r="G49" s="23">
        <v>17.7</v>
      </c>
      <c r="H49" s="64">
        <v>18</v>
      </c>
      <c r="I49" s="65">
        <v>6.2</v>
      </c>
      <c r="J49" s="66">
        <v>2</v>
      </c>
      <c r="K49" s="24">
        <v>7.09</v>
      </c>
      <c r="L49" s="69">
        <v>7.25</v>
      </c>
      <c r="M49" s="65">
        <v>14.8</v>
      </c>
      <c r="N49" s="66">
        <v>13.4</v>
      </c>
      <c r="O49" s="23" t="s">
        <v>36</v>
      </c>
      <c r="P49" s="64">
        <v>17.2</v>
      </c>
      <c r="Q49" s="23" t="s">
        <v>36</v>
      </c>
      <c r="R49" s="64">
        <v>36.1</v>
      </c>
      <c r="S49" s="23" t="s">
        <v>36</v>
      </c>
      <c r="T49" s="64" t="s">
        <v>36</v>
      </c>
      <c r="U49" s="23" t="s">
        <v>36</v>
      </c>
      <c r="V49" s="154" t="s">
        <v>36</v>
      </c>
      <c r="W49" s="65" t="s">
        <v>36</v>
      </c>
      <c r="X49" s="66">
        <v>10.9</v>
      </c>
      <c r="Y49" s="70" t="s">
        <v>36</v>
      </c>
      <c r="Z49" s="71">
        <v>98</v>
      </c>
      <c r="AA49" s="24" t="s">
        <v>36</v>
      </c>
      <c r="AB49" s="69">
        <v>0.12</v>
      </c>
      <c r="AC49" s="460">
        <v>275</v>
      </c>
      <c r="AD49" s="457">
        <v>75</v>
      </c>
      <c r="AE49" s="386"/>
      <c r="AF49" s="397"/>
      <c r="AG49" s="6" t="s">
        <v>401</v>
      </c>
      <c r="AH49" s="18" t="s">
        <v>23</v>
      </c>
      <c r="AI49" s="49">
        <v>94</v>
      </c>
      <c r="AJ49" s="50">
        <v>84</v>
      </c>
      <c r="AK49" s="25" t="s">
        <v>36</v>
      </c>
      <c r="AL49" s="26"/>
    </row>
    <row r="50" spans="1:38">
      <c r="A50" s="2198"/>
      <c r="B50" s="54">
        <v>42868</v>
      </c>
      <c r="C50" s="7" t="s">
        <v>41</v>
      </c>
      <c r="D50" s="76" t="s">
        <v>632</v>
      </c>
      <c r="E50" s="73">
        <v>20</v>
      </c>
      <c r="F50" s="61">
        <v>19.100000000000001</v>
      </c>
      <c r="G50" s="23">
        <v>18.8</v>
      </c>
      <c r="H50" s="64">
        <v>18.5</v>
      </c>
      <c r="I50" s="65">
        <v>4.5</v>
      </c>
      <c r="J50" s="66">
        <v>1.6</v>
      </c>
      <c r="K50" s="24">
        <v>7.05</v>
      </c>
      <c r="L50" s="69">
        <v>7.17</v>
      </c>
      <c r="M50" s="65">
        <v>15.5</v>
      </c>
      <c r="N50" s="66">
        <v>15.1</v>
      </c>
      <c r="O50" s="23" t="s">
        <v>36</v>
      </c>
      <c r="P50" s="64" t="s">
        <v>36</v>
      </c>
      <c r="Q50" s="23" t="s">
        <v>36</v>
      </c>
      <c r="R50" s="64" t="s">
        <v>36</v>
      </c>
      <c r="S50" s="23" t="s">
        <v>36</v>
      </c>
      <c r="T50" s="64" t="s">
        <v>36</v>
      </c>
      <c r="U50" s="23" t="s">
        <v>36</v>
      </c>
      <c r="V50" s="154" t="s">
        <v>36</v>
      </c>
      <c r="W50" s="65" t="s">
        <v>36</v>
      </c>
      <c r="X50" s="66" t="s">
        <v>36</v>
      </c>
      <c r="Y50" s="70" t="s">
        <v>36</v>
      </c>
      <c r="Z50" s="71" t="s">
        <v>36</v>
      </c>
      <c r="AA50" s="24" t="s">
        <v>36</v>
      </c>
      <c r="AB50" s="69" t="s">
        <v>36</v>
      </c>
      <c r="AC50" s="460">
        <v>209</v>
      </c>
      <c r="AD50" s="457">
        <v>98</v>
      </c>
      <c r="AE50" s="386"/>
      <c r="AF50" s="397"/>
      <c r="AG50" s="6" t="s">
        <v>402</v>
      </c>
      <c r="AH50" s="18" t="s">
        <v>23</v>
      </c>
      <c r="AI50" s="40">
        <v>0.39</v>
      </c>
      <c r="AJ50" s="41">
        <v>0.09</v>
      </c>
      <c r="AK50" s="42" t="s">
        <v>36</v>
      </c>
      <c r="AL50" s="96"/>
    </row>
    <row r="51" spans="1:38">
      <c r="A51" s="2198"/>
      <c r="B51" s="472">
        <v>42869</v>
      </c>
      <c r="C51" s="473" t="s">
        <v>42</v>
      </c>
      <c r="D51" s="76" t="s">
        <v>641</v>
      </c>
      <c r="E51" s="73" t="s">
        <v>36</v>
      </c>
      <c r="F51" s="61">
        <v>17.7</v>
      </c>
      <c r="G51" s="23">
        <v>16.7</v>
      </c>
      <c r="H51" s="64">
        <v>17.8</v>
      </c>
      <c r="I51" s="65">
        <v>10.7</v>
      </c>
      <c r="J51" s="66">
        <v>2.1</v>
      </c>
      <c r="K51" s="24">
        <v>7.04</v>
      </c>
      <c r="L51" s="69">
        <v>7.15</v>
      </c>
      <c r="M51" s="65">
        <v>12.8</v>
      </c>
      <c r="N51" s="66">
        <v>14.9</v>
      </c>
      <c r="O51" s="23" t="s">
        <v>36</v>
      </c>
      <c r="P51" s="64" t="s">
        <v>36</v>
      </c>
      <c r="Q51" s="23" t="s">
        <v>36</v>
      </c>
      <c r="R51" s="64" t="s">
        <v>36</v>
      </c>
      <c r="S51" s="23" t="s">
        <v>36</v>
      </c>
      <c r="T51" s="64" t="s">
        <v>36</v>
      </c>
      <c r="U51" s="23" t="s">
        <v>36</v>
      </c>
      <c r="V51" s="154" t="s">
        <v>36</v>
      </c>
      <c r="W51" s="65" t="s">
        <v>36</v>
      </c>
      <c r="X51" s="66" t="s">
        <v>36</v>
      </c>
      <c r="Y51" s="70" t="s">
        <v>36</v>
      </c>
      <c r="Z51" s="71" t="s">
        <v>36</v>
      </c>
      <c r="AA51" s="24" t="s">
        <v>36</v>
      </c>
      <c r="AB51" s="69" t="s">
        <v>36</v>
      </c>
      <c r="AC51" s="460">
        <v>531</v>
      </c>
      <c r="AD51" s="457">
        <v>218</v>
      </c>
      <c r="AE51" s="386"/>
      <c r="AF51" s="397"/>
      <c r="AG51" s="6" t="s">
        <v>24</v>
      </c>
      <c r="AH51" s="18" t="s">
        <v>23</v>
      </c>
      <c r="AI51" s="23">
        <v>2.7</v>
      </c>
      <c r="AJ51" s="48">
        <v>1.8</v>
      </c>
      <c r="AK51" s="155" t="s">
        <v>36</v>
      </c>
      <c r="AL51" s="96"/>
    </row>
    <row r="52" spans="1:38">
      <c r="A52" s="2198"/>
      <c r="B52" s="54">
        <v>42870</v>
      </c>
      <c r="C52" s="7" t="s">
        <v>37</v>
      </c>
      <c r="D52" s="76" t="s">
        <v>641</v>
      </c>
      <c r="E52" s="73">
        <v>0</v>
      </c>
      <c r="F52" s="61">
        <v>16.600000000000001</v>
      </c>
      <c r="G52" s="23">
        <v>14.4</v>
      </c>
      <c r="H52" s="64">
        <v>15.6</v>
      </c>
      <c r="I52" s="65">
        <v>23.3</v>
      </c>
      <c r="J52" s="66">
        <v>1.5</v>
      </c>
      <c r="K52" s="24">
        <v>6.98</v>
      </c>
      <c r="L52" s="69">
        <v>7.13</v>
      </c>
      <c r="M52" s="65">
        <v>10.3</v>
      </c>
      <c r="N52" s="66">
        <v>12.1</v>
      </c>
      <c r="O52" s="23" t="s">
        <v>36</v>
      </c>
      <c r="P52" s="64">
        <v>17.399999999999999</v>
      </c>
      <c r="Q52" s="23" t="s">
        <v>36</v>
      </c>
      <c r="R52" s="64">
        <v>33.5</v>
      </c>
      <c r="S52" s="23" t="s">
        <v>36</v>
      </c>
      <c r="T52" s="64" t="s">
        <v>36</v>
      </c>
      <c r="U52" s="23" t="s">
        <v>36</v>
      </c>
      <c r="V52" s="154" t="s">
        <v>36</v>
      </c>
      <c r="W52" s="65" t="s">
        <v>36</v>
      </c>
      <c r="X52" s="66">
        <v>9.8000000000000007</v>
      </c>
      <c r="Y52" s="70" t="s">
        <v>36</v>
      </c>
      <c r="Z52" s="71">
        <v>87</v>
      </c>
      <c r="AA52" s="24" t="s">
        <v>36</v>
      </c>
      <c r="AB52" s="69">
        <v>0.08</v>
      </c>
      <c r="AC52" s="460">
        <v>737</v>
      </c>
      <c r="AD52" s="457">
        <v>162</v>
      </c>
      <c r="AE52" s="386"/>
      <c r="AF52" s="397"/>
      <c r="AG52" s="6" t="s">
        <v>25</v>
      </c>
      <c r="AH52" s="18" t="s">
        <v>23</v>
      </c>
      <c r="AI52" s="23">
        <v>3.3</v>
      </c>
      <c r="AJ52" s="48">
        <v>0.4</v>
      </c>
      <c r="AK52" s="155" t="s">
        <v>36</v>
      </c>
      <c r="AL52" s="96"/>
    </row>
    <row r="53" spans="1:38">
      <c r="A53" s="2198"/>
      <c r="B53" s="54">
        <v>42871</v>
      </c>
      <c r="C53" s="7" t="s">
        <v>38</v>
      </c>
      <c r="D53" s="116" t="s">
        <v>641</v>
      </c>
      <c r="E53" s="73" t="s">
        <v>36</v>
      </c>
      <c r="F53" s="61">
        <v>19.600000000000001</v>
      </c>
      <c r="G53" s="23">
        <v>14.9</v>
      </c>
      <c r="H53" s="64">
        <v>15.7</v>
      </c>
      <c r="I53" s="65">
        <v>17.2</v>
      </c>
      <c r="J53" s="66">
        <v>1.9</v>
      </c>
      <c r="K53" s="24">
        <v>7</v>
      </c>
      <c r="L53" s="69">
        <v>7.12</v>
      </c>
      <c r="M53" s="65">
        <v>10.1</v>
      </c>
      <c r="N53" s="66">
        <v>12.3</v>
      </c>
      <c r="O53" s="23" t="s">
        <v>36</v>
      </c>
      <c r="P53" s="64">
        <v>17</v>
      </c>
      <c r="Q53" s="23" t="s">
        <v>36</v>
      </c>
      <c r="R53" s="64">
        <v>34.1</v>
      </c>
      <c r="S53" s="23" t="s">
        <v>36</v>
      </c>
      <c r="T53" s="64" t="s">
        <v>36</v>
      </c>
      <c r="U53" s="23" t="s">
        <v>36</v>
      </c>
      <c r="V53" s="154" t="s">
        <v>36</v>
      </c>
      <c r="W53" s="65" t="s">
        <v>36</v>
      </c>
      <c r="X53" s="66">
        <v>10.1</v>
      </c>
      <c r="Y53" s="70" t="s">
        <v>36</v>
      </c>
      <c r="Z53" s="71">
        <v>88</v>
      </c>
      <c r="AA53" s="24" t="s">
        <v>36</v>
      </c>
      <c r="AB53" s="69">
        <v>0.09</v>
      </c>
      <c r="AC53" s="460">
        <v>702</v>
      </c>
      <c r="AD53" s="457">
        <v>130</v>
      </c>
      <c r="AE53" s="386"/>
      <c r="AF53" s="397"/>
      <c r="AG53" s="6" t="s">
        <v>403</v>
      </c>
      <c r="AH53" s="18" t="s">
        <v>23</v>
      </c>
      <c r="AI53" s="23">
        <v>7.6</v>
      </c>
      <c r="AJ53" s="48">
        <v>8.9</v>
      </c>
      <c r="AK53" s="155" t="s">
        <v>36</v>
      </c>
      <c r="AL53" s="96"/>
    </row>
    <row r="54" spans="1:38">
      <c r="A54" s="2198"/>
      <c r="B54" s="54">
        <v>42872</v>
      </c>
      <c r="C54" s="7" t="s">
        <v>35</v>
      </c>
      <c r="D54" s="76" t="s">
        <v>641</v>
      </c>
      <c r="E54" s="73" t="s">
        <v>36</v>
      </c>
      <c r="F54" s="61">
        <v>17.8</v>
      </c>
      <c r="G54" s="23">
        <v>15.4</v>
      </c>
      <c r="H54" s="64">
        <v>15.7</v>
      </c>
      <c r="I54" s="65">
        <v>9.6</v>
      </c>
      <c r="J54" s="66">
        <v>2.2999999999999998</v>
      </c>
      <c r="K54" s="24">
        <v>7.05</v>
      </c>
      <c r="L54" s="69">
        <v>7.08</v>
      </c>
      <c r="M54" s="65">
        <v>10.9</v>
      </c>
      <c r="N54" s="66">
        <v>11.7</v>
      </c>
      <c r="O54" s="23" t="s">
        <v>36</v>
      </c>
      <c r="P54" s="64">
        <v>15.6</v>
      </c>
      <c r="Q54" s="23" t="s">
        <v>36</v>
      </c>
      <c r="R54" s="64">
        <v>33.1</v>
      </c>
      <c r="S54" s="23" t="s">
        <v>36</v>
      </c>
      <c r="T54" s="64" t="s">
        <v>36</v>
      </c>
      <c r="U54" s="23" t="s">
        <v>36</v>
      </c>
      <c r="V54" s="154" t="s">
        <v>36</v>
      </c>
      <c r="W54" s="65" t="s">
        <v>36</v>
      </c>
      <c r="X54" s="66">
        <v>8.9</v>
      </c>
      <c r="Y54" s="70" t="s">
        <v>36</v>
      </c>
      <c r="Z54" s="71">
        <v>84</v>
      </c>
      <c r="AA54" s="24" t="s">
        <v>36</v>
      </c>
      <c r="AB54" s="69">
        <v>0.11</v>
      </c>
      <c r="AC54" s="460">
        <v>459</v>
      </c>
      <c r="AD54" s="457">
        <v>94</v>
      </c>
      <c r="AE54" s="386"/>
      <c r="AF54" s="397"/>
      <c r="AG54" s="6" t="s">
        <v>404</v>
      </c>
      <c r="AH54" s="18" t="s">
        <v>23</v>
      </c>
      <c r="AI54" s="45">
        <v>0.13900000000000001</v>
      </c>
      <c r="AJ54" s="46">
        <v>4.2999999999999997E-2</v>
      </c>
      <c r="AK54" s="47" t="s">
        <v>36</v>
      </c>
      <c r="AL54" s="98"/>
    </row>
    <row r="55" spans="1:38">
      <c r="A55" s="2198"/>
      <c r="B55" s="54">
        <v>42873</v>
      </c>
      <c r="C55" s="7" t="s">
        <v>39</v>
      </c>
      <c r="D55" s="76" t="s">
        <v>627</v>
      </c>
      <c r="E55" s="73">
        <v>0</v>
      </c>
      <c r="F55" s="61">
        <v>19.899999999999999</v>
      </c>
      <c r="G55" s="23">
        <v>16</v>
      </c>
      <c r="H55" s="64">
        <v>15.7</v>
      </c>
      <c r="I55" s="65">
        <v>8.5</v>
      </c>
      <c r="J55" s="66">
        <v>1.6</v>
      </c>
      <c r="K55" s="24">
        <v>7.02</v>
      </c>
      <c r="L55" s="69">
        <v>7.02</v>
      </c>
      <c r="M55" s="65">
        <v>12.6</v>
      </c>
      <c r="N55" s="66">
        <v>13.4</v>
      </c>
      <c r="O55" s="23" t="s">
        <v>36</v>
      </c>
      <c r="P55" s="64">
        <v>16.399999999999999</v>
      </c>
      <c r="Q55" s="23" t="s">
        <v>36</v>
      </c>
      <c r="R55" s="64">
        <v>36.1</v>
      </c>
      <c r="S55" s="23" t="s">
        <v>36</v>
      </c>
      <c r="T55" s="64" t="s">
        <v>36</v>
      </c>
      <c r="U55" s="23" t="s">
        <v>36</v>
      </c>
      <c r="V55" s="154" t="s">
        <v>36</v>
      </c>
      <c r="W55" s="65" t="s">
        <v>36</v>
      </c>
      <c r="X55" s="66">
        <v>11.6</v>
      </c>
      <c r="Y55" s="70" t="s">
        <v>36</v>
      </c>
      <c r="Z55" s="71">
        <v>94</v>
      </c>
      <c r="AA55" s="24" t="s">
        <v>36</v>
      </c>
      <c r="AB55" s="69">
        <v>0.08</v>
      </c>
      <c r="AC55" s="460">
        <v>584</v>
      </c>
      <c r="AD55" s="457">
        <v>92</v>
      </c>
      <c r="AE55" s="386"/>
      <c r="AF55" s="397"/>
      <c r="AG55" s="6" t="s">
        <v>26</v>
      </c>
      <c r="AH55" s="18" t="s">
        <v>23</v>
      </c>
      <c r="AI55" s="24">
        <v>0.65</v>
      </c>
      <c r="AJ55" s="44">
        <v>0.06</v>
      </c>
      <c r="AK55" s="42" t="s">
        <v>36</v>
      </c>
      <c r="AL55" s="96"/>
    </row>
    <row r="56" spans="1:38">
      <c r="A56" s="2198"/>
      <c r="B56" s="54">
        <v>42874</v>
      </c>
      <c r="C56" s="7" t="s">
        <v>40</v>
      </c>
      <c r="D56" s="76" t="s">
        <v>627</v>
      </c>
      <c r="E56" s="73" t="s">
        <v>36</v>
      </c>
      <c r="F56" s="61">
        <v>21.8</v>
      </c>
      <c r="G56" s="23">
        <v>16.8</v>
      </c>
      <c r="H56" s="64">
        <v>16.5</v>
      </c>
      <c r="I56" s="65">
        <v>5</v>
      </c>
      <c r="J56" s="66">
        <v>1.5</v>
      </c>
      <c r="K56" s="24">
        <v>7.05</v>
      </c>
      <c r="L56" s="69">
        <v>7.09</v>
      </c>
      <c r="M56" s="65">
        <v>13.2</v>
      </c>
      <c r="N56" s="66">
        <v>13.1</v>
      </c>
      <c r="O56" s="23" t="s">
        <v>36</v>
      </c>
      <c r="P56" s="64">
        <v>16.2</v>
      </c>
      <c r="Q56" s="23" t="s">
        <v>36</v>
      </c>
      <c r="R56" s="64">
        <v>36.1</v>
      </c>
      <c r="S56" s="23" t="s">
        <v>36</v>
      </c>
      <c r="T56" s="64" t="s">
        <v>36</v>
      </c>
      <c r="U56" s="23" t="s">
        <v>36</v>
      </c>
      <c r="V56" s="154" t="s">
        <v>36</v>
      </c>
      <c r="W56" s="65" t="s">
        <v>36</v>
      </c>
      <c r="X56" s="66">
        <v>11.7</v>
      </c>
      <c r="Y56" s="70" t="s">
        <v>36</v>
      </c>
      <c r="Z56" s="71">
        <v>98</v>
      </c>
      <c r="AA56" s="24" t="s">
        <v>36</v>
      </c>
      <c r="AB56" s="69">
        <v>0.09</v>
      </c>
      <c r="AC56" s="460">
        <v>600</v>
      </c>
      <c r="AD56" s="457">
        <v>87</v>
      </c>
      <c r="AE56" s="386"/>
      <c r="AF56" s="397"/>
      <c r="AG56" s="6" t="s">
        <v>98</v>
      </c>
      <c r="AH56" s="18" t="s">
        <v>23</v>
      </c>
      <c r="AI56" s="24">
        <v>1.69</v>
      </c>
      <c r="AJ56" s="44">
        <v>0.9</v>
      </c>
      <c r="AK56" s="42" t="s">
        <v>36</v>
      </c>
      <c r="AL56" s="96"/>
    </row>
    <row r="57" spans="1:38">
      <c r="A57" s="2198"/>
      <c r="B57" s="54">
        <v>42875</v>
      </c>
      <c r="C57" s="7" t="s">
        <v>41</v>
      </c>
      <c r="D57" s="76" t="s">
        <v>627</v>
      </c>
      <c r="E57" s="73" t="s">
        <v>36</v>
      </c>
      <c r="F57" s="61">
        <v>22.9</v>
      </c>
      <c r="G57" s="23">
        <v>18.600000000000001</v>
      </c>
      <c r="H57" s="64">
        <v>18.399999999999999</v>
      </c>
      <c r="I57" s="65">
        <v>6.6</v>
      </c>
      <c r="J57" s="66">
        <v>1</v>
      </c>
      <c r="K57" s="24">
        <v>7.05</v>
      </c>
      <c r="L57" s="69">
        <v>7.06</v>
      </c>
      <c r="M57" s="65">
        <v>12.9</v>
      </c>
      <c r="N57" s="66">
        <v>13.7</v>
      </c>
      <c r="O57" s="23" t="s">
        <v>36</v>
      </c>
      <c r="P57" s="64" t="s">
        <v>36</v>
      </c>
      <c r="Q57" s="23" t="s">
        <v>36</v>
      </c>
      <c r="R57" s="64" t="s">
        <v>36</v>
      </c>
      <c r="S57" s="23" t="s">
        <v>36</v>
      </c>
      <c r="T57" s="64" t="s">
        <v>36</v>
      </c>
      <c r="U57" s="23" t="s">
        <v>36</v>
      </c>
      <c r="V57" s="154" t="s">
        <v>36</v>
      </c>
      <c r="W57" s="65" t="s">
        <v>36</v>
      </c>
      <c r="X57" s="66" t="s">
        <v>36</v>
      </c>
      <c r="Y57" s="70" t="s">
        <v>36</v>
      </c>
      <c r="Z57" s="71" t="s">
        <v>36</v>
      </c>
      <c r="AA57" s="24" t="s">
        <v>36</v>
      </c>
      <c r="AB57" s="69" t="s">
        <v>36</v>
      </c>
      <c r="AC57" s="460">
        <v>421</v>
      </c>
      <c r="AD57" s="457">
        <v>73</v>
      </c>
      <c r="AE57" s="386"/>
      <c r="AF57" s="397"/>
      <c r="AG57" s="6" t="s">
        <v>384</v>
      </c>
      <c r="AH57" s="18" t="s">
        <v>23</v>
      </c>
      <c r="AI57" s="45">
        <v>7.8E-2</v>
      </c>
      <c r="AJ57" s="46">
        <v>3.1E-2</v>
      </c>
      <c r="AK57" s="47" t="s">
        <v>36</v>
      </c>
      <c r="AL57" s="98"/>
    </row>
    <row r="58" spans="1:38">
      <c r="A58" s="2198"/>
      <c r="B58" s="54">
        <v>42876</v>
      </c>
      <c r="C58" s="7" t="s">
        <v>42</v>
      </c>
      <c r="D58" s="116" t="s">
        <v>627</v>
      </c>
      <c r="E58" s="73" t="s">
        <v>36</v>
      </c>
      <c r="F58" s="61">
        <v>25.2</v>
      </c>
      <c r="G58" s="23">
        <v>19.8</v>
      </c>
      <c r="H58" s="64">
        <v>19.399999999999999</v>
      </c>
      <c r="I58" s="65">
        <v>2.8</v>
      </c>
      <c r="J58" s="66">
        <v>1.2</v>
      </c>
      <c r="K58" s="24">
        <v>6.96</v>
      </c>
      <c r="L58" s="69">
        <v>7.06</v>
      </c>
      <c r="M58" s="65">
        <v>13.8</v>
      </c>
      <c r="N58" s="66">
        <v>14.1</v>
      </c>
      <c r="O58" s="23" t="s">
        <v>36</v>
      </c>
      <c r="P58" s="64" t="s">
        <v>36</v>
      </c>
      <c r="Q58" s="23" t="s">
        <v>36</v>
      </c>
      <c r="R58" s="64" t="s">
        <v>36</v>
      </c>
      <c r="S58" s="23" t="s">
        <v>36</v>
      </c>
      <c r="T58" s="64" t="s">
        <v>36</v>
      </c>
      <c r="U58" s="23" t="s">
        <v>36</v>
      </c>
      <c r="V58" s="154" t="s">
        <v>36</v>
      </c>
      <c r="W58" s="65" t="s">
        <v>36</v>
      </c>
      <c r="X58" s="66" t="s">
        <v>36</v>
      </c>
      <c r="Y58" s="70" t="s">
        <v>36</v>
      </c>
      <c r="Z58" s="71" t="s">
        <v>36</v>
      </c>
      <c r="AA58" s="24" t="s">
        <v>36</v>
      </c>
      <c r="AB58" s="69" t="s">
        <v>36</v>
      </c>
      <c r="AC58" s="460">
        <v>325</v>
      </c>
      <c r="AD58" s="457">
        <v>70</v>
      </c>
      <c r="AE58" s="386"/>
      <c r="AF58" s="397"/>
      <c r="AG58" s="6" t="s">
        <v>405</v>
      </c>
      <c r="AH58" s="18" t="s">
        <v>23</v>
      </c>
      <c r="AI58" s="24" t="s">
        <v>643</v>
      </c>
      <c r="AJ58" s="44" t="s">
        <v>643</v>
      </c>
      <c r="AK58" s="42" t="s">
        <v>36</v>
      </c>
      <c r="AL58" s="96"/>
    </row>
    <row r="59" spans="1:38">
      <c r="A59" s="2198"/>
      <c r="B59" s="54">
        <v>42877</v>
      </c>
      <c r="C59" s="7" t="s">
        <v>37</v>
      </c>
      <c r="D59" s="76" t="s">
        <v>641</v>
      </c>
      <c r="E59" s="73" t="s">
        <v>36</v>
      </c>
      <c r="F59" s="61">
        <v>24.9</v>
      </c>
      <c r="G59" s="23">
        <v>21.9</v>
      </c>
      <c r="H59" s="64">
        <v>21.2</v>
      </c>
      <c r="I59" s="65">
        <v>6.7</v>
      </c>
      <c r="J59" s="66">
        <v>1.5</v>
      </c>
      <c r="K59" s="24">
        <v>7.19</v>
      </c>
      <c r="L59" s="69">
        <v>7.15</v>
      </c>
      <c r="M59" s="65">
        <v>15.8</v>
      </c>
      <c r="N59" s="66">
        <v>15.4</v>
      </c>
      <c r="O59" s="23" t="s">
        <v>36</v>
      </c>
      <c r="P59" s="64">
        <v>21</v>
      </c>
      <c r="Q59" s="23" t="s">
        <v>36</v>
      </c>
      <c r="R59" s="64">
        <v>42.1</v>
      </c>
      <c r="S59" s="23" t="s">
        <v>36</v>
      </c>
      <c r="T59" s="64" t="s">
        <v>36</v>
      </c>
      <c r="U59" s="23" t="s">
        <v>36</v>
      </c>
      <c r="V59" s="154" t="s">
        <v>36</v>
      </c>
      <c r="W59" s="65" t="s">
        <v>36</v>
      </c>
      <c r="X59" s="66">
        <v>13.2</v>
      </c>
      <c r="Y59" s="70" t="s">
        <v>36</v>
      </c>
      <c r="Z59" s="71">
        <v>110</v>
      </c>
      <c r="AA59" s="24" t="s">
        <v>36</v>
      </c>
      <c r="AB59" s="69">
        <v>0.1</v>
      </c>
      <c r="AC59" s="460">
        <v>125</v>
      </c>
      <c r="AD59" s="457">
        <v>77</v>
      </c>
      <c r="AE59" s="386"/>
      <c r="AF59" s="397"/>
      <c r="AG59" s="6" t="s">
        <v>99</v>
      </c>
      <c r="AH59" s="18" t="s">
        <v>23</v>
      </c>
      <c r="AI59" s="23">
        <v>16.600000000000001</v>
      </c>
      <c r="AJ59" s="48">
        <v>17.7</v>
      </c>
      <c r="AK59" s="36" t="s">
        <v>36</v>
      </c>
      <c r="AL59" s="97"/>
    </row>
    <row r="60" spans="1:38">
      <c r="A60" s="2198"/>
      <c r="B60" s="54">
        <v>42878</v>
      </c>
      <c r="C60" s="7" t="s">
        <v>38</v>
      </c>
      <c r="D60" s="76" t="s">
        <v>627</v>
      </c>
      <c r="E60" s="73" t="s">
        <v>36</v>
      </c>
      <c r="F60" s="61">
        <v>24.9</v>
      </c>
      <c r="G60" s="23">
        <v>22.8</v>
      </c>
      <c r="H60" s="64">
        <v>22.4</v>
      </c>
      <c r="I60" s="65">
        <v>5.2</v>
      </c>
      <c r="J60" s="66">
        <v>1.7</v>
      </c>
      <c r="K60" s="24">
        <v>7.37</v>
      </c>
      <c r="L60" s="69">
        <v>7.36</v>
      </c>
      <c r="M60" s="65">
        <v>15.7</v>
      </c>
      <c r="N60" s="66">
        <v>15.9</v>
      </c>
      <c r="O60" s="23" t="s">
        <v>36</v>
      </c>
      <c r="P60" s="64">
        <v>21.4</v>
      </c>
      <c r="Q60" s="23" t="s">
        <v>36</v>
      </c>
      <c r="R60" s="64">
        <v>44.1</v>
      </c>
      <c r="S60" s="23" t="s">
        <v>36</v>
      </c>
      <c r="T60" s="64" t="s">
        <v>36</v>
      </c>
      <c r="U60" s="23" t="s">
        <v>36</v>
      </c>
      <c r="V60" s="154" t="s">
        <v>36</v>
      </c>
      <c r="W60" s="65" t="s">
        <v>36</v>
      </c>
      <c r="X60" s="66">
        <v>13.9</v>
      </c>
      <c r="Y60" s="70" t="s">
        <v>36</v>
      </c>
      <c r="Z60" s="71">
        <v>116</v>
      </c>
      <c r="AA60" s="24" t="s">
        <v>36</v>
      </c>
      <c r="AB60" s="69">
        <v>0.11</v>
      </c>
      <c r="AC60" s="460">
        <v>471</v>
      </c>
      <c r="AD60" s="457">
        <v>90</v>
      </c>
      <c r="AE60" s="386"/>
      <c r="AF60" s="397"/>
      <c r="AG60" s="6" t="s">
        <v>27</v>
      </c>
      <c r="AH60" s="18" t="s">
        <v>23</v>
      </c>
      <c r="AI60" s="23">
        <v>16.2</v>
      </c>
      <c r="AJ60" s="48">
        <v>16.100000000000001</v>
      </c>
      <c r="AK60" s="36" t="s">
        <v>36</v>
      </c>
      <c r="AL60" s="97"/>
    </row>
    <row r="61" spans="1:38">
      <c r="A61" s="2198"/>
      <c r="B61" s="54">
        <v>42879</v>
      </c>
      <c r="C61" s="7" t="s">
        <v>35</v>
      </c>
      <c r="D61" s="76" t="s">
        <v>627</v>
      </c>
      <c r="E61" s="73">
        <v>0</v>
      </c>
      <c r="F61" s="61">
        <v>24.2</v>
      </c>
      <c r="G61" s="23">
        <v>21.8</v>
      </c>
      <c r="H61" s="64">
        <v>22</v>
      </c>
      <c r="I61" s="65">
        <v>6.1</v>
      </c>
      <c r="J61" s="66">
        <v>1.9</v>
      </c>
      <c r="K61" s="24">
        <v>7.12</v>
      </c>
      <c r="L61" s="69">
        <v>7.3</v>
      </c>
      <c r="M61" s="65">
        <v>16.3</v>
      </c>
      <c r="N61" s="66">
        <v>16.2</v>
      </c>
      <c r="O61" s="23" t="s">
        <v>36</v>
      </c>
      <c r="P61" s="64">
        <v>21.6</v>
      </c>
      <c r="Q61" s="23" t="s">
        <v>36</v>
      </c>
      <c r="R61" s="64">
        <v>43.1</v>
      </c>
      <c r="S61" s="23" t="s">
        <v>36</v>
      </c>
      <c r="T61" s="64" t="s">
        <v>36</v>
      </c>
      <c r="U61" s="23" t="s">
        <v>36</v>
      </c>
      <c r="V61" s="154" t="s">
        <v>36</v>
      </c>
      <c r="W61" s="65" t="s">
        <v>36</v>
      </c>
      <c r="X61" s="66">
        <v>14.6</v>
      </c>
      <c r="Y61" s="70" t="s">
        <v>36</v>
      </c>
      <c r="Z61" s="71">
        <v>109</v>
      </c>
      <c r="AA61" s="24" t="s">
        <v>36</v>
      </c>
      <c r="AB61" s="69">
        <v>0.11</v>
      </c>
      <c r="AC61" s="460">
        <v>540</v>
      </c>
      <c r="AD61" s="457">
        <v>88</v>
      </c>
      <c r="AE61" s="386"/>
      <c r="AF61" s="397"/>
      <c r="AG61" s="6" t="s">
        <v>387</v>
      </c>
      <c r="AH61" s="18" t="s">
        <v>398</v>
      </c>
      <c r="AI61" s="51">
        <v>5</v>
      </c>
      <c r="AJ61" s="52">
        <v>2.1</v>
      </c>
      <c r="AK61" s="43" t="s">
        <v>36</v>
      </c>
      <c r="AL61" s="99"/>
    </row>
    <row r="62" spans="1:38">
      <c r="A62" s="2198"/>
      <c r="B62" s="54">
        <v>42880</v>
      </c>
      <c r="C62" s="7" t="s">
        <v>39</v>
      </c>
      <c r="D62" s="76" t="s">
        <v>632</v>
      </c>
      <c r="E62" s="73">
        <v>0.5</v>
      </c>
      <c r="F62" s="61">
        <v>21.8</v>
      </c>
      <c r="G62" s="23">
        <v>21</v>
      </c>
      <c r="H62" s="64">
        <v>21.5</v>
      </c>
      <c r="I62" s="65">
        <v>10.199999999999999</v>
      </c>
      <c r="J62" s="66">
        <v>1.8</v>
      </c>
      <c r="K62" s="24">
        <v>7.07</v>
      </c>
      <c r="L62" s="69">
        <v>7.15</v>
      </c>
      <c r="M62" s="65">
        <v>13.3</v>
      </c>
      <c r="N62" s="66">
        <v>14.7</v>
      </c>
      <c r="O62" s="23" t="s">
        <v>36</v>
      </c>
      <c r="P62" s="64">
        <v>20</v>
      </c>
      <c r="Q62" s="23" t="s">
        <v>36</v>
      </c>
      <c r="R62" s="64">
        <v>40.700000000000003</v>
      </c>
      <c r="S62" s="23" t="s">
        <v>36</v>
      </c>
      <c r="T62" s="64" t="s">
        <v>36</v>
      </c>
      <c r="U62" s="23" t="s">
        <v>36</v>
      </c>
      <c r="V62" s="154" t="s">
        <v>36</v>
      </c>
      <c r="W62" s="65" t="s">
        <v>36</v>
      </c>
      <c r="X62" s="66">
        <v>12.7</v>
      </c>
      <c r="Y62" s="70" t="s">
        <v>36</v>
      </c>
      <c r="Z62" s="71">
        <v>105</v>
      </c>
      <c r="AA62" s="24" t="s">
        <v>36</v>
      </c>
      <c r="AB62" s="69">
        <v>0.1</v>
      </c>
      <c r="AC62" s="460">
        <v>1000</v>
      </c>
      <c r="AD62" s="457">
        <v>75</v>
      </c>
      <c r="AE62" s="386"/>
      <c r="AF62" s="397"/>
      <c r="AG62" s="6" t="s">
        <v>406</v>
      </c>
      <c r="AH62" s="18" t="s">
        <v>23</v>
      </c>
      <c r="AI62" s="51">
        <v>8.6999999999999993</v>
      </c>
      <c r="AJ62" s="52">
        <v>2.9</v>
      </c>
      <c r="AK62" s="43" t="s">
        <v>36</v>
      </c>
      <c r="AL62" s="99"/>
    </row>
    <row r="63" spans="1:38">
      <c r="A63" s="2198"/>
      <c r="B63" s="54">
        <v>42881</v>
      </c>
      <c r="C63" s="7" t="s">
        <v>40</v>
      </c>
      <c r="D63" s="76" t="s">
        <v>632</v>
      </c>
      <c r="E63" s="73">
        <v>12.5</v>
      </c>
      <c r="F63" s="61">
        <v>18.2</v>
      </c>
      <c r="G63" s="23">
        <v>19.600000000000001</v>
      </c>
      <c r="H63" s="64">
        <v>20.399999999999999</v>
      </c>
      <c r="I63" s="65">
        <v>6.6</v>
      </c>
      <c r="J63" s="66">
        <v>1.5</v>
      </c>
      <c r="K63" s="24">
        <v>7.1</v>
      </c>
      <c r="L63" s="69">
        <v>7.1</v>
      </c>
      <c r="M63" s="65">
        <v>13.3</v>
      </c>
      <c r="N63" s="66">
        <v>13.4</v>
      </c>
      <c r="O63" s="23" t="s">
        <v>36</v>
      </c>
      <c r="P63" s="64">
        <v>17</v>
      </c>
      <c r="Q63" s="23" t="s">
        <v>36</v>
      </c>
      <c r="R63" s="64">
        <v>36.1</v>
      </c>
      <c r="S63" s="23" t="s">
        <v>36</v>
      </c>
      <c r="T63" s="64" t="s">
        <v>36</v>
      </c>
      <c r="U63" s="23" t="s">
        <v>36</v>
      </c>
      <c r="V63" s="154" t="s">
        <v>36</v>
      </c>
      <c r="W63" s="65" t="s">
        <v>36</v>
      </c>
      <c r="X63" s="66">
        <v>11.3</v>
      </c>
      <c r="Y63" s="70" t="s">
        <v>36</v>
      </c>
      <c r="Z63" s="71">
        <v>93</v>
      </c>
      <c r="AA63" s="24" t="s">
        <v>36</v>
      </c>
      <c r="AB63" s="69">
        <v>0.09</v>
      </c>
      <c r="AC63" s="460">
        <v>539</v>
      </c>
      <c r="AD63" s="457">
        <v>103</v>
      </c>
      <c r="AE63" s="386"/>
      <c r="AF63" s="397"/>
      <c r="AG63" s="19"/>
      <c r="AH63" s="9"/>
      <c r="AI63" s="20"/>
      <c r="AJ63" s="8"/>
      <c r="AK63" s="8"/>
      <c r="AL63" s="9"/>
    </row>
    <row r="64" spans="1:38">
      <c r="A64" s="2198"/>
      <c r="B64" s="54">
        <v>42882</v>
      </c>
      <c r="C64" s="7" t="s">
        <v>41</v>
      </c>
      <c r="D64" s="76" t="s">
        <v>627</v>
      </c>
      <c r="E64" s="73" t="s">
        <v>36</v>
      </c>
      <c r="F64" s="61">
        <v>22.9</v>
      </c>
      <c r="G64" s="23">
        <v>18.399999999999999</v>
      </c>
      <c r="H64" s="64">
        <v>18.899999999999999</v>
      </c>
      <c r="I64" s="65">
        <v>7.2</v>
      </c>
      <c r="J64" s="66">
        <v>1.4</v>
      </c>
      <c r="K64" s="24">
        <v>7.05</v>
      </c>
      <c r="L64" s="69">
        <v>7.09</v>
      </c>
      <c r="M64" s="65">
        <v>15.1</v>
      </c>
      <c r="N64" s="66">
        <v>14.3</v>
      </c>
      <c r="O64" s="23" t="s">
        <v>36</v>
      </c>
      <c r="P64" s="64" t="s">
        <v>36</v>
      </c>
      <c r="Q64" s="23" t="s">
        <v>36</v>
      </c>
      <c r="R64" s="64" t="s">
        <v>36</v>
      </c>
      <c r="S64" s="23" t="s">
        <v>36</v>
      </c>
      <c r="T64" s="64" t="s">
        <v>36</v>
      </c>
      <c r="U64" s="23" t="s">
        <v>36</v>
      </c>
      <c r="V64" s="154" t="s">
        <v>36</v>
      </c>
      <c r="W64" s="65" t="s">
        <v>36</v>
      </c>
      <c r="X64" s="66" t="s">
        <v>36</v>
      </c>
      <c r="Y64" s="70" t="s">
        <v>36</v>
      </c>
      <c r="Z64" s="71" t="s">
        <v>36</v>
      </c>
      <c r="AA64" s="24" t="s">
        <v>36</v>
      </c>
      <c r="AB64" s="69" t="s">
        <v>36</v>
      </c>
      <c r="AC64" s="460">
        <v>433</v>
      </c>
      <c r="AD64" s="457">
        <v>86</v>
      </c>
      <c r="AE64" s="386"/>
      <c r="AF64" s="397"/>
      <c r="AG64" s="19"/>
      <c r="AH64" s="9"/>
      <c r="AI64" s="20"/>
      <c r="AJ64" s="8"/>
      <c r="AK64" s="8"/>
      <c r="AL64" s="9"/>
    </row>
    <row r="65" spans="1:38">
      <c r="A65" s="2198"/>
      <c r="B65" s="54">
        <v>42883</v>
      </c>
      <c r="C65" s="7" t="s">
        <v>42</v>
      </c>
      <c r="D65" s="76" t="s">
        <v>627</v>
      </c>
      <c r="E65" s="73" t="s">
        <v>36</v>
      </c>
      <c r="F65" s="61">
        <v>21.2</v>
      </c>
      <c r="G65" s="23">
        <v>18.5</v>
      </c>
      <c r="H65" s="64">
        <v>18.47</v>
      </c>
      <c r="I65" s="65">
        <v>8.4</v>
      </c>
      <c r="J65" s="66">
        <v>1.5</v>
      </c>
      <c r="K65" s="24">
        <v>7.04</v>
      </c>
      <c r="L65" s="69">
        <v>7.06</v>
      </c>
      <c r="M65" s="65">
        <v>16.100000000000001</v>
      </c>
      <c r="N65" s="66">
        <v>15.5</v>
      </c>
      <c r="O65" s="23" t="s">
        <v>36</v>
      </c>
      <c r="P65" s="64" t="s">
        <v>36</v>
      </c>
      <c r="Q65" s="23" t="s">
        <v>36</v>
      </c>
      <c r="R65" s="64" t="s">
        <v>36</v>
      </c>
      <c r="S65" s="23" t="s">
        <v>36</v>
      </c>
      <c r="T65" s="64" t="s">
        <v>36</v>
      </c>
      <c r="U65" s="23" t="s">
        <v>36</v>
      </c>
      <c r="V65" s="154" t="s">
        <v>36</v>
      </c>
      <c r="W65" s="65" t="s">
        <v>36</v>
      </c>
      <c r="X65" s="66" t="s">
        <v>36</v>
      </c>
      <c r="Y65" s="70" t="s">
        <v>36</v>
      </c>
      <c r="Z65" s="71" t="s">
        <v>36</v>
      </c>
      <c r="AA65" s="24" t="s">
        <v>36</v>
      </c>
      <c r="AB65" s="69" t="s">
        <v>36</v>
      </c>
      <c r="AC65" s="460">
        <v>397</v>
      </c>
      <c r="AD65" s="457">
        <v>114</v>
      </c>
      <c r="AE65" s="386"/>
      <c r="AF65" s="397"/>
      <c r="AG65" s="21"/>
      <c r="AH65" s="3"/>
      <c r="AI65" s="22"/>
      <c r="AJ65" s="10"/>
      <c r="AK65" s="10"/>
      <c r="AL65" s="3"/>
    </row>
    <row r="66" spans="1:38">
      <c r="A66" s="2198"/>
      <c r="B66" s="54">
        <v>42884</v>
      </c>
      <c r="C66" s="7" t="s">
        <v>37</v>
      </c>
      <c r="D66" s="76" t="s">
        <v>627</v>
      </c>
      <c r="E66" s="73" t="s">
        <v>36</v>
      </c>
      <c r="F66" s="61">
        <v>22.9</v>
      </c>
      <c r="G66" s="23">
        <v>19</v>
      </c>
      <c r="H66" s="64">
        <v>19</v>
      </c>
      <c r="I66" s="65">
        <v>16.2</v>
      </c>
      <c r="J66" s="66">
        <v>1.6</v>
      </c>
      <c r="K66" s="24">
        <v>7.08</v>
      </c>
      <c r="L66" s="69">
        <v>7.09</v>
      </c>
      <c r="M66" s="65">
        <v>16.2</v>
      </c>
      <c r="N66" s="66">
        <v>16</v>
      </c>
      <c r="O66" s="23" t="s">
        <v>36</v>
      </c>
      <c r="P66" s="64">
        <v>21.6</v>
      </c>
      <c r="Q66" s="23" t="s">
        <v>36</v>
      </c>
      <c r="R66" s="64">
        <v>42.7</v>
      </c>
      <c r="S66" s="23" t="s">
        <v>36</v>
      </c>
      <c r="T66" s="64" t="s">
        <v>36</v>
      </c>
      <c r="U66" s="23" t="s">
        <v>36</v>
      </c>
      <c r="V66" s="154" t="s">
        <v>36</v>
      </c>
      <c r="W66" s="65" t="s">
        <v>36</v>
      </c>
      <c r="X66" s="66">
        <v>13.8</v>
      </c>
      <c r="Y66" s="70" t="s">
        <v>36</v>
      </c>
      <c r="Z66" s="71">
        <v>112</v>
      </c>
      <c r="AA66" s="24" t="s">
        <v>36</v>
      </c>
      <c r="AB66" s="69">
        <v>0.11</v>
      </c>
      <c r="AC66" s="460">
        <v>346</v>
      </c>
      <c r="AD66" s="457">
        <v>98</v>
      </c>
      <c r="AE66" s="386"/>
      <c r="AF66" s="397"/>
      <c r="AG66" s="29" t="s">
        <v>389</v>
      </c>
      <c r="AH66" s="2" t="s">
        <v>36</v>
      </c>
      <c r="AI66" s="2" t="s">
        <v>36</v>
      </c>
      <c r="AJ66" s="2" t="s">
        <v>36</v>
      </c>
      <c r="AK66" s="2" t="s">
        <v>36</v>
      </c>
      <c r="AL66" s="100" t="s">
        <v>36</v>
      </c>
    </row>
    <row r="67" spans="1:38">
      <c r="A67" s="2198"/>
      <c r="B67" s="54">
        <v>42885</v>
      </c>
      <c r="C67" s="55" t="s">
        <v>38</v>
      </c>
      <c r="D67" s="76" t="s">
        <v>627</v>
      </c>
      <c r="E67" s="73" t="s">
        <v>36</v>
      </c>
      <c r="F67" s="61">
        <v>25.1</v>
      </c>
      <c r="G67" s="23">
        <v>20</v>
      </c>
      <c r="H67" s="64">
        <v>20.100000000000001</v>
      </c>
      <c r="I67" s="65">
        <v>4.0999999999999996</v>
      </c>
      <c r="J67" s="66">
        <v>1.9</v>
      </c>
      <c r="K67" s="24">
        <v>7.12</v>
      </c>
      <c r="L67" s="69">
        <v>7.11</v>
      </c>
      <c r="M67" s="65">
        <v>15.7</v>
      </c>
      <c r="N67" s="66">
        <v>17</v>
      </c>
      <c r="O67" s="23" t="s">
        <v>36</v>
      </c>
      <c r="P67" s="64">
        <v>20.2</v>
      </c>
      <c r="Q67" s="23" t="s">
        <v>36</v>
      </c>
      <c r="R67" s="64">
        <v>42.3</v>
      </c>
      <c r="S67" s="23" t="s">
        <v>36</v>
      </c>
      <c r="T67" s="64" t="s">
        <v>36</v>
      </c>
      <c r="U67" s="23" t="s">
        <v>36</v>
      </c>
      <c r="V67" s="154" t="s">
        <v>36</v>
      </c>
      <c r="W67" s="65" t="s">
        <v>36</v>
      </c>
      <c r="X67" s="66">
        <v>18.2</v>
      </c>
      <c r="Y67" s="70" t="s">
        <v>36</v>
      </c>
      <c r="Z67" s="71">
        <v>118</v>
      </c>
      <c r="AA67" s="24" t="s">
        <v>36</v>
      </c>
      <c r="AB67" s="69">
        <v>0.13</v>
      </c>
      <c r="AC67" s="460">
        <v>415</v>
      </c>
      <c r="AD67" s="457">
        <v>50</v>
      </c>
      <c r="AE67" s="386"/>
      <c r="AF67" s="397"/>
      <c r="AG67" s="11" t="s">
        <v>36</v>
      </c>
      <c r="AH67" s="2" t="s">
        <v>36</v>
      </c>
      <c r="AI67" s="2" t="s">
        <v>36</v>
      </c>
      <c r="AJ67" s="2" t="s">
        <v>36</v>
      </c>
      <c r="AK67" s="2" t="s">
        <v>36</v>
      </c>
      <c r="AL67" s="100" t="s">
        <v>36</v>
      </c>
    </row>
    <row r="68" spans="1:38">
      <c r="A68" s="2198"/>
      <c r="B68" s="273">
        <v>42886</v>
      </c>
      <c r="C68" s="55" t="s">
        <v>35</v>
      </c>
      <c r="D68" s="193" t="s">
        <v>641</v>
      </c>
      <c r="E68" s="194" t="s">
        <v>36</v>
      </c>
      <c r="F68" s="195">
        <v>25.2</v>
      </c>
      <c r="G68" s="196">
        <v>21.5</v>
      </c>
      <c r="H68" s="188">
        <v>21.3</v>
      </c>
      <c r="I68" s="197">
        <v>2.7</v>
      </c>
      <c r="J68" s="198">
        <v>2</v>
      </c>
      <c r="K68" s="199">
        <v>7.12</v>
      </c>
      <c r="L68" s="200">
        <v>7.13</v>
      </c>
      <c r="M68" s="197">
        <v>14.3</v>
      </c>
      <c r="N68" s="198">
        <v>17.2</v>
      </c>
      <c r="O68" s="196" t="s">
        <v>36</v>
      </c>
      <c r="P68" s="188">
        <v>20.399999999999999</v>
      </c>
      <c r="Q68" s="196" t="s">
        <v>36</v>
      </c>
      <c r="R68" s="188">
        <v>43.5</v>
      </c>
      <c r="S68" s="196" t="s">
        <v>36</v>
      </c>
      <c r="T68" s="188" t="s">
        <v>36</v>
      </c>
      <c r="U68" s="196" t="s">
        <v>36</v>
      </c>
      <c r="V68" s="201" t="s">
        <v>36</v>
      </c>
      <c r="W68" s="197" t="s">
        <v>36</v>
      </c>
      <c r="X68" s="198">
        <v>18</v>
      </c>
      <c r="Y68" s="202" t="s">
        <v>36</v>
      </c>
      <c r="Z68" s="203">
        <v>118</v>
      </c>
      <c r="AA68" s="199" t="s">
        <v>36</v>
      </c>
      <c r="AB68" s="200">
        <v>0.12</v>
      </c>
      <c r="AC68" s="535">
        <v>125</v>
      </c>
      <c r="AD68" s="532">
        <v>46</v>
      </c>
      <c r="AE68" s="386"/>
      <c r="AF68" s="397"/>
      <c r="AG68" s="11" t="s">
        <v>36</v>
      </c>
      <c r="AH68" s="2" t="s">
        <v>36</v>
      </c>
      <c r="AI68" s="2" t="s">
        <v>36</v>
      </c>
      <c r="AJ68" s="2" t="s">
        <v>36</v>
      </c>
      <c r="AK68" s="2" t="s">
        <v>36</v>
      </c>
      <c r="AL68" s="100" t="s">
        <v>36</v>
      </c>
    </row>
    <row r="69" spans="1:38" s="1" customFormat="1" ht="13.5" customHeight="1">
      <c r="A69" s="2198"/>
      <c r="B69" s="2194" t="s">
        <v>407</v>
      </c>
      <c r="C69" s="2184"/>
      <c r="D69" s="664"/>
      <c r="E69" s="586">
        <f t="shared" ref="E69:AD69" si="3">MAX(E38:E68)</f>
        <v>20</v>
      </c>
      <c r="F69" s="587">
        <f t="shared" si="3"/>
        <v>25.2</v>
      </c>
      <c r="G69" s="688">
        <f t="shared" si="3"/>
        <v>22.8</v>
      </c>
      <c r="H69" s="589">
        <f t="shared" si="3"/>
        <v>22.4</v>
      </c>
      <c r="I69" s="590">
        <f t="shared" si="3"/>
        <v>23.3</v>
      </c>
      <c r="J69" s="689">
        <f t="shared" si="3"/>
        <v>2.5</v>
      </c>
      <c r="K69" s="690">
        <f t="shared" si="3"/>
        <v>8.58</v>
      </c>
      <c r="L69" s="593">
        <f t="shared" si="3"/>
        <v>7.71</v>
      </c>
      <c r="M69" s="590">
        <f t="shared" si="3"/>
        <v>22.2</v>
      </c>
      <c r="N69" s="689">
        <f t="shared" si="3"/>
        <v>21.9</v>
      </c>
      <c r="O69" s="688">
        <f t="shared" si="3"/>
        <v>23.8</v>
      </c>
      <c r="P69" s="589">
        <f t="shared" si="3"/>
        <v>24.6</v>
      </c>
      <c r="Q69" s="588">
        <f t="shared" si="3"/>
        <v>40.9</v>
      </c>
      <c r="R69" s="587">
        <f t="shared" si="3"/>
        <v>52.1</v>
      </c>
      <c r="S69" s="688">
        <f t="shared" si="3"/>
        <v>27.5</v>
      </c>
      <c r="T69" s="589">
        <f t="shared" si="3"/>
        <v>24</v>
      </c>
      <c r="U69" s="588">
        <f t="shared" si="3"/>
        <v>13.4</v>
      </c>
      <c r="V69" s="587">
        <f t="shared" si="3"/>
        <v>12.7</v>
      </c>
      <c r="W69" s="691">
        <f t="shared" si="3"/>
        <v>9.6</v>
      </c>
      <c r="X69" s="591">
        <f t="shared" si="3"/>
        <v>18.600000000000001</v>
      </c>
      <c r="Y69" s="594">
        <f t="shared" si="3"/>
        <v>94</v>
      </c>
      <c r="Z69" s="692">
        <f t="shared" si="3"/>
        <v>122</v>
      </c>
      <c r="AA69" s="690">
        <f t="shared" si="3"/>
        <v>0.39</v>
      </c>
      <c r="AB69" s="593">
        <f t="shared" si="3"/>
        <v>0.13</v>
      </c>
      <c r="AC69" s="615">
        <f t="shared" si="3"/>
        <v>1889</v>
      </c>
      <c r="AD69" s="693">
        <f t="shared" si="3"/>
        <v>218</v>
      </c>
      <c r="AE69" s="747"/>
      <c r="AF69" s="674"/>
      <c r="AG69" s="11" t="s">
        <v>36</v>
      </c>
      <c r="AH69" s="2" t="s">
        <v>36</v>
      </c>
      <c r="AI69" s="2" t="s">
        <v>36</v>
      </c>
      <c r="AJ69" s="2" t="s">
        <v>36</v>
      </c>
      <c r="AK69" s="2" t="s">
        <v>36</v>
      </c>
      <c r="AL69" s="100" t="s">
        <v>36</v>
      </c>
    </row>
    <row r="70" spans="1:38" s="1" customFormat="1" ht="13.5" customHeight="1">
      <c r="A70" s="2198"/>
      <c r="B70" s="2195" t="s">
        <v>408</v>
      </c>
      <c r="C70" s="2186"/>
      <c r="D70" s="666"/>
      <c r="E70" s="597">
        <f t="shared" ref="E70:AD70" si="4">MIN(E38:E68)</f>
        <v>0</v>
      </c>
      <c r="F70" s="598">
        <f t="shared" si="4"/>
        <v>16.600000000000001</v>
      </c>
      <c r="G70" s="694">
        <f t="shared" si="4"/>
        <v>14.4</v>
      </c>
      <c r="H70" s="600">
        <f t="shared" si="4"/>
        <v>15.6</v>
      </c>
      <c r="I70" s="601">
        <f t="shared" si="4"/>
        <v>1.5</v>
      </c>
      <c r="J70" s="695">
        <f t="shared" si="4"/>
        <v>1</v>
      </c>
      <c r="K70" s="696">
        <f t="shared" si="4"/>
        <v>6.96</v>
      </c>
      <c r="L70" s="604">
        <f t="shared" si="4"/>
        <v>7.02</v>
      </c>
      <c r="M70" s="601">
        <f t="shared" si="4"/>
        <v>10.1</v>
      </c>
      <c r="N70" s="695">
        <f t="shared" si="4"/>
        <v>11.7</v>
      </c>
      <c r="O70" s="694">
        <f t="shared" si="4"/>
        <v>23.8</v>
      </c>
      <c r="P70" s="600">
        <f t="shared" si="4"/>
        <v>15.6</v>
      </c>
      <c r="Q70" s="599">
        <f t="shared" si="4"/>
        <v>40.9</v>
      </c>
      <c r="R70" s="598">
        <f t="shared" si="4"/>
        <v>33.1</v>
      </c>
      <c r="S70" s="694">
        <f t="shared" si="4"/>
        <v>27.5</v>
      </c>
      <c r="T70" s="600">
        <f t="shared" si="4"/>
        <v>24</v>
      </c>
      <c r="U70" s="599">
        <f t="shared" si="4"/>
        <v>13.4</v>
      </c>
      <c r="V70" s="598">
        <f t="shared" si="4"/>
        <v>12.7</v>
      </c>
      <c r="W70" s="697">
        <f t="shared" si="4"/>
        <v>9.6</v>
      </c>
      <c r="X70" s="602">
        <f t="shared" si="4"/>
        <v>8.9</v>
      </c>
      <c r="Y70" s="605">
        <f t="shared" si="4"/>
        <v>94</v>
      </c>
      <c r="Z70" s="698">
        <f t="shared" si="4"/>
        <v>84</v>
      </c>
      <c r="AA70" s="696">
        <f t="shared" si="4"/>
        <v>0.39</v>
      </c>
      <c r="AB70" s="604">
        <f t="shared" si="4"/>
        <v>0.04</v>
      </c>
      <c r="AC70" s="49">
        <f t="shared" si="4"/>
        <v>125</v>
      </c>
      <c r="AD70" s="699">
        <f t="shared" si="4"/>
        <v>33</v>
      </c>
      <c r="AE70" s="747"/>
      <c r="AF70" s="674"/>
      <c r="AG70" s="11" t="s">
        <v>36</v>
      </c>
      <c r="AH70" s="2" t="s">
        <v>36</v>
      </c>
      <c r="AI70" s="2" t="s">
        <v>36</v>
      </c>
      <c r="AJ70" s="2" t="s">
        <v>36</v>
      </c>
      <c r="AK70" s="2" t="s">
        <v>36</v>
      </c>
      <c r="AL70" s="100" t="s">
        <v>36</v>
      </c>
    </row>
    <row r="71" spans="1:38" s="1" customFormat="1" ht="13.5" customHeight="1">
      <c r="A71" s="2198"/>
      <c r="B71" s="2195" t="s">
        <v>409</v>
      </c>
      <c r="C71" s="2186"/>
      <c r="D71" s="666"/>
      <c r="E71" s="1574">
        <f>E72/COUNT(B38:B68)</f>
        <v>1.2419354838709677</v>
      </c>
      <c r="F71" s="598">
        <f t="shared" ref="F71:AD71" si="5">AVERAGE(F38:F68)</f>
        <v>21.090322580645164</v>
      </c>
      <c r="G71" s="694">
        <f t="shared" si="5"/>
        <v>18.658064516129027</v>
      </c>
      <c r="H71" s="600">
        <f t="shared" si="5"/>
        <v>18.844193548387093</v>
      </c>
      <c r="I71" s="601">
        <f t="shared" si="5"/>
        <v>7.3645161290322561</v>
      </c>
      <c r="J71" s="695">
        <f t="shared" si="5"/>
        <v>1.6645161290322583</v>
      </c>
      <c r="K71" s="696">
        <f t="shared" si="5"/>
        <v>7.2990322580645186</v>
      </c>
      <c r="L71" s="604">
        <f t="shared" si="5"/>
        <v>7.2661290322580667</v>
      </c>
      <c r="M71" s="601">
        <f t="shared" si="5"/>
        <v>15.112903225806456</v>
      </c>
      <c r="N71" s="695">
        <f t="shared" si="5"/>
        <v>15.687096774193545</v>
      </c>
      <c r="O71" s="694">
        <f t="shared" si="5"/>
        <v>23.8</v>
      </c>
      <c r="P71" s="600">
        <f t="shared" si="5"/>
        <v>19.66</v>
      </c>
      <c r="Q71" s="599">
        <f t="shared" si="5"/>
        <v>40.9</v>
      </c>
      <c r="R71" s="598">
        <f t="shared" si="5"/>
        <v>40.610000000000014</v>
      </c>
      <c r="S71" s="694">
        <f t="shared" si="5"/>
        <v>27.5</v>
      </c>
      <c r="T71" s="600">
        <f t="shared" si="5"/>
        <v>24</v>
      </c>
      <c r="U71" s="599">
        <f t="shared" si="5"/>
        <v>13.4</v>
      </c>
      <c r="V71" s="598">
        <f t="shared" si="5"/>
        <v>12.7</v>
      </c>
      <c r="W71" s="697">
        <f t="shared" si="5"/>
        <v>9.6</v>
      </c>
      <c r="X71" s="602">
        <f t="shared" si="5"/>
        <v>13.125</v>
      </c>
      <c r="Y71" s="605">
        <f t="shared" si="5"/>
        <v>94</v>
      </c>
      <c r="Z71" s="698">
        <f t="shared" si="5"/>
        <v>103.1</v>
      </c>
      <c r="AA71" s="696">
        <f t="shared" si="5"/>
        <v>0.39</v>
      </c>
      <c r="AB71" s="604">
        <f t="shared" si="5"/>
        <v>0.10000000000000005</v>
      </c>
      <c r="AC71" s="49">
        <f t="shared" si="5"/>
        <v>629.67741935483866</v>
      </c>
      <c r="AD71" s="699">
        <f t="shared" si="5"/>
        <v>83.903225806451616</v>
      </c>
      <c r="AE71" s="747"/>
      <c r="AF71" s="674"/>
      <c r="AG71" s="11" t="s">
        <v>36</v>
      </c>
      <c r="AH71" s="2" t="s">
        <v>36</v>
      </c>
      <c r="AI71" s="2" t="s">
        <v>36</v>
      </c>
      <c r="AJ71" s="2" t="s">
        <v>36</v>
      </c>
      <c r="AK71" s="2" t="s">
        <v>36</v>
      </c>
      <c r="AL71" s="100" t="s">
        <v>36</v>
      </c>
    </row>
    <row r="72" spans="1:38" s="1" customFormat="1" ht="13.5" customHeight="1">
      <c r="A72" s="2199"/>
      <c r="B72" s="2195" t="s">
        <v>410</v>
      </c>
      <c r="C72" s="2186"/>
      <c r="D72" s="666"/>
      <c r="E72" s="669">
        <f>SUM(E38:E68)</f>
        <v>38.5</v>
      </c>
      <c r="F72" s="725"/>
      <c r="G72" s="726"/>
      <c r="H72" s="727"/>
      <c r="I72" s="728"/>
      <c r="J72" s="729"/>
      <c r="K72" s="730"/>
      <c r="L72" s="731"/>
      <c r="M72" s="728"/>
      <c r="N72" s="729"/>
      <c r="O72" s="726"/>
      <c r="P72" s="727"/>
      <c r="Q72" s="732"/>
      <c r="R72" s="733"/>
      <c r="S72" s="726"/>
      <c r="T72" s="727"/>
      <c r="U72" s="732"/>
      <c r="V72" s="733"/>
      <c r="W72" s="734"/>
      <c r="X72" s="735"/>
      <c r="Y72" s="736"/>
      <c r="Z72" s="737"/>
      <c r="AA72" s="730"/>
      <c r="AB72" s="731"/>
      <c r="AC72" s="670">
        <f>SUM(AC38:AC68)</f>
        <v>19520</v>
      </c>
      <c r="AD72" s="738"/>
      <c r="AE72" s="747"/>
      <c r="AF72" s="674"/>
      <c r="AG72" s="274"/>
      <c r="AH72" s="276"/>
      <c r="AI72" s="276"/>
      <c r="AJ72" s="276"/>
      <c r="AK72" s="276"/>
      <c r="AL72" s="275"/>
    </row>
    <row r="73" spans="1:38" ht="13.5" customHeight="1">
      <c r="A73" s="2197" t="s">
        <v>272</v>
      </c>
      <c r="B73" s="469">
        <v>42522</v>
      </c>
      <c r="C73" s="470" t="s">
        <v>39</v>
      </c>
      <c r="D73" s="74" t="s">
        <v>641</v>
      </c>
      <c r="E73" s="72">
        <v>1</v>
      </c>
      <c r="F73" s="60">
        <v>22.4</v>
      </c>
      <c r="G73" s="62">
        <v>21.9</v>
      </c>
      <c r="H73" s="63">
        <v>21.9</v>
      </c>
      <c r="I73" s="56">
        <v>3.4</v>
      </c>
      <c r="J73" s="57">
        <v>1.6</v>
      </c>
      <c r="K73" s="67">
        <v>7.16</v>
      </c>
      <c r="L73" s="68">
        <v>7.24</v>
      </c>
      <c r="M73" s="56">
        <v>15.2</v>
      </c>
      <c r="N73" s="57">
        <v>15.4</v>
      </c>
      <c r="O73" s="62"/>
      <c r="P73" s="63">
        <v>19.399999999999999</v>
      </c>
      <c r="Q73" s="62"/>
      <c r="R73" s="63">
        <v>44.1</v>
      </c>
      <c r="S73" s="62"/>
      <c r="T73" s="63"/>
      <c r="U73" s="62"/>
      <c r="V73" s="271"/>
      <c r="W73" s="56"/>
      <c r="X73" s="57">
        <v>12.7</v>
      </c>
      <c r="Y73" s="58"/>
      <c r="Z73" s="59">
        <v>105</v>
      </c>
      <c r="AA73" s="67"/>
      <c r="AB73" s="68">
        <v>0.1</v>
      </c>
      <c r="AC73" s="461">
        <v>0</v>
      </c>
      <c r="AD73" s="458">
        <v>48</v>
      </c>
      <c r="AE73" s="386"/>
      <c r="AF73" s="397"/>
      <c r="AG73" s="277">
        <v>42894</v>
      </c>
      <c r="AH73" s="147" t="s">
        <v>3</v>
      </c>
      <c r="AI73" s="148">
        <v>23.4</v>
      </c>
      <c r="AJ73" s="149" t="s">
        <v>20</v>
      </c>
      <c r="AK73" s="150"/>
      <c r="AL73" s="151"/>
    </row>
    <row r="74" spans="1:38">
      <c r="A74" s="2198"/>
      <c r="B74" s="472">
        <v>42523</v>
      </c>
      <c r="C74" s="473" t="s">
        <v>40</v>
      </c>
      <c r="D74" s="75" t="s">
        <v>627</v>
      </c>
      <c r="E74" s="73"/>
      <c r="F74" s="61">
        <v>26.2</v>
      </c>
      <c r="G74" s="23">
        <v>23</v>
      </c>
      <c r="H74" s="64">
        <v>22.5</v>
      </c>
      <c r="I74" s="65">
        <v>3.2</v>
      </c>
      <c r="J74" s="66">
        <v>1.9</v>
      </c>
      <c r="K74" s="24">
        <v>7.22</v>
      </c>
      <c r="L74" s="69">
        <v>7.28</v>
      </c>
      <c r="M74" s="65">
        <v>15.9</v>
      </c>
      <c r="N74" s="66">
        <v>15.2</v>
      </c>
      <c r="O74" s="23"/>
      <c r="P74" s="64">
        <v>20.399999999999999</v>
      </c>
      <c r="Q74" s="23"/>
      <c r="R74" s="64">
        <v>42.9</v>
      </c>
      <c r="S74" s="23"/>
      <c r="T74" s="64"/>
      <c r="U74" s="23"/>
      <c r="V74" s="270"/>
      <c r="W74" s="65"/>
      <c r="X74" s="66">
        <v>11.6</v>
      </c>
      <c r="Y74" s="70"/>
      <c r="Z74" s="71">
        <v>102</v>
      </c>
      <c r="AA74" s="24"/>
      <c r="AB74" s="69">
        <v>0.1</v>
      </c>
      <c r="AC74" s="460">
        <v>80</v>
      </c>
      <c r="AD74" s="457">
        <v>61</v>
      </c>
      <c r="AE74" s="386"/>
      <c r="AF74" s="397"/>
      <c r="AG74" s="12" t="s">
        <v>94</v>
      </c>
      <c r="AH74" s="13" t="s">
        <v>396</v>
      </c>
      <c r="AI74" s="14" t="s">
        <v>5</v>
      </c>
      <c r="AJ74" s="15" t="s">
        <v>6</v>
      </c>
      <c r="AK74" s="16" t="s">
        <v>36</v>
      </c>
      <c r="AL74" s="93"/>
    </row>
    <row r="75" spans="1:38">
      <c r="A75" s="2198"/>
      <c r="B75" s="472">
        <v>42524</v>
      </c>
      <c r="C75" s="473" t="s">
        <v>41</v>
      </c>
      <c r="D75" s="75" t="s">
        <v>627</v>
      </c>
      <c r="E75" s="73"/>
      <c r="F75" s="61">
        <v>24.2</v>
      </c>
      <c r="G75" s="23">
        <v>22.1</v>
      </c>
      <c r="H75" s="64">
        <v>22.4</v>
      </c>
      <c r="I75" s="65">
        <v>8.1</v>
      </c>
      <c r="J75" s="66">
        <v>2.2999999999999998</v>
      </c>
      <c r="K75" s="24">
        <v>7.12</v>
      </c>
      <c r="L75" s="69">
        <v>7.35</v>
      </c>
      <c r="M75" s="65">
        <v>17.899999999999999</v>
      </c>
      <c r="N75" s="66">
        <v>18.2</v>
      </c>
      <c r="O75" s="23"/>
      <c r="P75" s="64"/>
      <c r="Q75" s="23"/>
      <c r="R75" s="64"/>
      <c r="S75" s="23"/>
      <c r="T75" s="64"/>
      <c r="U75" s="23"/>
      <c r="V75" s="270"/>
      <c r="W75" s="65"/>
      <c r="X75" s="66"/>
      <c r="Y75" s="70"/>
      <c r="Z75" s="71"/>
      <c r="AA75" s="24"/>
      <c r="AB75" s="69"/>
      <c r="AC75" s="460">
        <v>433</v>
      </c>
      <c r="AD75" s="457">
        <v>95</v>
      </c>
      <c r="AE75" s="386"/>
      <c r="AF75" s="397"/>
      <c r="AG75" s="5" t="s">
        <v>95</v>
      </c>
      <c r="AH75" s="17" t="s">
        <v>20</v>
      </c>
      <c r="AI75" s="31">
        <v>21</v>
      </c>
      <c r="AJ75" s="32">
        <v>21</v>
      </c>
      <c r="AK75" s="33" t="s">
        <v>36</v>
      </c>
      <c r="AL75" s="94"/>
    </row>
    <row r="76" spans="1:38">
      <c r="A76" s="2198"/>
      <c r="B76" s="472">
        <v>42525</v>
      </c>
      <c r="C76" s="473" t="s">
        <v>42</v>
      </c>
      <c r="D76" s="75" t="s">
        <v>627</v>
      </c>
      <c r="E76" s="73"/>
      <c r="F76" s="61">
        <v>21.4</v>
      </c>
      <c r="G76" s="23">
        <v>20.100000000000001</v>
      </c>
      <c r="H76" s="64">
        <v>21.2</v>
      </c>
      <c r="I76" s="65">
        <v>5.6</v>
      </c>
      <c r="J76" s="66">
        <v>2.2999999999999998</v>
      </c>
      <c r="K76" s="24">
        <v>7.21</v>
      </c>
      <c r="L76" s="69">
        <v>7.29</v>
      </c>
      <c r="M76" s="65">
        <v>15.7</v>
      </c>
      <c r="N76" s="66">
        <v>16.399999999999999</v>
      </c>
      <c r="O76" s="23"/>
      <c r="P76" s="64"/>
      <c r="Q76" s="23"/>
      <c r="R76" s="64"/>
      <c r="S76" s="23"/>
      <c r="T76" s="64"/>
      <c r="U76" s="23"/>
      <c r="V76" s="270"/>
      <c r="W76" s="65"/>
      <c r="X76" s="66"/>
      <c r="Y76" s="70"/>
      <c r="Z76" s="71"/>
      <c r="AA76" s="24"/>
      <c r="AB76" s="69"/>
      <c r="AC76" s="460">
        <v>283</v>
      </c>
      <c r="AD76" s="457">
        <v>61</v>
      </c>
      <c r="AE76" s="386"/>
      <c r="AF76" s="397"/>
      <c r="AG76" s="6" t="s">
        <v>397</v>
      </c>
      <c r="AH76" s="18" t="s">
        <v>398</v>
      </c>
      <c r="AI76" s="37">
        <v>3.7</v>
      </c>
      <c r="AJ76" s="38">
        <v>2.2000000000000002</v>
      </c>
      <c r="AK76" s="39" t="s">
        <v>36</v>
      </c>
      <c r="AL76" s="95"/>
    </row>
    <row r="77" spans="1:38">
      <c r="A77" s="2198"/>
      <c r="B77" s="472">
        <v>42526</v>
      </c>
      <c r="C77" s="473" t="s">
        <v>37</v>
      </c>
      <c r="D77" s="75" t="s">
        <v>627</v>
      </c>
      <c r="E77" s="73">
        <v>0</v>
      </c>
      <c r="F77" s="61">
        <v>22.3</v>
      </c>
      <c r="G77" s="23">
        <v>20.9</v>
      </c>
      <c r="H77" s="64">
        <v>21.1</v>
      </c>
      <c r="I77" s="65">
        <v>6.5</v>
      </c>
      <c r="J77" s="66">
        <v>2.2999999999999998</v>
      </c>
      <c r="K77" s="24">
        <v>7.09</v>
      </c>
      <c r="L77" s="69">
        <v>7.27</v>
      </c>
      <c r="M77" s="65">
        <v>15</v>
      </c>
      <c r="N77" s="66">
        <v>15.7</v>
      </c>
      <c r="O77" s="23"/>
      <c r="P77" s="64">
        <v>20.8</v>
      </c>
      <c r="Q77" s="23"/>
      <c r="R77" s="64">
        <v>43.7</v>
      </c>
      <c r="S77" s="23"/>
      <c r="T77" s="64"/>
      <c r="U77" s="23"/>
      <c r="V77" s="270"/>
      <c r="W77" s="65"/>
      <c r="X77" s="66">
        <v>13.6</v>
      </c>
      <c r="Y77" s="70"/>
      <c r="Z77" s="71">
        <v>105</v>
      </c>
      <c r="AA77" s="24"/>
      <c r="AB77" s="69">
        <v>0.13</v>
      </c>
      <c r="AC77" s="460">
        <v>380</v>
      </c>
      <c r="AD77" s="457">
        <v>43</v>
      </c>
      <c r="AE77" s="386"/>
      <c r="AF77" s="397"/>
      <c r="AG77" s="6" t="s">
        <v>21</v>
      </c>
      <c r="AH77" s="18"/>
      <c r="AI77" s="40">
        <v>7.15</v>
      </c>
      <c r="AJ77" s="41">
        <v>7.32</v>
      </c>
      <c r="AK77" s="42" t="s">
        <v>36</v>
      </c>
      <c r="AL77" s="96"/>
    </row>
    <row r="78" spans="1:38">
      <c r="A78" s="2198"/>
      <c r="B78" s="472">
        <v>42527</v>
      </c>
      <c r="C78" s="473" t="s">
        <v>38</v>
      </c>
      <c r="D78" s="75" t="s">
        <v>641</v>
      </c>
      <c r="E78" s="73">
        <v>0</v>
      </c>
      <c r="F78" s="61">
        <v>19.600000000000001</v>
      </c>
      <c r="G78" s="23">
        <v>21.2</v>
      </c>
      <c r="H78" s="64">
        <v>21.2</v>
      </c>
      <c r="I78" s="65">
        <v>3.5</v>
      </c>
      <c r="J78" s="66">
        <v>2.2999999999999998</v>
      </c>
      <c r="K78" s="24">
        <v>7.09</v>
      </c>
      <c r="L78" s="69">
        <v>7.22</v>
      </c>
      <c r="M78" s="65">
        <v>16.5</v>
      </c>
      <c r="N78" s="66">
        <v>16.600000000000001</v>
      </c>
      <c r="O78" s="23"/>
      <c r="P78" s="64">
        <v>21</v>
      </c>
      <c r="Q78" s="23"/>
      <c r="R78" s="64">
        <v>45.3</v>
      </c>
      <c r="S78" s="23"/>
      <c r="T78" s="64"/>
      <c r="U78" s="152"/>
      <c r="V78" s="270"/>
      <c r="W78" s="65"/>
      <c r="X78" s="66">
        <v>14.5</v>
      </c>
      <c r="Y78" s="70"/>
      <c r="Z78" s="71">
        <v>110</v>
      </c>
      <c r="AA78" s="24"/>
      <c r="AB78" s="69">
        <v>0.11</v>
      </c>
      <c r="AC78" s="460">
        <v>354</v>
      </c>
      <c r="AD78" s="457">
        <v>38</v>
      </c>
      <c r="AE78" s="386"/>
      <c r="AF78" s="397"/>
      <c r="AG78" s="6" t="s">
        <v>369</v>
      </c>
      <c r="AH78" s="18" t="s">
        <v>22</v>
      </c>
      <c r="AI78" s="34">
        <v>17.899999999999999</v>
      </c>
      <c r="AJ78" s="35">
        <v>17.399999999999999</v>
      </c>
      <c r="AK78" s="36" t="s">
        <v>36</v>
      </c>
      <c r="AL78" s="97"/>
    </row>
    <row r="79" spans="1:38">
      <c r="A79" s="2198"/>
      <c r="B79" s="472">
        <v>42528</v>
      </c>
      <c r="C79" s="473" t="s">
        <v>35</v>
      </c>
      <c r="D79" s="75" t="s">
        <v>641</v>
      </c>
      <c r="E79" s="73">
        <v>0</v>
      </c>
      <c r="F79" s="61">
        <v>20.7</v>
      </c>
      <c r="G79" s="23">
        <v>21.1</v>
      </c>
      <c r="H79" s="64">
        <v>21.1</v>
      </c>
      <c r="I79" s="65">
        <v>5.4</v>
      </c>
      <c r="J79" s="66">
        <v>2.5</v>
      </c>
      <c r="K79" s="24">
        <v>7.06</v>
      </c>
      <c r="L79" s="69">
        <v>7.26</v>
      </c>
      <c r="M79" s="65">
        <v>17.2</v>
      </c>
      <c r="N79" s="66">
        <v>17.5</v>
      </c>
      <c r="O79" s="23"/>
      <c r="P79" s="64">
        <v>23.8</v>
      </c>
      <c r="Q79" s="23"/>
      <c r="R79" s="64">
        <v>47.5</v>
      </c>
      <c r="S79" s="23"/>
      <c r="T79" s="64"/>
      <c r="U79" s="23"/>
      <c r="V79" s="270"/>
      <c r="W79" s="65"/>
      <c r="X79" s="66">
        <v>15.5</v>
      </c>
      <c r="Y79" s="70"/>
      <c r="Z79" s="71">
        <v>110</v>
      </c>
      <c r="AA79" s="24"/>
      <c r="AB79" s="69">
        <v>0.11</v>
      </c>
      <c r="AC79" s="460">
        <v>159</v>
      </c>
      <c r="AD79" s="457">
        <v>43</v>
      </c>
      <c r="AE79" s="386"/>
      <c r="AF79" s="397"/>
      <c r="AG79" s="6" t="s">
        <v>399</v>
      </c>
      <c r="AH79" s="18" t="s">
        <v>23</v>
      </c>
      <c r="AI79" s="34">
        <v>23.1</v>
      </c>
      <c r="AJ79" s="35">
        <v>24.2</v>
      </c>
      <c r="AK79" s="36" t="s">
        <v>36</v>
      </c>
      <c r="AL79" s="97"/>
    </row>
    <row r="80" spans="1:38">
      <c r="A80" s="2198"/>
      <c r="B80" s="537">
        <v>42529</v>
      </c>
      <c r="C80" s="528" t="s">
        <v>39</v>
      </c>
      <c r="D80" s="75" t="s">
        <v>627</v>
      </c>
      <c r="E80" s="73">
        <v>0</v>
      </c>
      <c r="F80" s="61">
        <v>23.4</v>
      </c>
      <c r="G80" s="23">
        <v>21</v>
      </c>
      <c r="H80" s="64">
        <v>21</v>
      </c>
      <c r="I80" s="65">
        <v>3.7</v>
      </c>
      <c r="J80" s="66">
        <v>2.2000000000000002</v>
      </c>
      <c r="K80" s="24">
        <v>7.15</v>
      </c>
      <c r="L80" s="69">
        <v>7.32</v>
      </c>
      <c r="M80" s="65">
        <v>17.899999999999999</v>
      </c>
      <c r="N80" s="66">
        <v>17.399999999999999</v>
      </c>
      <c r="O80" s="23">
        <v>23.1</v>
      </c>
      <c r="P80" s="64">
        <v>24.2</v>
      </c>
      <c r="Q80" s="23">
        <v>48.1</v>
      </c>
      <c r="R80" s="64">
        <v>47.9</v>
      </c>
      <c r="S80" s="23">
        <v>29.1</v>
      </c>
      <c r="T80" s="64">
        <v>29.7</v>
      </c>
      <c r="U80" s="23">
        <v>19</v>
      </c>
      <c r="V80" s="270">
        <v>18.2</v>
      </c>
      <c r="W80" s="65">
        <v>13.9</v>
      </c>
      <c r="X80" s="66">
        <v>14.3</v>
      </c>
      <c r="Y80" s="70">
        <v>118</v>
      </c>
      <c r="Z80" s="71">
        <v>112</v>
      </c>
      <c r="AA80" s="24">
        <v>0.16</v>
      </c>
      <c r="AB80" s="69">
        <v>0.11</v>
      </c>
      <c r="AC80" s="460">
        <v>194</v>
      </c>
      <c r="AD80" s="457">
        <v>42</v>
      </c>
      <c r="AE80" s="386"/>
      <c r="AF80" s="397"/>
      <c r="AG80" s="6" t="s">
        <v>373</v>
      </c>
      <c r="AH80" s="18" t="s">
        <v>23</v>
      </c>
      <c r="AI80" s="34">
        <v>48.1</v>
      </c>
      <c r="AJ80" s="35">
        <v>47.9</v>
      </c>
      <c r="AK80" s="36" t="s">
        <v>36</v>
      </c>
      <c r="AL80" s="97"/>
    </row>
    <row r="81" spans="1:38">
      <c r="A81" s="2198"/>
      <c r="B81" s="1592">
        <v>42530</v>
      </c>
      <c r="C81" s="1593" t="s">
        <v>40</v>
      </c>
      <c r="D81" s="75" t="s">
        <v>641</v>
      </c>
      <c r="E81" s="73"/>
      <c r="F81" s="61">
        <v>22.6</v>
      </c>
      <c r="G81" s="23">
        <v>21.6</v>
      </c>
      <c r="H81" s="64">
        <v>21.6</v>
      </c>
      <c r="I81" s="65">
        <v>3.2</v>
      </c>
      <c r="J81" s="66">
        <v>2.4</v>
      </c>
      <c r="K81" s="24">
        <v>7.18</v>
      </c>
      <c r="L81" s="69">
        <v>7.32</v>
      </c>
      <c r="M81" s="65">
        <v>18.600000000000001</v>
      </c>
      <c r="N81" s="66">
        <v>18.2</v>
      </c>
      <c r="O81" s="23"/>
      <c r="P81" s="64">
        <v>25.6</v>
      </c>
      <c r="Q81" s="23"/>
      <c r="R81" s="64">
        <v>52</v>
      </c>
      <c r="S81" s="23"/>
      <c r="T81" s="64"/>
      <c r="U81" s="23"/>
      <c r="V81" s="270"/>
      <c r="W81" s="65"/>
      <c r="X81" s="66">
        <v>14.8</v>
      </c>
      <c r="Y81" s="70"/>
      <c r="Z81" s="71">
        <v>122</v>
      </c>
      <c r="AA81" s="24"/>
      <c r="AB81" s="69">
        <v>0.11</v>
      </c>
      <c r="AC81" s="460">
        <v>141</v>
      </c>
      <c r="AD81" s="457">
        <v>46</v>
      </c>
      <c r="AE81" s="386"/>
      <c r="AF81" s="397"/>
      <c r="AG81" s="6" t="s">
        <v>374</v>
      </c>
      <c r="AH81" s="18" t="s">
        <v>23</v>
      </c>
      <c r="AI81" s="34">
        <v>29.1</v>
      </c>
      <c r="AJ81" s="35">
        <v>29.7</v>
      </c>
      <c r="AK81" s="36" t="s">
        <v>36</v>
      </c>
      <c r="AL81" s="97"/>
    </row>
    <row r="82" spans="1:38">
      <c r="A82" s="2198"/>
      <c r="B82" s="472">
        <v>42531</v>
      </c>
      <c r="C82" s="473" t="s">
        <v>41</v>
      </c>
      <c r="D82" s="75" t="s">
        <v>627</v>
      </c>
      <c r="E82" s="73"/>
      <c r="F82" s="61">
        <v>26</v>
      </c>
      <c r="G82" s="23">
        <v>22.5</v>
      </c>
      <c r="H82" s="64">
        <v>22.4</v>
      </c>
      <c r="I82" s="65">
        <v>3</v>
      </c>
      <c r="J82" s="66">
        <v>1.9</v>
      </c>
      <c r="K82" s="24">
        <v>7.21</v>
      </c>
      <c r="L82" s="69">
        <v>7.27</v>
      </c>
      <c r="M82" s="65">
        <v>18.899999999999999</v>
      </c>
      <c r="N82" s="66">
        <v>18.399999999999999</v>
      </c>
      <c r="O82" s="23"/>
      <c r="P82" s="64"/>
      <c r="Q82" s="23"/>
      <c r="R82" s="64"/>
      <c r="S82" s="23"/>
      <c r="T82" s="64"/>
      <c r="U82" s="23"/>
      <c r="V82" s="270"/>
      <c r="W82" s="65"/>
      <c r="X82" s="66"/>
      <c r="Y82" s="70"/>
      <c r="Z82" s="71"/>
      <c r="AA82" s="24"/>
      <c r="AB82" s="69"/>
      <c r="AC82" s="460">
        <v>71</v>
      </c>
      <c r="AD82" s="457">
        <v>40</v>
      </c>
      <c r="AE82" s="386"/>
      <c r="AF82" s="397"/>
      <c r="AG82" s="6" t="s">
        <v>375</v>
      </c>
      <c r="AH82" s="18" t="s">
        <v>23</v>
      </c>
      <c r="AI82" s="34">
        <v>19</v>
      </c>
      <c r="AJ82" s="35">
        <v>18.2</v>
      </c>
      <c r="AK82" s="36" t="s">
        <v>36</v>
      </c>
      <c r="AL82" s="97"/>
    </row>
    <row r="83" spans="1:38">
      <c r="A83" s="2198"/>
      <c r="B83" s="472">
        <v>42532</v>
      </c>
      <c r="C83" s="473" t="s">
        <v>42</v>
      </c>
      <c r="D83" s="75" t="s">
        <v>627</v>
      </c>
      <c r="E83" s="73"/>
      <c r="F83" s="61">
        <v>24.4</v>
      </c>
      <c r="G83" s="23">
        <v>22.8</v>
      </c>
      <c r="H83" s="64">
        <v>22.8</v>
      </c>
      <c r="I83" s="65">
        <v>4.7</v>
      </c>
      <c r="J83" s="66">
        <v>1.5</v>
      </c>
      <c r="K83" s="24">
        <v>7.24</v>
      </c>
      <c r="L83" s="69">
        <v>7.5</v>
      </c>
      <c r="M83" s="65">
        <v>20.2</v>
      </c>
      <c r="N83" s="66">
        <v>20.100000000000001</v>
      </c>
      <c r="O83" s="23"/>
      <c r="P83" s="64"/>
      <c r="Q83" s="23"/>
      <c r="R83" s="64"/>
      <c r="S83" s="23"/>
      <c r="T83" s="64"/>
      <c r="U83" s="23"/>
      <c r="V83" s="270"/>
      <c r="W83" s="65"/>
      <c r="X83" s="66"/>
      <c r="Y83" s="70"/>
      <c r="Z83" s="71"/>
      <c r="AA83" s="24"/>
      <c r="AB83" s="69"/>
      <c r="AC83" s="460">
        <v>0</v>
      </c>
      <c r="AD83" s="457">
        <v>44</v>
      </c>
      <c r="AE83" s="386"/>
      <c r="AF83" s="397"/>
      <c r="AG83" s="6" t="s">
        <v>400</v>
      </c>
      <c r="AH83" s="18" t="s">
        <v>23</v>
      </c>
      <c r="AI83" s="37">
        <v>13.9</v>
      </c>
      <c r="AJ83" s="38">
        <v>14.3</v>
      </c>
      <c r="AK83" s="39" t="s">
        <v>36</v>
      </c>
      <c r="AL83" s="95"/>
    </row>
    <row r="84" spans="1:38">
      <c r="A84" s="2198"/>
      <c r="B84" s="472">
        <v>42533</v>
      </c>
      <c r="C84" s="473" t="s">
        <v>37</v>
      </c>
      <c r="D84" s="75" t="s">
        <v>641</v>
      </c>
      <c r="E84" s="73"/>
      <c r="F84" s="61">
        <v>22.2</v>
      </c>
      <c r="G84" s="23">
        <v>22.1</v>
      </c>
      <c r="H84" s="64">
        <v>22.4</v>
      </c>
      <c r="I84" s="65">
        <v>4.9000000000000004</v>
      </c>
      <c r="J84" s="66">
        <v>2.4</v>
      </c>
      <c r="K84" s="24">
        <v>7.3</v>
      </c>
      <c r="L84" s="69">
        <v>7.44</v>
      </c>
      <c r="M84" s="65">
        <v>20.5</v>
      </c>
      <c r="N84" s="66">
        <v>20.100000000000001</v>
      </c>
      <c r="O84" s="23"/>
      <c r="P84" s="64">
        <v>28</v>
      </c>
      <c r="Q84" s="23"/>
      <c r="R84" s="64">
        <v>54.1</v>
      </c>
      <c r="S84" s="23"/>
      <c r="T84" s="64"/>
      <c r="U84" s="23"/>
      <c r="V84" s="270"/>
      <c r="W84" s="65"/>
      <c r="X84" s="66">
        <v>18.399999999999999</v>
      </c>
      <c r="Y84" s="70"/>
      <c r="Z84" s="71">
        <v>130</v>
      </c>
      <c r="AA84" s="24"/>
      <c r="AB84" s="69">
        <v>0.11</v>
      </c>
      <c r="AC84" s="460">
        <v>283</v>
      </c>
      <c r="AD84" s="457">
        <v>40</v>
      </c>
      <c r="AE84" s="386"/>
      <c r="AF84" s="397"/>
      <c r="AG84" s="6" t="s">
        <v>401</v>
      </c>
      <c r="AH84" s="18" t="s">
        <v>23</v>
      </c>
      <c r="AI84" s="49">
        <v>118</v>
      </c>
      <c r="AJ84" s="50">
        <v>112</v>
      </c>
      <c r="AK84" s="25" t="s">
        <v>36</v>
      </c>
      <c r="AL84" s="26"/>
    </row>
    <row r="85" spans="1:38">
      <c r="A85" s="2198"/>
      <c r="B85" s="472">
        <v>42534</v>
      </c>
      <c r="C85" s="473" t="s">
        <v>38</v>
      </c>
      <c r="D85" s="75" t="s">
        <v>641</v>
      </c>
      <c r="E85" s="73">
        <v>3</v>
      </c>
      <c r="F85" s="61">
        <v>18.100000000000001</v>
      </c>
      <c r="G85" s="23">
        <v>22</v>
      </c>
      <c r="H85" s="64">
        <v>22.1</v>
      </c>
      <c r="I85" s="65">
        <v>4.4000000000000004</v>
      </c>
      <c r="J85" s="66">
        <v>2.5</v>
      </c>
      <c r="K85" s="24">
        <v>7.21</v>
      </c>
      <c r="L85" s="69">
        <v>7.38</v>
      </c>
      <c r="M85" s="65">
        <v>19.5</v>
      </c>
      <c r="N85" s="66">
        <v>19.8</v>
      </c>
      <c r="O85" s="23"/>
      <c r="P85" s="64">
        <v>27.8</v>
      </c>
      <c r="Q85" s="23"/>
      <c r="R85" s="64">
        <v>53.1</v>
      </c>
      <c r="S85" s="23"/>
      <c r="T85" s="64"/>
      <c r="U85" s="23"/>
      <c r="V85" s="270"/>
      <c r="W85" s="65"/>
      <c r="X85" s="66">
        <v>18.5</v>
      </c>
      <c r="Y85" s="70"/>
      <c r="Z85" s="71">
        <v>132</v>
      </c>
      <c r="AA85" s="24"/>
      <c r="AB85" s="69">
        <v>0.1</v>
      </c>
      <c r="AC85" s="460">
        <v>354</v>
      </c>
      <c r="AD85" s="457">
        <v>46</v>
      </c>
      <c r="AE85" s="386"/>
      <c r="AF85" s="397"/>
      <c r="AG85" s="6" t="s">
        <v>402</v>
      </c>
      <c r="AH85" s="18" t="s">
        <v>23</v>
      </c>
      <c r="AI85" s="40">
        <v>0.16</v>
      </c>
      <c r="AJ85" s="41">
        <v>0.11</v>
      </c>
      <c r="AK85" s="42" t="s">
        <v>36</v>
      </c>
      <c r="AL85" s="96"/>
    </row>
    <row r="86" spans="1:38">
      <c r="A86" s="2198"/>
      <c r="B86" s="472">
        <v>42535</v>
      </c>
      <c r="C86" s="473" t="s">
        <v>35</v>
      </c>
      <c r="D86" s="75" t="s">
        <v>641</v>
      </c>
      <c r="E86" s="73">
        <v>4.5</v>
      </c>
      <c r="F86" s="61">
        <v>17.899999999999999</v>
      </c>
      <c r="G86" s="23">
        <v>21.5</v>
      </c>
      <c r="H86" s="64">
        <v>21.7</v>
      </c>
      <c r="I86" s="65">
        <v>6.7</v>
      </c>
      <c r="J86" s="66">
        <v>2.8</v>
      </c>
      <c r="K86" s="24">
        <v>7.27</v>
      </c>
      <c r="L86" s="69">
        <v>7.33</v>
      </c>
      <c r="M86" s="65">
        <v>20.100000000000001</v>
      </c>
      <c r="N86" s="66">
        <v>20.2</v>
      </c>
      <c r="O86" s="23"/>
      <c r="P86" s="64">
        <v>28</v>
      </c>
      <c r="Q86" s="23"/>
      <c r="R86" s="64">
        <v>54.1</v>
      </c>
      <c r="S86" s="23"/>
      <c r="T86" s="64"/>
      <c r="U86" s="23"/>
      <c r="V86" s="270"/>
      <c r="W86" s="65"/>
      <c r="X86" s="66">
        <v>19</v>
      </c>
      <c r="Y86" s="70"/>
      <c r="Z86" s="71">
        <v>138</v>
      </c>
      <c r="AA86" s="24"/>
      <c r="AB86" s="69">
        <v>0.11</v>
      </c>
      <c r="AC86" s="460">
        <v>540</v>
      </c>
      <c r="AD86" s="457">
        <v>35</v>
      </c>
      <c r="AE86" s="386"/>
      <c r="AF86" s="397"/>
      <c r="AG86" s="6" t="s">
        <v>24</v>
      </c>
      <c r="AH86" s="18" t="s">
        <v>23</v>
      </c>
      <c r="AI86" s="23">
        <v>3.1</v>
      </c>
      <c r="AJ86" s="48">
        <v>2.9</v>
      </c>
      <c r="AK86" s="155" t="s">
        <v>36</v>
      </c>
      <c r="AL86" s="96"/>
    </row>
    <row r="87" spans="1:38">
      <c r="A87" s="2198"/>
      <c r="B87" s="472">
        <v>42536</v>
      </c>
      <c r="C87" s="473" t="s">
        <v>39</v>
      </c>
      <c r="D87" s="75" t="s">
        <v>641</v>
      </c>
      <c r="E87" s="73"/>
      <c r="F87" s="61">
        <v>20.7</v>
      </c>
      <c r="G87" s="23">
        <v>21.9</v>
      </c>
      <c r="H87" s="64">
        <v>21.9</v>
      </c>
      <c r="I87" s="65">
        <v>3.8</v>
      </c>
      <c r="J87" s="66">
        <v>2.2999999999999998</v>
      </c>
      <c r="K87" s="24">
        <v>7.2</v>
      </c>
      <c r="L87" s="69">
        <v>7.31</v>
      </c>
      <c r="M87" s="65">
        <v>19.600000000000001</v>
      </c>
      <c r="N87" s="66">
        <v>20.5</v>
      </c>
      <c r="O87" s="23"/>
      <c r="P87" s="64">
        <v>29.2</v>
      </c>
      <c r="Q87" s="23"/>
      <c r="R87" s="64">
        <v>56.1</v>
      </c>
      <c r="S87" s="23"/>
      <c r="T87" s="64"/>
      <c r="U87" s="23"/>
      <c r="V87" s="270"/>
      <c r="W87" s="65"/>
      <c r="X87" s="66">
        <v>18.3</v>
      </c>
      <c r="Y87" s="70"/>
      <c r="Z87" s="71">
        <v>136</v>
      </c>
      <c r="AA87" s="24"/>
      <c r="AB87" s="69">
        <v>0.09</v>
      </c>
      <c r="AC87" s="460">
        <v>230</v>
      </c>
      <c r="AD87" s="457">
        <v>35</v>
      </c>
      <c r="AE87" s="386"/>
      <c r="AF87" s="397"/>
      <c r="AG87" s="6" t="s">
        <v>25</v>
      </c>
      <c r="AH87" s="18" t="s">
        <v>23</v>
      </c>
      <c r="AI87" s="23">
        <v>1</v>
      </c>
      <c r="AJ87" s="48">
        <v>1</v>
      </c>
      <c r="AK87" s="155" t="s">
        <v>36</v>
      </c>
      <c r="AL87" s="96"/>
    </row>
    <row r="88" spans="1:38">
      <c r="A88" s="2198"/>
      <c r="B88" s="472">
        <v>42537</v>
      </c>
      <c r="C88" s="473" t="s">
        <v>40</v>
      </c>
      <c r="D88" s="75" t="s">
        <v>627</v>
      </c>
      <c r="E88" s="73"/>
      <c r="F88" s="61">
        <v>23.6</v>
      </c>
      <c r="G88" s="23">
        <v>22.6</v>
      </c>
      <c r="H88" s="64">
        <v>22.7</v>
      </c>
      <c r="I88" s="65">
        <v>5</v>
      </c>
      <c r="J88" s="66">
        <v>2.1</v>
      </c>
      <c r="K88" s="24">
        <v>7.15</v>
      </c>
      <c r="L88" s="69">
        <v>7.3</v>
      </c>
      <c r="M88" s="65">
        <v>20.9</v>
      </c>
      <c r="N88" s="66">
        <v>21.3</v>
      </c>
      <c r="O88" s="23"/>
      <c r="P88" s="64">
        <v>30.4</v>
      </c>
      <c r="Q88" s="23"/>
      <c r="R88" s="64">
        <v>56.1</v>
      </c>
      <c r="S88" s="23"/>
      <c r="T88" s="64"/>
      <c r="U88" s="23"/>
      <c r="V88" s="270"/>
      <c r="W88" s="65"/>
      <c r="X88" s="66">
        <v>20.399999999999999</v>
      </c>
      <c r="Y88" s="70"/>
      <c r="Z88" s="71">
        <v>140</v>
      </c>
      <c r="AA88" s="24"/>
      <c r="AB88" s="69">
        <v>0.09</v>
      </c>
      <c r="AC88" s="460">
        <v>283</v>
      </c>
      <c r="AD88" s="457">
        <v>34</v>
      </c>
      <c r="AE88" s="386"/>
      <c r="AF88" s="397"/>
      <c r="AG88" s="6" t="s">
        <v>403</v>
      </c>
      <c r="AH88" s="18" t="s">
        <v>23</v>
      </c>
      <c r="AI88" s="23">
        <v>6.7</v>
      </c>
      <c r="AJ88" s="48">
        <v>7.8</v>
      </c>
      <c r="AK88" s="155" t="s">
        <v>36</v>
      </c>
      <c r="AL88" s="96"/>
    </row>
    <row r="89" spans="1:38">
      <c r="A89" s="2198"/>
      <c r="B89" s="472">
        <v>42538</v>
      </c>
      <c r="C89" s="473" t="s">
        <v>41</v>
      </c>
      <c r="D89" s="75" t="s">
        <v>627</v>
      </c>
      <c r="E89" s="73"/>
      <c r="F89" s="61">
        <v>23.7</v>
      </c>
      <c r="G89" s="23">
        <v>22.6</v>
      </c>
      <c r="H89" s="64">
        <v>22.9</v>
      </c>
      <c r="I89" s="65">
        <v>4.0999999999999996</v>
      </c>
      <c r="J89" s="66">
        <v>1.8</v>
      </c>
      <c r="K89" s="24">
        <v>7.27</v>
      </c>
      <c r="L89" s="69">
        <v>7.34</v>
      </c>
      <c r="M89" s="65">
        <v>19.5</v>
      </c>
      <c r="N89" s="66">
        <v>20.2</v>
      </c>
      <c r="O89" s="23"/>
      <c r="P89" s="64"/>
      <c r="Q89" s="23"/>
      <c r="R89" s="64"/>
      <c r="S89" s="23"/>
      <c r="T89" s="64"/>
      <c r="U89" s="23"/>
      <c r="V89" s="270"/>
      <c r="W89" s="65"/>
      <c r="X89" s="66"/>
      <c r="Y89" s="70"/>
      <c r="Z89" s="71"/>
      <c r="AA89" s="24"/>
      <c r="AB89" s="69"/>
      <c r="AC89" s="460">
        <v>0</v>
      </c>
      <c r="AD89" s="457">
        <v>40</v>
      </c>
      <c r="AE89" s="386"/>
      <c r="AF89" s="397"/>
      <c r="AG89" s="6" t="s">
        <v>404</v>
      </c>
      <c r="AH89" s="18" t="s">
        <v>23</v>
      </c>
      <c r="AI89" s="45">
        <v>5.5E-2</v>
      </c>
      <c r="AJ89" s="46">
        <v>3.7999999999999999E-2</v>
      </c>
      <c r="AK89" s="47" t="s">
        <v>36</v>
      </c>
      <c r="AL89" s="98"/>
    </row>
    <row r="90" spans="1:38">
      <c r="A90" s="2198"/>
      <c r="B90" s="472">
        <v>42539</v>
      </c>
      <c r="C90" s="473" t="s">
        <v>42</v>
      </c>
      <c r="D90" s="75" t="s">
        <v>641</v>
      </c>
      <c r="E90" s="73">
        <v>8.5</v>
      </c>
      <c r="F90" s="61">
        <v>20.100000000000001</v>
      </c>
      <c r="G90" s="23">
        <v>22.7</v>
      </c>
      <c r="H90" s="64">
        <v>22.9</v>
      </c>
      <c r="I90" s="65">
        <v>4.0999999999999996</v>
      </c>
      <c r="J90" s="66">
        <v>1.7</v>
      </c>
      <c r="K90" s="24">
        <v>7.29</v>
      </c>
      <c r="L90" s="69">
        <v>7.27</v>
      </c>
      <c r="M90" s="65">
        <v>18.899999999999999</v>
      </c>
      <c r="N90" s="66">
        <v>18.899999999999999</v>
      </c>
      <c r="O90" s="23"/>
      <c r="P90" s="64"/>
      <c r="Q90" s="23"/>
      <c r="R90" s="64"/>
      <c r="S90" s="23"/>
      <c r="T90" s="64"/>
      <c r="U90" s="23"/>
      <c r="V90" s="270"/>
      <c r="W90" s="65"/>
      <c r="X90" s="66"/>
      <c r="Y90" s="70"/>
      <c r="Z90" s="71"/>
      <c r="AA90" s="24"/>
      <c r="AB90" s="69"/>
      <c r="AC90" s="460">
        <v>168</v>
      </c>
      <c r="AD90" s="457">
        <v>36</v>
      </c>
      <c r="AE90" s="386"/>
      <c r="AF90" s="397"/>
      <c r="AG90" s="6" t="s">
        <v>26</v>
      </c>
      <c r="AH90" s="18" t="s">
        <v>23</v>
      </c>
      <c r="AI90" s="24">
        <v>0.3</v>
      </c>
      <c r="AJ90" s="44">
        <v>0.11</v>
      </c>
      <c r="AK90" s="42" t="s">
        <v>36</v>
      </c>
      <c r="AL90" s="96"/>
    </row>
    <row r="91" spans="1:38">
      <c r="A91" s="2198"/>
      <c r="B91" s="472">
        <v>42540</v>
      </c>
      <c r="C91" s="473" t="s">
        <v>37</v>
      </c>
      <c r="D91" s="75" t="s">
        <v>627</v>
      </c>
      <c r="E91" s="73">
        <v>0</v>
      </c>
      <c r="F91" s="61">
        <v>22.9</v>
      </c>
      <c r="G91" s="23">
        <v>22.3</v>
      </c>
      <c r="H91" s="64">
        <v>22.4</v>
      </c>
      <c r="I91" s="65">
        <v>4.8</v>
      </c>
      <c r="J91" s="66">
        <v>2.6</v>
      </c>
      <c r="K91" s="24">
        <v>7.23</v>
      </c>
      <c r="L91" s="69">
        <v>7.31</v>
      </c>
      <c r="M91" s="65">
        <v>21.7</v>
      </c>
      <c r="N91" s="66">
        <v>21.6</v>
      </c>
      <c r="O91" s="23"/>
      <c r="P91" s="64">
        <v>32.799999999999997</v>
      </c>
      <c r="Q91" s="23"/>
      <c r="R91" s="64">
        <v>58.5</v>
      </c>
      <c r="S91" s="23"/>
      <c r="T91" s="64"/>
      <c r="U91" s="23"/>
      <c r="V91" s="270"/>
      <c r="W91" s="65"/>
      <c r="X91" s="66">
        <v>19.2</v>
      </c>
      <c r="Y91" s="70"/>
      <c r="Z91" s="71">
        <v>142</v>
      </c>
      <c r="AA91" s="24"/>
      <c r="AB91" s="69">
        <v>0.09</v>
      </c>
      <c r="AC91" s="460">
        <v>336</v>
      </c>
      <c r="AD91" s="457">
        <v>33</v>
      </c>
      <c r="AE91" s="386"/>
      <c r="AF91" s="397"/>
      <c r="AG91" s="6" t="s">
        <v>98</v>
      </c>
      <c r="AH91" s="18" t="s">
        <v>23</v>
      </c>
      <c r="AI91" s="24">
        <v>1.52</v>
      </c>
      <c r="AJ91" s="44">
        <v>1.27</v>
      </c>
      <c r="AK91" s="42" t="s">
        <v>36</v>
      </c>
      <c r="AL91" s="96"/>
    </row>
    <row r="92" spans="1:38">
      <c r="A92" s="2198"/>
      <c r="B92" s="472">
        <v>42541</v>
      </c>
      <c r="C92" s="473" t="s">
        <v>38</v>
      </c>
      <c r="D92" s="75" t="s">
        <v>627</v>
      </c>
      <c r="E92" s="73"/>
      <c r="F92" s="61">
        <v>24.3</v>
      </c>
      <c r="G92" s="23">
        <v>23.8</v>
      </c>
      <c r="H92" s="64">
        <v>23.2</v>
      </c>
      <c r="I92" s="65">
        <v>4</v>
      </c>
      <c r="J92" s="66">
        <v>3</v>
      </c>
      <c r="K92" s="24">
        <v>7.36</v>
      </c>
      <c r="L92" s="69">
        <v>7.34</v>
      </c>
      <c r="M92" s="65">
        <v>21.7</v>
      </c>
      <c r="N92" s="66">
        <v>21.8</v>
      </c>
      <c r="O92" s="23"/>
      <c r="P92" s="64">
        <v>32.200000000000003</v>
      </c>
      <c r="Q92" s="23"/>
      <c r="R92" s="64">
        <v>58.3</v>
      </c>
      <c r="S92" s="23"/>
      <c r="T92" s="64"/>
      <c r="U92" s="23"/>
      <c r="V92" s="270"/>
      <c r="W92" s="65"/>
      <c r="X92" s="66">
        <v>20</v>
      </c>
      <c r="Y92" s="70"/>
      <c r="Z92" s="71">
        <v>144</v>
      </c>
      <c r="AA92" s="24"/>
      <c r="AB92" s="69">
        <v>0.09</v>
      </c>
      <c r="AC92" s="460">
        <v>381</v>
      </c>
      <c r="AD92" s="457">
        <v>31</v>
      </c>
      <c r="AE92" s="386"/>
      <c r="AF92" s="397"/>
      <c r="AG92" s="6" t="s">
        <v>384</v>
      </c>
      <c r="AH92" s="18" t="s">
        <v>23</v>
      </c>
      <c r="AI92" s="45">
        <v>4.3999999999999997E-2</v>
      </c>
      <c r="AJ92" s="268">
        <v>4.2000000000000003E-2</v>
      </c>
      <c r="AK92" s="47" t="s">
        <v>36</v>
      </c>
      <c r="AL92" s="98"/>
    </row>
    <row r="93" spans="1:38">
      <c r="A93" s="2198"/>
      <c r="B93" s="472">
        <v>42542</v>
      </c>
      <c r="C93" s="473" t="s">
        <v>35</v>
      </c>
      <c r="D93" s="75" t="s">
        <v>632</v>
      </c>
      <c r="E93" s="73">
        <v>30</v>
      </c>
      <c r="F93" s="61">
        <v>22.6</v>
      </c>
      <c r="G93" s="23">
        <v>23.5</v>
      </c>
      <c r="H93" s="64">
        <v>23.6</v>
      </c>
      <c r="I93" s="65">
        <v>6.1</v>
      </c>
      <c r="J93" s="66">
        <v>3</v>
      </c>
      <c r="K93" s="24">
        <v>7.27</v>
      </c>
      <c r="L93" s="69">
        <v>7.4</v>
      </c>
      <c r="M93" s="65">
        <v>22.7</v>
      </c>
      <c r="N93" s="66">
        <v>22.7</v>
      </c>
      <c r="O93" s="23"/>
      <c r="P93" s="64">
        <v>34.4</v>
      </c>
      <c r="Q93" s="23"/>
      <c r="R93" s="64">
        <v>60.1</v>
      </c>
      <c r="S93" s="23"/>
      <c r="T93" s="64"/>
      <c r="U93" s="23"/>
      <c r="V93" s="270"/>
      <c r="W93" s="65"/>
      <c r="X93" s="66">
        <v>21.3</v>
      </c>
      <c r="Y93" s="70"/>
      <c r="Z93" s="71">
        <v>148</v>
      </c>
      <c r="AA93" s="24"/>
      <c r="AB93" s="69">
        <v>0.08</v>
      </c>
      <c r="AC93" s="460">
        <v>478</v>
      </c>
      <c r="AD93" s="457">
        <v>33</v>
      </c>
      <c r="AE93" s="386"/>
      <c r="AF93" s="397"/>
      <c r="AG93" s="6" t="s">
        <v>405</v>
      </c>
      <c r="AH93" s="18" t="s">
        <v>23</v>
      </c>
      <c r="AI93" s="24" t="s">
        <v>643</v>
      </c>
      <c r="AJ93" s="269" t="s">
        <v>643</v>
      </c>
      <c r="AK93" s="42" t="s">
        <v>36</v>
      </c>
      <c r="AL93" s="96"/>
    </row>
    <row r="94" spans="1:38">
      <c r="A94" s="2198"/>
      <c r="B94" s="472">
        <v>42543</v>
      </c>
      <c r="C94" s="473" t="s">
        <v>39</v>
      </c>
      <c r="D94" s="75" t="s">
        <v>627</v>
      </c>
      <c r="E94" s="73"/>
      <c r="F94" s="61">
        <v>25.1</v>
      </c>
      <c r="G94" s="23">
        <v>23.2</v>
      </c>
      <c r="H94" s="64">
        <v>23.2</v>
      </c>
      <c r="I94" s="65">
        <v>3.7</v>
      </c>
      <c r="J94" s="66">
        <v>2.8</v>
      </c>
      <c r="K94" s="24">
        <v>7.14</v>
      </c>
      <c r="L94" s="69">
        <v>7.27</v>
      </c>
      <c r="M94" s="65">
        <v>23.1</v>
      </c>
      <c r="N94" s="66">
        <v>22.2</v>
      </c>
      <c r="O94" s="23"/>
      <c r="P94" s="64">
        <v>35.4</v>
      </c>
      <c r="Q94" s="23"/>
      <c r="R94" s="64">
        <v>60.1</v>
      </c>
      <c r="S94" s="23"/>
      <c r="T94" s="64"/>
      <c r="U94" s="23"/>
      <c r="V94" s="270"/>
      <c r="W94" s="65"/>
      <c r="X94" s="66">
        <v>20</v>
      </c>
      <c r="Y94" s="70"/>
      <c r="Z94" s="71">
        <v>150</v>
      </c>
      <c r="AA94" s="24"/>
      <c r="AB94" s="69">
        <v>0.1</v>
      </c>
      <c r="AC94" s="460">
        <v>717</v>
      </c>
      <c r="AD94" s="457">
        <v>161</v>
      </c>
      <c r="AE94" s="386"/>
      <c r="AF94" s="397"/>
      <c r="AG94" s="6" t="s">
        <v>99</v>
      </c>
      <c r="AH94" s="18" t="s">
        <v>23</v>
      </c>
      <c r="AI94" s="23">
        <v>22.9</v>
      </c>
      <c r="AJ94" s="48">
        <v>23.6</v>
      </c>
      <c r="AK94" s="36" t="s">
        <v>36</v>
      </c>
      <c r="AL94" s="97"/>
    </row>
    <row r="95" spans="1:38">
      <c r="A95" s="2198"/>
      <c r="B95" s="472">
        <v>42544</v>
      </c>
      <c r="C95" s="473" t="s">
        <v>40</v>
      </c>
      <c r="D95" s="75" t="s">
        <v>627</v>
      </c>
      <c r="E95" s="73"/>
      <c r="F95" s="61">
        <v>26.8</v>
      </c>
      <c r="G95" s="23">
        <v>20.9</v>
      </c>
      <c r="H95" s="64">
        <v>22.2</v>
      </c>
      <c r="I95" s="65">
        <v>15.4</v>
      </c>
      <c r="J95" s="66">
        <v>1.9</v>
      </c>
      <c r="K95" s="24">
        <v>6.96</v>
      </c>
      <c r="L95" s="69">
        <v>7.06</v>
      </c>
      <c r="M95" s="65">
        <v>16.3</v>
      </c>
      <c r="N95" s="66">
        <v>18.5</v>
      </c>
      <c r="O95" s="23"/>
      <c r="P95" s="64">
        <v>26</v>
      </c>
      <c r="Q95" s="23"/>
      <c r="R95" s="64">
        <v>50.7</v>
      </c>
      <c r="S95" s="23"/>
      <c r="T95" s="64"/>
      <c r="U95" s="23"/>
      <c r="V95" s="270"/>
      <c r="W95" s="65"/>
      <c r="X95" s="66">
        <v>16.899999999999999</v>
      </c>
      <c r="Y95" s="70"/>
      <c r="Z95" s="71">
        <v>120</v>
      </c>
      <c r="AA95" s="24"/>
      <c r="AB95" s="69">
        <v>0.08</v>
      </c>
      <c r="AC95" s="460">
        <v>504</v>
      </c>
      <c r="AD95" s="457">
        <v>88</v>
      </c>
      <c r="AE95" s="386"/>
      <c r="AF95" s="397"/>
      <c r="AG95" s="6" t="s">
        <v>27</v>
      </c>
      <c r="AH95" s="18" t="s">
        <v>23</v>
      </c>
      <c r="AI95" s="23">
        <v>17</v>
      </c>
      <c r="AJ95" s="48">
        <v>16.899999999999999</v>
      </c>
      <c r="AK95" s="36" t="s">
        <v>36</v>
      </c>
      <c r="AL95" s="97"/>
    </row>
    <row r="96" spans="1:38">
      <c r="A96" s="2198"/>
      <c r="B96" s="472">
        <v>42545</v>
      </c>
      <c r="C96" s="473" t="s">
        <v>41</v>
      </c>
      <c r="D96" s="75" t="s">
        <v>641</v>
      </c>
      <c r="E96" s="73"/>
      <c r="F96" s="61">
        <v>25.3</v>
      </c>
      <c r="G96" s="23">
        <v>22.2</v>
      </c>
      <c r="H96" s="64">
        <v>22.4</v>
      </c>
      <c r="I96" s="65">
        <v>5.4</v>
      </c>
      <c r="J96" s="66">
        <v>2.7</v>
      </c>
      <c r="K96" s="24">
        <v>7.11</v>
      </c>
      <c r="L96" s="69">
        <v>7.08</v>
      </c>
      <c r="M96" s="65">
        <v>19.3</v>
      </c>
      <c r="N96" s="66">
        <v>20.399999999999999</v>
      </c>
      <c r="O96" s="23"/>
      <c r="P96" s="64"/>
      <c r="Q96" s="23"/>
      <c r="R96" s="64"/>
      <c r="S96" s="23"/>
      <c r="T96" s="64"/>
      <c r="U96" s="23"/>
      <c r="V96" s="270"/>
      <c r="W96" s="65"/>
      <c r="X96" s="66"/>
      <c r="Y96" s="70"/>
      <c r="Z96" s="71"/>
      <c r="AA96" s="24"/>
      <c r="AB96" s="69"/>
      <c r="AC96" s="460">
        <v>388</v>
      </c>
      <c r="AD96" s="457">
        <v>41</v>
      </c>
      <c r="AE96" s="386"/>
      <c r="AF96" s="397"/>
      <c r="AG96" s="6" t="s">
        <v>387</v>
      </c>
      <c r="AH96" s="18" t="s">
        <v>398</v>
      </c>
      <c r="AI96" s="51">
        <v>4.0999999999999996</v>
      </c>
      <c r="AJ96" s="52">
        <v>3.9</v>
      </c>
      <c r="AK96" s="43" t="s">
        <v>36</v>
      </c>
      <c r="AL96" s="99"/>
    </row>
    <row r="97" spans="1:38">
      <c r="A97" s="2198"/>
      <c r="B97" s="472">
        <v>42546</v>
      </c>
      <c r="C97" s="473" t="s">
        <v>42</v>
      </c>
      <c r="D97" s="75" t="s">
        <v>632</v>
      </c>
      <c r="E97" s="73">
        <v>4</v>
      </c>
      <c r="F97" s="61">
        <v>23.2</v>
      </c>
      <c r="G97" s="23">
        <v>22.9</v>
      </c>
      <c r="H97" s="64">
        <v>23.1</v>
      </c>
      <c r="I97" s="65">
        <v>1.9</v>
      </c>
      <c r="J97" s="66">
        <v>2.2000000000000002</v>
      </c>
      <c r="K97" s="24">
        <v>6.89</v>
      </c>
      <c r="L97" s="69">
        <v>7.07</v>
      </c>
      <c r="M97" s="65">
        <v>17.100000000000001</v>
      </c>
      <c r="N97" s="66">
        <v>18.7</v>
      </c>
      <c r="O97" s="23"/>
      <c r="P97" s="64"/>
      <c r="Q97" s="23"/>
      <c r="R97" s="64"/>
      <c r="S97" s="23"/>
      <c r="T97" s="64"/>
      <c r="U97" s="23"/>
      <c r="V97" s="270"/>
      <c r="W97" s="65"/>
      <c r="X97" s="66"/>
      <c r="Y97" s="70"/>
      <c r="Z97" s="71"/>
      <c r="AA97" s="24"/>
      <c r="AB97" s="69"/>
      <c r="AC97" s="460">
        <v>159</v>
      </c>
      <c r="AD97" s="457">
        <v>37</v>
      </c>
      <c r="AE97" s="386"/>
      <c r="AF97" s="397"/>
      <c r="AG97" s="6" t="s">
        <v>406</v>
      </c>
      <c r="AH97" s="18" t="s">
        <v>23</v>
      </c>
      <c r="AI97" s="51">
        <v>3.4</v>
      </c>
      <c r="AJ97" s="52">
        <v>3.2</v>
      </c>
      <c r="AK97" s="43" t="s">
        <v>36</v>
      </c>
      <c r="AL97" s="99"/>
    </row>
    <row r="98" spans="1:38">
      <c r="A98" s="2198"/>
      <c r="B98" s="472">
        <v>42547</v>
      </c>
      <c r="C98" s="473" t="s">
        <v>37</v>
      </c>
      <c r="D98" s="75" t="s">
        <v>641</v>
      </c>
      <c r="E98" s="73">
        <v>0</v>
      </c>
      <c r="F98" s="61">
        <v>22.2</v>
      </c>
      <c r="G98" s="23">
        <v>23.1</v>
      </c>
      <c r="H98" s="64">
        <v>23</v>
      </c>
      <c r="I98" s="65">
        <v>6.7</v>
      </c>
      <c r="J98" s="66">
        <v>2.5</v>
      </c>
      <c r="K98" s="24">
        <v>6.96</v>
      </c>
      <c r="L98" s="69">
        <v>7.05</v>
      </c>
      <c r="M98" s="65">
        <v>16.3</v>
      </c>
      <c r="N98" s="66">
        <v>16.7</v>
      </c>
      <c r="O98" s="23"/>
      <c r="P98" s="64">
        <v>23.1</v>
      </c>
      <c r="Q98" s="23"/>
      <c r="R98" s="64">
        <v>45.7</v>
      </c>
      <c r="S98" s="23"/>
      <c r="T98" s="64"/>
      <c r="U98" s="23"/>
      <c r="V98" s="270"/>
      <c r="W98" s="65"/>
      <c r="X98" s="66">
        <v>13.9</v>
      </c>
      <c r="Y98" s="70"/>
      <c r="Z98" s="71">
        <v>112</v>
      </c>
      <c r="AA98" s="24"/>
      <c r="AB98" s="69">
        <v>0.11</v>
      </c>
      <c r="AC98" s="460">
        <v>353</v>
      </c>
      <c r="AD98" s="457">
        <v>40</v>
      </c>
      <c r="AE98" s="386"/>
      <c r="AF98" s="397"/>
      <c r="AG98" s="19"/>
      <c r="AH98" s="9"/>
      <c r="AI98" s="20"/>
      <c r="AJ98" s="8"/>
      <c r="AK98" s="8"/>
      <c r="AL98" s="9"/>
    </row>
    <row r="99" spans="1:38">
      <c r="A99" s="2198"/>
      <c r="B99" s="472">
        <v>42548</v>
      </c>
      <c r="C99" s="473" t="s">
        <v>38</v>
      </c>
      <c r="D99" s="75" t="s">
        <v>641</v>
      </c>
      <c r="E99" s="73">
        <v>1</v>
      </c>
      <c r="F99" s="61">
        <v>23.1</v>
      </c>
      <c r="G99" s="23">
        <v>23.7</v>
      </c>
      <c r="H99" s="64">
        <v>23.7</v>
      </c>
      <c r="I99" s="65">
        <v>3.3</v>
      </c>
      <c r="J99" s="66">
        <v>2.1</v>
      </c>
      <c r="K99" s="24">
        <v>7</v>
      </c>
      <c r="L99" s="69">
        <v>7.05</v>
      </c>
      <c r="M99" s="65">
        <v>16.2</v>
      </c>
      <c r="N99" s="66">
        <v>16.399999999999999</v>
      </c>
      <c r="O99" s="23"/>
      <c r="P99" s="64">
        <v>26.3</v>
      </c>
      <c r="Q99" s="23"/>
      <c r="R99" s="64">
        <v>46.1</v>
      </c>
      <c r="S99" s="23"/>
      <c r="T99" s="64"/>
      <c r="U99" s="23"/>
      <c r="V99" s="270"/>
      <c r="W99" s="65"/>
      <c r="X99" s="66">
        <v>12.8</v>
      </c>
      <c r="Y99" s="70"/>
      <c r="Z99" s="71">
        <v>102</v>
      </c>
      <c r="AA99" s="24"/>
      <c r="AB99" s="69">
        <v>0.09</v>
      </c>
      <c r="AC99" s="460">
        <v>0</v>
      </c>
      <c r="AD99" s="457">
        <v>30</v>
      </c>
      <c r="AE99" s="386"/>
      <c r="AF99" s="397"/>
      <c r="AG99" s="19"/>
      <c r="AH99" s="9"/>
      <c r="AI99" s="20"/>
      <c r="AJ99" s="8"/>
      <c r="AK99" s="8"/>
      <c r="AL99" s="9"/>
    </row>
    <row r="100" spans="1:38">
      <c r="A100" s="2198"/>
      <c r="B100" s="472">
        <v>42549</v>
      </c>
      <c r="C100" s="473" t="s">
        <v>35</v>
      </c>
      <c r="D100" s="75" t="s">
        <v>632</v>
      </c>
      <c r="E100" s="73">
        <v>1</v>
      </c>
      <c r="F100" s="61">
        <v>22.3</v>
      </c>
      <c r="G100" s="23">
        <v>24.2</v>
      </c>
      <c r="H100" s="64">
        <v>24.2</v>
      </c>
      <c r="I100" s="65">
        <v>3</v>
      </c>
      <c r="J100" s="66">
        <v>1.9</v>
      </c>
      <c r="K100" s="24">
        <v>7.08</v>
      </c>
      <c r="L100" s="69">
        <v>7.15</v>
      </c>
      <c r="M100" s="65">
        <v>19</v>
      </c>
      <c r="N100" s="66">
        <v>18.5</v>
      </c>
      <c r="O100" s="23"/>
      <c r="P100" s="64">
        <v>29.5</v>
      </c>
      <c r="Q100" s="23"/>
      <c r="R100" s="64">
        <v>50.1</v>
      </c>
      <c r="S100" s="23"/>
      <c r="T100" s="64"/>
      <c r="U100" s="23"/>
      <c r="V100" s="270"/>
      <c r="W100" s="65"/>
      <c r="X100" s="66">
        <v>15.1</v>
      </c>
      <c r="Y100" s="70"/>
      <c r="Z100" s="71">
        <v>115</v>
      </c>
      <c r="AA100" s="24"/>
      <c r="AB100" s="69">
        <v>0.09</v>
      </c>
      <c r="AC100" s="460">
        <v>310</v>
      </c>
      <c r="AD100" s="457">
        <v>20</v>
      </c>
      <c r="AE100" s="386"/>
      <c r="AF100" s="397"/>
      <c r="AG100" s="21"/>
      <c r="AH100" s="3"/>
      <c r="AI100" s="22"/>
      <c r="AJ100" s="10"/>
      <c r="AK100" s="10"/>
      <c r="AL100" s="3"/>
    </row>
    <row r="101" spans="1:38">
      <c r="A101" s="2198"/>
      <c r="B101" s="472">
        <v>42550</v>
      </c>
      <c r="C101" s="574" t="s">
        <v>39</v>
      </c>
      <c r="D101" s="75" t="s">
        <v>641</v>
      </c>
      <c r="E101" s="73"/>
      <c r="F101" s="61">
        <v>24.8</v>
      </c>
      <c r="G101" s="23">
        <v>24.7</v>
      </c>
      <c r="H101" s="64">
        <v>24.6</v>
      </c>
      <c r="I101" s="65">
        <v>3.7</v>
      </c>
      <c r="J101" s="66">
        <v>1.2</v>
      </c>
      <c r="K101" s="24">
        <v>7.14</v>
      </c>
      <c r="L101" s="69">
        <v>7.12</v>
      </c>
      <c r="M101" s="65">
        <v>21.9</v>
      </c>
      <c r="N101" s="66">
        <v>21.6</v>
      </c>
      <c r="O101" s="23"/>
      <c r="P101" s="64">
        <v>34</v>
      </c>
      <c r="Q101" s="23"/>
      <c r="R101" s="64">
        <v>59.7</v>
      </c>
      <c r="S101" s="23"/>
      <c r="T101" s="64"/>
      <c r="U101" s="23"/>
      <c r="V101" s="270"/>
      <c r="W101" s="65"/>
      <c r="X101" s="66">
        <v>18.100000000000001</v>
      </c>
      <c r="Y101" s="70"/>
      <c r="Z101" s="71">
        <v>138</v>
      </c>
      <c r="AA101" s="24"/>
      <c r="AB101" s="69">
        <v>0.05</v>
      </c>
      <c r="AC101" s="460">
        <v>1080</v>
      </c>
      <c r="AD101" s="457">
        <v>27</v>
      </c>
      <c r="AE101" s="386"/>
      <c r="AF101" s="397"/>
      <c r="AG101" s="29" t="s">
        <v>389</v>
      </c>
      <c r="AH101" s="2" t="s">
        <v>36</v>
      </c>
      <c r="AI101" s="2" t="s">
        <v>36</v>
      </c>
      <c r="AJ101" s="2" t="s">
        <v>36</v>
      </c>
      <c r="AK101" s="2" t="s">
        <v>36</v>
      </c>
      <c r="AL101" s="100" t="s">
        <v>36</v>
      </c>
    </row>
    <row r="102" spans="1:38">
      <c r="A102" s="2198"/>
      <c r="B102" s="475">
        <v>42551</v>
      </c>
      <c r="C102" s="476" t="s">
        <v>40</v>
      </c>
      <c r="D102" s="267" t="s">
        <v>632</v>
      </c>
      <c r="E102" s="146">
        <v>1</v>
      </c>
      <c r="F102" s="136">
        <v>24</v>
      </c>
      <c r="G102" s="137">
        <v>25.2</v>
      </c>
      <c r="H102" s="138">
        <v>25.2</v>
      </c>
      <c r="I102" s="139">
        <v>3</v>
      </c>
      <c r="J102" s="140">
        <v>1.5</v>
      </c>
      <c r="K102" s="141">
        <v>7.28</v>
      </c>
      <c r="L102" s="142">
        <v>7.29</v>
      </c>
      <c r="M102" s="139">
        <v>22.7</v>
      </c>
      <c r="N102" s="140">
        <v>22.5</v>
      </c>
      <c r="O102" s="137"/>
      <c r="P102" s="138">
        <v>35</v>
      </c>
      <c r="Q102" s="137"/>
      <c r="R102" s="138">
        <v>61.1</v>
      </c>
      <c r="S102" s="137"/>
      <c r="T102" s="138"/>
      <c r="U102" s="137"/>
      <c r="V102" s="272"/>
      <c r="W102" s="139"/>
      <c r="X102" s="140">
        <v>20.2</v>
      </c>
      <c r="Y102" s="143"/>
      <c r="Z102" s="144">
        <v>136</v>
      </c>
      <c r="AA102" s="141"/>
      <c r="AB102" s="142">
        <v>0.05</v>
      </c>
      <c r="AC102" s="459">
        <v>734</v>
      </c>
      <c r="AD102" s="462">
        <v>21</v>
      </c>
      <c r="AE102" s="386"/>
      <c r="AF102" s="397"/>
      <c r="AG102" s="274" t="s">
        <v>36</v>
      </c>
      <c r="AH102" s="276" t="s">
        <v>36</v>
      </c>
      <c r="AI102" s="276" t="s">
        <v>36</v>
      </c>
      <c r="AJ102" s="276" t="s">
        <v>36</v>
      </c>
      <c r="AK102" s="276" t="s">
        <v>36</v>
      </c>
      <c r="AL102" s="275" t="s">
        <v>36</v>
      </c>
    </row>
    <row r="103" spans="1:38" s="1" customFormat="1" ht="13.5" customHeight="1">
      <c r="A103" s="2198"/>
      <c r="B103" s="2194" t="s">
        <v>407</v>
      </c>
      <c r="C103" s="2184"/>
      <c r="D103" s="664"/>
      <c r="E103" s="586">
        <v>30</v>
      </c>
      <c r="F103" s="587">
        <v>26.8</v>
      </c>
      <c r="G103" s="688">
        <v>25.2</v>
      </c>
      <c r="H103" s="589">
        <v>25.2</v>
      </c>
      <c r="I103" s="590">
        <v>15.4</v>
      </c>
      <c r="J103" s="689">
        <v>3</v>
      </c>
      <c r="K103" s="690">
        <v>7.36</v>
      </c>
      <c r="L103" s="593">
        <v>7.5</v>
      </c>
      <c r="M103" s="590">
        <v>23.1</v>
      </c>
      <c r="N103" s="689">
        <v>22.7</v>
      </c>
      <c r="O103" s="688">
        <v>23.1</v>
      </c>
      <c r="P103" s="589">
        <v>35.4</v>
      </c>
      <c r="Q103" s="588">
        <v>48.1</v>
      </c>
      <c r="R103" s="587">
        <v>61.1</v>
      </c>
      <c r="S103" s="688">
        <v>29.1</v>
      </c>
      <c r="T103" s="589">
        <v>29.7</v>
      </c>
      <c r="U103" s="588">
        <v>19</v>
      </c>
      <c r="V103" s="587">
        <v>18.2</v>
      </c>
      <c r="W103" s="691">
        <v>13.9</v>
      </c>
      <c r="X103" s="591">
        <v>21.3</v>
      </c>
      <c r="Y103" s="594">
        <v>118</v>
      </c>
      <c r="Z103" s="692">
        <v>150</v>
      </c>
      <c r="AA103" s="690">
        <v>0.16</v>
      </c>
      <c r="AB103" s="593">
        <v>0.13</v>
      </c>
      <c r="AC103" s="615">
        <v>1080</v>
      </c>
      <c r="AD103" s="693">
        <v>161</v>
      </c>
      <c r="AE103" s="747"/>
      <c r="AF103" s="674"/>
      <c r="AG103" s="11" t="s">
        <v>36</v>
      </c>
      <c r="AH103" s="2" t="s">
        <v>36</v>
      </c>
      <c r="AI103" s="2" t="s">
        <v>36</v>
      </c>
      <c r="AJ103" s="2" t="s">
        <v>36</v>
      </c>
      <c r="AK103" s="2" t="s">
        <v>36</v>
      </c>
      <c r="AL103" s="100" t="s">
        <v>36</v>
      </c>
    </row>
    <row r="104" spans="1:38" s="1" customFormat="1" ht="13.5" customHeight="1">
      <c r="A104" s="2198"/>
      <c r="B104" s="2195" t="s">
        <v>408</v>
      </c>
      <c r="C104" s="2186"/>
      <c r="D104" s="666"/>
      <c r="E104" s="597">
        <v>0</v>
      </c>
      <c r="F104" s="598">
        <v>17.899999999999999</v>
      </c>
      <c r="G104" s="694">
        <v>20.100000000000001</v>
      </c>
      <c r="H104" s="600">
        <v>21</v>
      </c>
      <c r="I104" s="601">
        <v>1.9</v>
      </c>
      <c r="J104" s="695">
        <v>1.2</v>
      </c>
      <c r="K104" s="696">
        <v>6.89</v>
      </c>
      <c r="L104" s="604">
        <v>7.05</v>
      </c>
      <c r="M104" s="601">
        <v>15</v>
      </c>
      <c r="N104" s="695">
        <v>15.2</v>
      </c>
      <c r="O104" s="694">
        <v>23.1</v>
      </c>
      <c r="P104" s="600">
        <v>19.399999999999999</v>
      </c>
      <c r="Q104" s="599">
        <v>48.1</v>
      </c>
      <c r="R104" s="598">
        <v>42.9</v>
      </c>
      <c r="S104" s="694">
        <v>29.1</v>
      </c>
      <c r="T104" s="600">
        <v>29.7</v>
      </c>
      <c r="U104" s="599">
        <v>19</v>
      </c>
      <c r="V104" s="598">
        <v>18.2</v>
      </c>
      <c r="W104" s="697">
        <v>13.9</v>
      </c>
      <c r="X104" s="602">
        <v>11.6</v>
      </c>
      <c r="Y104" s="605">
        <v>118</v>
      </c>
      <c r="Z104" s="698">
        <v>102</v>
      </c>
      <c r="AA104" s="696">
        <v>0.16</v>
      </c>
      <c r="AB104" s="604">
        <v>0.05</v>
      </c>
      <c r="AC104" s="49">
        <v>0</v>
      </c>
      <c r="AD104" s="699">
        <v>20</v>
      </c>
      <c r="AE104" s="747"/>
      <c r="AF104" s="674"/>
      <c r="AG104" s="11" t="s">
        <v>36</v>
      </c>
      <c r="AH104" s="2" t="s">
        <v>36</v>
      </c>
      <c r="AI104" s="2" t="s">
        <v>36</v>
      </c>
      <c r="AJ104" s="2" t="s">
        <v>36</v>
      </c>
      <c r="AK104" s="2" t="s">
        <v>36</v>
      </c>
      <c r="AL104" s="100" t="s">
        <v>36</v>
      </c>
    </row>
    <row r="105" spans="1:38" s="1" customFormat="1" ht="13.5" customHeight="1">
      <c r="A105" s="2198"/>
      <c r="B105" s="2195" t="s">
        <v>409</v>
      </c>
      <c r="C105" s="2186"/>
      <c r="D105" s="666"/>
      <c r="E105" s="1572">
        <f>E106/COUNT(B73:B102)</f>
        <v>1.8</v>
      </c>
      <c r="F105" s="598">
        <v>22.87</v>
      </c>
      <c r="G105" s="694">
        <v>22.443333333333339</v>
      </c>
      <c r="H105" s="600">
        <v>22.553333333333335</v>
      </c>
      <c r="I105" s="601">
        <v>4.8099999999999996</v>
      </c>
      <c r="J105" s="695">
        <v>2.2066666666666666</v>
      </c>
      <c r="K105" s="696">
        <v>7.1613333333333333</v>
      </c>
      <c r="L105" s="604">
        <v>7.262666666666667</v>
      </c>
      <c r="M105" s="601">
        <v>18.866666666666667</v>
      </c>
      <c r="N105" s="695">
        <v>19.056666666666665</v>
      </c>
      <c r="O105" s="694">
        <v>23.1</v>
      </c>
      <c r="P105" s="600">
        <v>27.604545454545452</v>
      </c>
      <c r="Q105" s="599">
        <v>48.1</v>
      </c>
      <c r="R105" s="598">
        <v>52.150000000000006</v>
      </c>
      <c r="S105" s="694">
        <v>29.1</v>
      </c>
      <c r="T105" s="600">
        <v>29.7</v>
      </c>
      <c r="U105" s="599">
        <v>19</v>
      </c>
      <c r="V105" s="598">
        <v>18.2</v>
      </c>
      <c r="W105" s="697">
        <v>13.9</v>
      </c>
      <c r="X105" s="602">
        <v>16.777272727272727</v>
      </c>
      <c r="Y105" s="605">
        <v>118</v>
      </c>
      <c r="Z105" s="698">
        <v>124.95454545454545</v>
      </c>
      <c r="AA105" s="696">
        <v>0.16</v>
      </c>
      <c r="AB105" s="604">
        <v>9.5454545454545472E-2</v>
      </c>
      <c r="AC105" s="49">
        <v>313.10000000000002</v>
      </c>
      <c r="AD105" s="699">
        <v>46.3</v>
      </c>
      <c r="AE105" s="747"/>
      <c r="AF105" s="674"/>
      <c r="AG105" s="11" t="s">
        <v>36</v>
      </c>
      <c r="AH105" s="2" t="s">
        <v>36</v>
      </c>
      <c r="AI105" s="2" t="s">
        <v>36</v>
      </c>
      <c r="AJ105" s="2" t="s">
        <v>36</v>
      </c>
      <c r="AK105" s="2" t="s">
        <v>36</v>
      </c>
      <c r="AL105" s="100" t="s">
        <v>36</v>
      </c>
    </row>
    <row r="106" spans="1:38" s="1" customFormat="1" ht="13.5" customHeight="1">
      <c r="A106" s="2199"/>
      <c r="B106" s="2195" t="s">
        <v>410</v>
      </c>
      <c r="C106" s="2188"/>
      <c r="D106" s="666"/>
      <c r="E106" s="669">
        <f>SUM(E73:E102)</f>
        <v>54</v>
      </c>
      <c r="F106" s="725"/>
      <c r="G106" s="726"/>
      <c r="H106" s="727"/>
      <c r="I106" s="728"/>
      <c r="J106" s="729"/>
      <c r="K106" s="730"/>
      <c r="L106" s="731"/>
      <c r="M106" s="728"/>
      <c r="N106" s="729"/>
      <c r="O106" s="726"/>
      <c r="P106" s="727"/>
      <c r="Q106" s="732"/>
      <c r="R106" s="733"/>
      <c r="S106" s="726"/>
      <c r="T106" s="727"/>
      <c r="U106" s="732"/>
      <c r="V106" s="733"/>
      <c r="W106" s="734"/>
      <c r="X106" s="735"/>
      <c r="Y106" s="736"/>
      <c r="Z106" s="737"/>
      <c r="AA106" s="730"/>
      <c r="AB106" s="731"/>
      <c r="AC106" s="670">
        <f>SUM(AC73:AC102)</f>
        <v>9393</v>
      </c>
      <c r="AD106" s="738"/>
      <c r="AE106" s="747"/>
      <c r="AF106" s="674"/>
      <c r="AG106" s="274"/>
      <c r="AH106" s="276"/>
      <c r="AI106" s="276"/>
      <c r="AJ106" s="276"/>
      <c r="AK106" s="276"/>
      <c r="AL106" s="275"/>
    </row>
    <row r="107" spans="1:38" ht="13.5" customHeight="1">
      <c r="A107" s="2197" t="s">
        <v>319</v>
      </c>
      <c r="B107" s="469">
        <v>1</v>
      </c>
      <c r="C107" s="470" t="s">
        <v>41</v>
      </c>
      <c r="D107" s="74" t="s">
        <v>632</v>
      </c>
      <c r="E107" s="72">
        <v>1</v>
      </c>
      <c r="F107" s="60">
        <v>25.2</v>
      </c>
      <c r="G107" s="62">
        <v>24.9</v>
      </c>
      <c r="H107" s="63">
        <v>25</v>
      </c>
      <c r="I107" s="56">
        <v>2.7</v>
      </c>
      <c r="J107" s="57">
        <v>2.5</v>
      </c>
      <c r="K107" s="67">
        <v>7.12</v>
      </c>
      <c r="L107" s="68">
        <v>7.28</v>
      </c>
      <c r="M107" s="56">
        <v>23.3</v>
      </c>
      <c r="N107" s="57">
        <v>23.6</v>
      </c>
      <c r="O107" s="62"/>
      <c r="P107" s="63"/>
      <c r="Q107" s="62"/>
      <c r="R107" s="63"/>
      <c r="S107" s="62"/>
      <c r="T107" s="63"/>
      <c r="U107" s="62"/>
      <c r="V107" s="63"/>
      <c r="W107" s="56"/>
      <c r="X107" s="57"/>
      <c r="Y107" s="58"/>
      <c r="Z107" s="59"/>
      <c r="AA107" s="67"/>
      <c r="AB107" s="68"/>
      <c r="AC107" s="461">
        <v>363</v>
      </c>
      <c r="AD107" s="458">
        <v>27</v>
      </c>
      <c r="AE107" s="386"/>
      <c r="AF107" s="397"/>
      <c r="AG107" s="277">
        <v>42929</v>
      </c>
      <c r="AH107" s="147" t="s">
        <v>3</v>
      </c>
      <c r="AI107" s="148">
        <v>29.1</v>
      </c>
      <c r="AJ107" s="149" t="s">
        <v>20</v>
      </c>
      <c r="AK107" s="150"/>
      <c r="AL107" s="151"/>
    </row>
    <row r="108" spans="1:38">
      <c r="A108" s="2198"/>
      <c r="B108" s="472">
        <v>2</v>
      </c>
      <c r="C108" s="473" t="s">
        <v>42</v>
      </c>
      <c r="D108" s="75" t="s">
        <v>641</v>
      </c>
      <c r="E108" s="73">
        <v>1</v>
      </c>
      <c r="F108" s="61">
        <v>25.8</v>
      </c>
      <c r="G108" s="23">
        <v>24.8</v>
      </c>
      <c r="H108" s="64">
        <v>24.8</v>
      </c>
      <c r="I108" s="65">
        <v>5.4</v>
      </c>
      <c r="J108" s="66">
        <v>2.2000000000000002</v>
      </c>
      <c r="K108" s="24">
        <v>7.14</v>
      </c>
      <c r="L108" s="69">
        <v>7.3</v>
      </c>
      <c r="M108" s="65">
        <v>25.7</v>
      </c>
      <c r="N108" s="66">
        <v>24.5</v>
      </c>
      <c r="O108" s="23"/>
      <c r="P108" s="64"/>
      <c r="Q108" s="23"/>
      <c r="R108" s="64"/>
      <c r="S108" s="23"/>
      <c r="T108" s="64"/>
      <c r="U108" s="23"/>
      <c r="V108" s="64"/>
      <c r="W108" s="65"/>
      <c r="X108" s="66"/>
      <c r="Y108" s="70"/>
      <c r="Z108" s="71"/>
      <c r="AA108" s="24"/>
      <c r="AB108" s="69"/>
      <c r="AC108" s="460">
        <v>558</v>
      </c>
      <c r="AD108" s="457">
        <v>195</v>
      </c>
      <c r="AE108" s="386"/>
      <c r="AF108" s="397"/>
      <c r="AG108" s="12" t="s">
        <v>94</v>
      </c>
      <c r="AH108" s="13" t="s">
        <v>396</v>
      </c>
      <c r="AI108" s="14" t="s">
        <v>5</v>
      </c>
      <c r="AJ108" s="15" t="s">
        <v>6</v>
      </c>
      <c r="AK108" s="16" t="s">
        <v>36</v>
      </c>
      <c r="AL108" s="93"/>
    </row>
    <row r="109" spans="1:38">
      <c r="A109" s="2198"/>
      <c r="B109" s="472">
        <v>3</v>
      </c>
      <c r="C109" s="473" t="s">
        <v>37</v>
      </c>
      <c r="D109" s="76" t="s">
        <v>641</v>
      </c>
      <c r="E109" s="73" t="s">
        <v>19</v>
      </c>
      <c r="F109" s="61">
        <v>27.7</v>
      </c>
      <c r="G109" s="23">
        <v>23.1</v>
      </c>
      <c r="H109" s="64">
        <v>23.8</v>
      </c>
      <c r="I109" s="65">
        <v>16</v>
      </c>
      <c r="J109" s="66">
        <v>2</v>
      </c>
      <c r="K109" s="24">
        <v>6.91</v>
      </c>
      <c r="L109" s="69">
        <v>7.1</v>
      </c>
      <c r="M109" s="65">
        <v>14.9</v>
      </c>
      <c r="N109" s="66">
        <v>20</v>
      </c>
      <c r="O109" s="23"/>
      <c r="P109" s="64">
        <v>25.2</v>
      </c>
      <c r="Q109" s="23"/>
      <c r="R109" s="64">
        <v>55.5</v>
      </c>
      <c r="S109" s="23"/>
      <c r="T109" s="64"/>
      <c r="U109" s="23"/>
      <c r="V109" s="64"/>
      <c r="W109" s="65"/>
      <c r="X109" s="66">
        <v>17.399999999999999</v>
      </c>
      <c r="Y109" s="70"/>
      <c r="Z109" s="71">
        <v>142</v>
      </c>
      <c r="AA109" s="24"/>
      <c r="AB109" s="69">
        <v>0.09</v>
      </c>
      <c r="AC109" s="460">
        <v>726</v>
      </c>
      <c r="AD109" s="457">
        <v>137</v>
      </c>
      <c r="AE109" s="386"/>
      <c r="AF109" s="397"/>
      <c r="AG109" s="5" t="s">
        <v>95</v>
      </c>
      <c r="AH109" s="17" t="s">
        <v>20</v>
      </c>
      <c r="AI109" s="31">
        <v>28.7</v>
      </c>
      <c r="AJ109" s="32">
        <v>28.8</v>
      </c>
      <c r="AK109" s="33" t="s">
        <v>36</v>
      </c>
      <c r="AL109" s="94"/>
    </row>
    <row r="110" spans="1:38">
      <c r="A110" s="2198"/>
      <c r="B110" s="472">
        <v>4</v>
      </c>
      <c r="C110" s="473" t="s">
        <v>38</v>
      </c>
      <c r="D110" s="76" t="s">
        <v>641</v>
      </c>
      <c r="E110" s="73">
        <v>20.5</v>
      </c>
      <c r="F110" s="61">
        <v>28.9</v>
      </c>
      <c r="G110" s="23">
        <v>24.7</v>
      </c>
      <c r="H110" s="64">
        <v>24.4</v>
      </c>
      <c r="I110" s="65">
        <v>11.6</v>
      </c>
      <c r="J110" s="66">
        <v>1.7</v>
      </c>
      <c r="K110" s="24">
        <v>7.05</v>
      </c>
      <c r="L110" s="69">
        <v>7.08</v>
      </c>
      <c r="M110" s="65">
        <v>16.100000000000001</v>
      </c>
      <c r="N110" s="66">
        <v>16.399999999999999</v>
      </c>
      <c r="O110" s="23"/>
      <c r="P110" s="64">
        <v>23.2</v>
      </c>
      <c r="Q110" s="23"/>
      <c r="R110" s="64">
        <v>48.1</v>
      </c>
      <c r="S110" s="23"/>
      <c r="T110" s="64"/>
      <c r="U110" s="23"/>
      <c r="V110" s="64"/>
      <c r="W110" s="65"/>
      <c r="X110" s="66">
        <v>12.5</v>
      </c>
      <c r="Y110" s="70"/>
      <c r="Z110" s="71">
        <v>116</v>
      </c>
      <c r="AA110" s="24"/>
      <c r="AB110" s="69">
        <v>7.0000000000000007E-2</v>
      </c>
      <c r="AC110" s="460">
        <v>1434</v>
      </c>
      <c r="AD110" s="457">
        <v>93</v>
      </c>
      <c r="AE110" s="386"/>
      <c r="AF110" s="397"/>
      <c r="AG110" s="6" t="s">
        <v>397</v>
      </c>
      <c r="AH110" s="18" t="s">
        <v>398</v>
      </c>
      <c r="AI110" s="37">
        <v>5.7</v>
      </c>
      <c r="AJ110" s="38">
        <v>2.6</v>
      </c>
      <c r="AK110" s="39" t="s">
        <v>36</v>
      </c>
      <c r="AL110" s="95"/>
    </row>
    <row r="111" spans="1:38">
      <c r="A111" s="2198"/>
      <c r="B111" s="472">
        <v>5</v>
      </c>
      <c r="C111" s="473" t="s">
        <v>35</v>
      </c>
      <c r="D111" s="76" t="s">
        <v>641</v>
      </c>
      <c r="E111" s="73">
        <v>6.5</v>
      </c>
      <c r="F111" s="61">
        <v>26.1</v>
      </c>
      <c r="G111" s="23">
        <v>24.8</v>
      </c>
      <c r="H111" s="64">
        <v>24.7</v>
      </c>
      <c r="I111" s="65">
        <v>9.5</v>
      </c>
      <c r="J111" s="66">
        <v>1.5</v>
      </c>
      <c r="K111" s="24">
        <v>7.06</v>
      </c>
      <c r="L111" s="69">
        <v>7.06</v>
      </c>
      <c r="M111" s="65">
        <v>19.7</v>
      </c>
      <c r="N111" s="66">
        <v>16.7</v>
      </c>
      <c r="O111" s="23"/>
      <c r="P111" s="64">
        <v>21.7</v>
      </c>
      <c r="Q111" s="23"/>
      <c r="R111" s="64">
        <v>48.5</v>
      </c>
      <c r="S111" s="23"/>
      <c r="T111" s="64"/>
      <c r="U111" s="23"/>
      <c r="V111" s="64"/>
      <c r="W111" s="65"/>
      <c r="X111" s="66">
        <v>12.5</v>
      </c>
      <c r="Y111" s="70"/>
      <c r="Z111" s="71">
        <v>120</v>
      </c>
      <c r="AA111" s="24"/>
      <c r="AB111" s="69">
        <v>7.0000000000000007E-2</v>
      </c>
      <c r="AC111" s="460">
        <v>716</v>
      </c>
      <c r="AD111" s="457">
        <v>166</v>
      </c>
      <c r="AE111" s="386"/>
      <c r="AF111" s="397"/>
      <c r="AG111" s="6" t="s">
        <v>21</v>
      </c>
      <c r="AH111" s="18"/>
      <c r="AI111" s="40">
        <v>7.39</v>
      </c>
      <c r="AJ111" s="41">
        <v>7.47</v>
      </c>
      <c r="AK111" s="42" t="s">
        <v>36</v>
      </c>
      <c r="AL111" s="96"/>
    </row>
    <row r="112" spans="1:38">
      <c r="A112" s="2198"/>
      <c r="B112" s="472">
        <v>6</v>
      </c>
      <c r="C112" s="473" t="s">
        <v>39</v>
      </c>
      <c r="D112" s="76" t="s">
        <v>641</v>
      </c>
      <c r="E112" s="73" t="s">
        <v>19</v>
      </c>
      <c r="F112" s="61">
        <v>26.8</v>
      </c>
      <c r="G112" s="23">
        <v>24</v>
      </c>
      <c r="H112" s="64">
        <v>24.9</v>
      </c>
      <c r="I112" s="65">
        <v>19.7</v>
      </c>
      <c r="J112" s="66">
        <v>2</v>
      </c>
      <c r="K112" s="24">
        <v>7.03</v>
      </c>
      <c r="L112" s="69">
        <v>7.09</v>
      </c>
      <c r="M112" s="65">
        <v>17.2</v>
      </c>
      <c r="N112" s="66">
        <v>17.3</v>
      </c>
      <c r="O112" s="23"/>
      <c r="P112" s="64">
        <v>30.6</v>
      </c>
      <c r="Q112" s="23"/>
      <c r="R112" s="64">
        <v>49.1</v>
      </c>
      <c r="S112" s="23"/>
      <c r="T112" s="64"/>
      <c r="U112" s="23"/>
      <c r="V112" s="64"/>
      <c r="W112" s="65"/>
      <c r="X112" s="66">
        <v>13.8</v>
      </c>
      <c r="Y112" s="70"/>
      <c r="Z112" s="71">
        <v>120</v>
      </c>
      <c r="AA112" s="24"/>
      <c r="AB112" s="69">
        <v>0.09</v>
      </c>
      <c r="AC112" s="460">
        <v>911</v>
      </c>
      <c r="AD112" s="457">
        <v>165</v>
      </c>
      <c r="AE112" s="386"/>
      <c r="AF112" s="397"/>
      <c r="AG112" s="6" t="s">
        <v>369</v>
      </c>
      <c r="AH112" s="18" t="s">
        <v>22</v>
      </c>
      <c r="AI112" s="34">
        <v>21</v>
      </c>
      <c r="AJ112" s="35">
        <v>20.8</v>
      </c>
      <c r="AK112" s="36" t="s">
        <v>36</v>
      </c>
      <c r="AL112" s="97"/>
    </row>
    <row r="113" spans="1:38">
      <c r="A113" s="2198"/>
      <c r="B113" s="472">
        <v>7</v>
      </c>
      <c r="C113" s="473" t="s">
        <v>40</v>
      </c>
      <c r="D113" s="76" t="s">
        <v>627</v>
      </c>
      <c r="E113" s="73" t="s">
        <v>19</v>
      </c>
      <c r="F113" s="61">
        <v>28.9</v>
      </c>
      <c r="G113" s="23">
        <v>25.6</v>
      </c>
      <c r="H113" s="64">
        <v>25</v>
      </c>
      <c r="I113" s="65">
        <v>8.8000000000000007</v>
      </c>
      <c r="J113" s="66">
        <v>2</v>
      </c>
      <c r="K113" s="24">
        <v>7.06</v>
      </c>
      <c r="L113" s="69">
        <v>7.15</v>
      </c>
      <c r="M113" s="65">
        <v>15.5</v>
      </c>
      <c r="N113" s="66">
        <v>16</v>
      </c>
      <c r="O113" s="23"/>
      <c r="P113" s="64">
        <v>21.4</v>
      </c>
      <c r="Q113" s="23"/>
      <c r="R113" s="64">
        <v>45.5</v>
      </c>
      <c r="S113" s="23"/>
      <c r="T113" s="64"/>
      <c r="U113" s="23"/>
      <c r="V113" s="64"/>
      <c r="W113" s="65"/>
      <c r="X113" s="66">
        <v>11.9</v>
      </c>
      <c r="Y113" s="70"/>
      <c r="Z113" s="71">
        <v>113</v>
      </c>
      <c r="AA113" s="24"/>
      <c r="AB113" s="69">
        <v>0.1</v>
      </c>
      <c r="AC113" s="460">
        <v>1080</v>
      </c>
      <c r="AD113" s="457">
        <v>112</v>
      </c>
      <c r="AE113" s="386"/>
      <c r="AF113" s="397"/>
      <c r="AG113" s="6" t="s">
        <v>399</v>
      </c>
      <c r="AH113" s="18" t="s">
        <v>23</v>
      </c>
      <c r="AI113" s="34">
        <v>32.200000000000003</v>
      </c>
      <c r="AJ113" s="35">
        <v>33.6</v>
      </c>
      <c r="AK113" s="36" t="s">
        <v>36</v>
      </c>
      <c r="AL113" s="97"/>
    </row>
    <row r="114" spans="1:38">
      <c r="A114" s="2198"/>
      <c r="B114" s="472">
        <v>8</v>
      </c>
      <c r="C114" s="473" t="s">
        <v>41</v>
      </c>
      <c r="D114" s="76" t="s">
        <v>627</v>
      </c>
      <c r="E114" s="73" t="s">
        <v>19</v>
      </c>
      <c r="F114" s="61">
        <v>29.7</v>
      </c>
      <c r="G114" s="23">
        <v>25.6</v>
      </c>
      <c r="H114" s="64">
        <v>25.7</v>
      </c>
      <c r="I114" s="65">
        <v>4.2</v>
      </c>
      <c r="J114" s="66">
        <v>2.5</v>
      </c>
      <c r="K114" s="24">
        <v>6.95</v>
      </c>
      <c r="L114" s="69">
        <v>7.05</v>
      </c>
      <c r="M114" s="65">
        <v>15.4</v>
      </c>
      <c r="N114" s="66">
        <v>15.1</v>
      </c>
      <c r="O114" s="23"/>
      <c r="P114" s="64"/>
      <c r="Q114" s="23"/>
      <c r="R114" s="64"/>
      <c r="S114" s="23"/>
      <c r="T114" s="64"/>
      <c r="U114" s="23"/>
      <c r="V114" s="64"/>
      <c r="W114" s="65"/>
      <c r="X114" s="66"/>
      <c r="Y114" s="70"/>
      <c r="Z114" s="71"/>
      <c r="AA114" s="24"/>
      <c r="AB114" s="69"/>
      <c r="AC114" s="460">
        <v>602</v>
      </c>
      <c r="AD114" s="457">
        <v>29</v>
      </c>
      <c r="AE114" s="386"/>
      <c r="AF114" s="397"/>
      <c r="AG114" s="6" t="s">
        <v>373</v>
      </c>
      <c r="AH114" s="18" t="s">
        <v>23</v>
      </c>
      <c r="AI114" s="34">
        <v>60.3</v>
      </c>
      <c r="AJ114" s="35">
        <v>60.3</v>
      </c>
      <c r="AK114" s="36" t="s">
        <v>36</v>
      </c>
      <c r="AL114" s="97"/>
    </row>
    <row r="115" spans="1:38">
      <c r="A115" s="2198"/>
      <c r="B115" s="472">
        <v>9</v>
      </c>
      <c r="C115" s="473" t="s">
        <v>42</v>
      </c>
      <c r="D115" s="76" t="s">
        <v>627</v>
      </c>
      <c r="E115" s="73" t="s">
        <v>19</v>
      </c>
      <c r="F115" s="61">
        <v>29.2</v>
      </c>
      <c r="G115" s="23">
        <v>27.1</v>
      </c>
      <c r="H115" s="64">
        <v>27</v>
      </c>
      <c r="I115" s="65">
        <v>4.2</v>
      </c>
      <c r="J115" s="66">
        <v>2.2000000000000002</v>
      </c>
      <c r="K115" s="24">
        <v>7.14</v>
      </c>
      <c r="L115" s="69">
        <v>7.21</v>
      </c>
      <c r="M115" s="65">
        <v>17.5</v>
      </c>
      <c r="N115" s="66">
        <v>17.100000000000001</v>
      </c>
      <c r="O115" s="23"/>
      <c r="P115" s="64"/>
      <c r="Q115" s="23"/>
      <c r="R115" s="64"/>
      <c r="S115" s="23"/>
      <c r="T115" s="64"/>
      <c r="U115" s="23"/>
      <c r="V115" s="64"/>
      <c r="W115" s="65"/>
      <c r="X115" s="66"/>
      <c r="Y115" s="70"/>
      <c r="Z115" s="71"/>
      <c r="AA115" s="24"/>
      <c r="AB115" s="69"/>
      <c r="AC115" s="460">
        <v>372</v>
      </c>
      <c r="AD115" s="457">
        <v>49</v>
      </c>
      <c r="AE115" s="386"/>
      <c r="AF115" s="397"/>
      <c r="AG115" s="6" t="s">
        <v>374</v>
      </c>
      <c r="AH115" s="18" t="s">
        <v>23</v>
      </c>
      <c r="AI115" s="34">
        <v>42.5</v>
      </c>
      <c r="AJ115" s="35">
        <v>43.1</v>
      </c>
      <c r="AK115" s="36" t="s">
        <v>36</v>
      </c>
      <c r="AL115" s="97"/>
    </row>
    <row r="116" spans="1:38">
      <c r="A116" s="2198"/>
      <c r="B116" s="472">
        <v>10</v>
      </c>
      <c r="C116" s="473" t="s">
        <v>37</v>
      </c>
      <c r="D116" s="76" t="s">
        <v>641</v>
      </c>
      <c r="E116" s="73" t="s">
        <v>19</v>
      </c>
      <c r="F116" s="61">
        <v>28.2</v>
      </c>
      <c r="G116" s="23">
        <v>27.7</v>
      </c>
      <c r="H116" s="64">
        <v>27.8</v>
      </c>
      <c r="I116" s="65">
        <v>5.9</v>
      </c>
      <c r="J116" s="66">
        <v>3</v>
      </c>
      <c r="K116" s="24">
        <v>7.3</v>
      </c>
      <c r="L116" s="69">
        <v>7.37</v>
      </c>
      <c r="M116" s="65">
        <v>18</v>
      </c>
      <c r="N116" s="66">
        <v>17.8</v>
      </c>
      <c r="O116" s="23"/>
      <c r="P116" s="64">
        <v>26.4</v>
      </c>
      <c r="Q116" s="23"/>
      <c r="R116" s="64">
        <v>52.1</v>
      </c>
      <c r="S116" s="23"/>
      <c r="T116" s="64"/>
      <c r="U116" s="23"/>
      <c r="V116" s="64"/>
      <c r="W116" s="65"/>
      <c r="X116" s="66">
        <v>13.3</v>
      </c>
      <c r="Y116" s="70"/>
      <c r="Z116" s="71">
        <v>122</v>
      </c>
      <c r="AA116" s="24"/>
      <c r="AB116" s="69">
        <v>0.1</v>
      </c>
      <c r="AC116" s="460">
        <v>857</v>
      </c>
      <c r="AD116" s="457">
        <v>29</v>
      </c>
      <c r="AE116" s="386"/>
      <c r="AF116" s="397"/>
      <c r="AG116" s="6" t="s">
        <v>375</v>
      </c>
      <c r="AH116" s="18" t="s">
        <v>23</v>
      </c>
      <c r="AI116" s="34">
        <v>17.8</v>
      </c>
      <c r="AJ116" s="35">
        <v>17.2</v>
      </c>
      <c r="AK116" s="36" t="s">
        <v>36</v>
      </c>
      <c r="AL116" s="97"/>
    </row>
    <row r="117" spans="1:38">
      <c r="A117" s="2198"/>
      <c r="B117" s="472">
        <v>11</v>
      </c>
      <c r="C117" s="473" t="s">
        <v>38</v>
      </c>
      <c r="D117" s="76" t="s">
        <v>627</v>
      </c>
      <c r="E117" s="73" t="s">
        <v>19</v>
      </c>
      <c r="F117" s="61">
        <v>28.6</v>
      </c>
      <c r="G117" s="23">
        <v>28.2</v>
      </c>
      <c r="H117" s="64">
        <v>28</v>
      </c>
      <c r="I117" s="65">
        <v>5.6</v>
      </c>
      <c r="J117" s="66">
        <v>2.7</v>
      </c>
      <c r="K117" s="24">
        <v>7.45</v>
      </c>
      <c r="L117" s="69">
        <v>7.45</v>
      </c>
      <c r="M117" s="65">
        <v>19.3</v>
      </c>
      <c r="N117" s="66">
        <v>18.899999999999999</v>
      </c>
      <c r="O117" s="23"/>
      <c r="P117" s="64">
        <v>27.6</v>
      </c>
      <c r="Q117" s="23"/>
      <c r="R117" s="64">
        <v>54.5</v>
      </c>
      <c r="S117" s="23"/>
      <c r="T117" s="64"/>
      <c r="U117" s="23"/>
      <c r="V117" s="64"/>
      <c r="W117" s="65"/>
      <c r="X117" s="66">
        <v>15.1</v>
      </c>
      <c r="Y117" s="70"/>
      <c r="Z117" s="71">
        <v>133</v>
      </c>
      <c r="AA117" s="24"/>
      <c r="AB117" s="69">
        <v>7.0000000000000007E-2</v>
      </c>
      <c r="AC117" s="460">
        <v>685</v>
      </c>
      <c r="AD117" s="457">
        <v>25</v>
      </c>
      <c r="AE117" s="386"/>
      <c r="AF117" s="397"/>
      <c r="AG117" s="6" t="s">
        <v>400</v>
      </c>
      <c r="AH117" s="18" t="s">
        <v>23</v>
      </c>
      <c r="AI117" s="37">
        <v>15.9</v>
      </c>
      <c r="AJ117" s="38">
        <v>16.3</v>
      </c>
      <c r="AK117" s="39" t="s">
        <v>36</v>
      </c>
      <c r="AL117" s="95"/>
    </row>
    <row r="118" spans="1:38">
      <c r="A118" s="2198"/>
      <c r="B118" s="472">
        <v>12</v>
      </c>
      <c r="C118" s="473" t="s">
        <v>35</v>
      </c>
      <c r="D118" s="76" t="s">
        <v>627</v>
      </c>
      <c r="E118" s="73" t="s">
        <v>19</v>
      </c>
      <c r="F118" s="61">
        <v>30.3</v>
      </c>
      <c r="G118" s="23">
        <v>28.3</v>
      </c>
      <c r="H118" s="64">
        <v>28.4</v>
      </c>
      <c r="I118" s="65">
        <v>5.6</v>
      </c>
      <c r="J118" s="66">
        <v>2.9</v>
      </c>
      <c r="K118" s="24">
        <v>7.4</v>
      </c>
      <c r="L118" s="69">
        <v>7.43</v>
      </c>
      <c r="M118" s="65">
        <v>19.8</v>
      </c>
      <c r="N118" s="66">
        <v>20</v>
      </c>
      <c r="O118" s="23"/>
      <c r="P118" s="64">
        <v>30</v>
      </c>
      <c r="Q118" s="23"/>
      <c r="R118" s="64">
        <v>58.1</v>
      </c>
      <c r="S118" s="23"/>
      <c r="T118" s="64"/>
      <c r="U118" s="23"/>
      <c r="V118" s="64"/>
      <c r="W118" s="65"/>
      <c r="X118" s="66">
        <v>15.3</v>
      </c>
      <c r="Y118" s="70"/>
      <c r="Z118" s="71">
        <v>138</v>
      </c>
      <c r="AA118" s="24"/>
      <c r="AB118" s="69">
        <v>0.08</v>
      </c>
      <c r="AC118" s="460">
        <v>1053</v>
      </c>
      <c r="AD118" s="457">
        <v>24</v>
      </c>
      <c r="AE118" s="386"/>
      <c r="AF118" s="397"/>
      <c r="AG118" s="6" t="s">
        <v>401</v>
      </c>
      <c r="AH118" s="18" t="s">
        <v>23</v>
      </c>
      <c r="AI118" s="49">
        <v>152</v>
      </c>
      <c r="AJ118" s="50">
        <v>143</v>
      </c>
      <c r="AK118" s="25" t="s">
        <v>36</v>
      </c>
      <c r="AL118" s="26"/>
    </row>
    <row r="119" spans="1:38">
      <c r="A119" s="2198"/>
      <c r="B119" s="537">
        <v>13</v>
      </c>
      <c r="C119" s="528" t="s">
        <v>39</v>
      </c>
      <c r="D119" s="76" t="s">
        <v>627</v>
      </c>
      <c r="E119" s="73" t="s">
        <v>19</v>
      </c>
      <c r="F119" s="61">
        <v>29.1</v>
      </c>
      <c r="G119" s="23">
        <v>28.7</v>
      </c>
      <c r="H119" s="64">
        <v>28.8</v>
      </c>
      <c r="I119" s="65">
        <v>5.7</v>
      </c>
      <c r="J119" s="66">
        <v>2.6</v>
      </c>
      <c r="K119" s="24">
        <v>7.39</v>
      </c>
      <c r="L119" s="69">
        <v>7.47</v>
      </c>
      <c r="M119" s="65">
        <v>21</v>
      </c>
      <c r="N119" s="66">
        <v>20.8</v>
      </c>
      <c r="O119" s="23">
        <v>32.200000000000003</v>
      </c>
      <c r="P119" s="64">
        <v>33.6</v>
      </c>
      <c r="Q119" s="23">
        <v>60.3</v>
      </c>
      <c r="R119" s="64">
        <v>60.3</v>
      </c>
      <c r="S119" s="23">
        <v>42.5</v>
      </c>
      <c r="T119" s="64">
        <v>43.1</v>
      </c>
      <c r="U119" s="23">
        <v>17.8</v>
      </c>
      <c r="V119" s="64">
        <v>17.2</v>
      </c>
      <c r="W119" s="65">
        <v>15.9</v>
      </c>
      <c r="X119" s="66">
        <v>16.3</v>
      </c>
      <c r="Y119" s="70">
        <v>152</v>
      </c>
      <c r="Z119" s="71">
        <v>143</v>
      </c>
      <c r="AA119" s="24">
        <v>0.2</v>
      </c>
      <c r="AB119" s="69">
        <v>0.06</v>
      </c>
      <c r="AC119" s="460">
        <v>685</v>
      </c>
      <c r="AD119" s="457">
        <v>64</v>
      </c>
      <c r="AE119" s="386"/>
      <c r="AF119" s="397"/>
      <c r="AG119" s="6" t="s">
        <v>402</v>
      </c>
      <c r="AH119" s="18" t="s">
        <v>23</v>
      </c>
      <c r="AI119" s="40">
        <v>0.2</v>
      </c>
      <c r="AJ119" s="41">
        <v>0.06</v>
      </c>
      <c r="AK119" s="42" t="s">
        <v>36</v>
      </c>
      <c r="AL119" s="96"/>
    </row>
    <row r="120" spans="1:38">
      <c r="A120" s="2198"/>
      <c r="B120" s="472">
        <v>14</v>
      </c>
      <c r="C120" s="1593" t="s">
        <v>40</v>
      </c>
      <c r="D120" s="76" t="s">
        <v>627</v>
      </c>
      <c r="E120" s="73" t="s">
        <v>19</v>
      </c>
      <c r="F120" s="61">
        <v>29.8</v>
      </c>
      <c r="G120" s="23">
        <v>29.2</v>
      </c>
      <c r="H120" s="64">
        <v>29</v>
      </c>
      <c r="I120" s="65">
        <v>12</v>
      </c>
      <c r="J120" s="66">
        <v>3.5</v>
      </c>
      <c r="K120" s="24">
        <v>7.41</v>
      </c>
      <c r="L120" s="69">
        <v>7.46</v>
      </c>
      <c r="M120" s="65">
        <v>26.8</v>
      </c>
      <c r="N120" s="66">
        <v>24.8</v>
      </c>
      <c r="O120" s="23"/>
      <c r="P120" s="64">
        <v>42</v>
      </c>
      <c r="Q120" s="23"/>
      <c r="R120" s="64">
        <v>69.3</v>
      </c>
      <c r="S120" s="23"/>
      <c r="T120" s="64"/>
      <c r="U120" s="23"/>
      <c r="V120" s="64"/>
      <c r="W120" s="65"/>
      <c r="X120" s="66">
        <v>20.7</v>
      </c>
      <c r="Y120" s="70"/>
      <c r="Z120" s="71">
        <v>167</v>
      </c>
      <c r="AA120" s="24"/>
      <c r="AB120" s="69">
        <v>0.1</v>
      </c>
      <c r="AC120" s="460">
        <v>865</v>
      </c>
      <c r="AD120" s="457">
        <v>114</v>
      </c>
      <c r="AE120" s="386"/>
      <c r="AF120" s="397"/>
      <c r="AG120" s="6" t="s">
        <v>24</v>
      </c>
      <c r="AH120" s="18" t="s">
        <v>23</v>
      </c>
      <c r="AI120" s="23">
        <v>3.5</v>
      </c>
      <c r="AJ120" s="48">
        <v>3</v>
      </c>
      <c r="AK120" s="155" t="s">
        <v>36</v>
      </c>
      <c r="AL120" s="96"/>
    </row>
    <row r="121" spans="1:38">
      <c r="A121" s="2198"/>
      <c r="B121" s="472">
        <v>15</v>
      </c>
      <c r="C121" s="473" t="s">
        <v>41</v>
      </c>
      <c r="D121" s="76" t="s">
        <v>641</v>
      </c>
      <c r="E121" s="73" t="s">
        <v>19</v>
      </c>
      <c r="F121" s="61">
        <v>29.7</v>
      </c>
      <c r="G121" s="23">
        <v>28.4</v>
      </c>
      <c r="H121" s="64">
        <v>28.5</v>
      </c>
      <c r="I121" s="65">
        <v>5.5</v>
      </c>
      <c r="J121" s="66">
        <v>2.7</v>
      </c>
      <c r="K121" s="24">
        <v>7.16</v>
      </c>
      <c r="L121" s="69">
        <v>7.29</v>
      </c>
      <c r="M121" s="65">
        <v>24.4</v>
      </c>
      <c r="N121" s="66">
        <v>25.4</v>
      </c>
      <c r="O121" s="23"/>
      <c r="P121" s="64"/>
      <c r="Q121" s="23"/>
      <c r="R121" s="64"/>
      <c r="S121" s="23"/>
      <c r="T121" s="64"/>
      <c r="U121" s="23"/>
      <c r="V121" s="64"/>
      <c r="W121" s="65"/>
      <c r="X121" s="66"/>
      <c r="Y121" s="70"/>
      <c r="Z121" s="71"/>
      <c r="AA121" s="24"/>
      <c r="AB121" s="69"/>
      <c r="AC121" s="460">
        <v>710</v>
      </c>
      <c r="AD121" s="457">
        <v>65</v>
      </c>
      <c r="AE121" s="386"/>
      <c r="AF121" s="397"/>
      <c r="AG121" s="6" t="s">
        <v>25</v>
      </c>
      <c r="AH121" s="18" t="s">
        <v>23</v>
      </c>
      <c r="AI121" s="23">
        <v>2.2000000000000002</v>
      </c>
      <c r="AJ121" s="48">
        <v>2.2999999999999998</v>
      </c>
      <c r="AK121" s="36" t="s">
        <v>36</v>
      </c>
      <c r="AL121" s="96"/>
    </row>
    <row r="122" spans="1:38">
      <c r="A122" s="2198"/>
      <c r="B122" s="472">
        <v>16</v>
      </c>
      <c r="C122" s="473" t="s">
        <v>42</v>
      </c>
      <c r="D122" s="76" t="s">
        <v>627</v>
      </c>
      <c r="E122" s="73">
        <v>0.5</v>
      </c>
      <c r="F122" s="61">
        <v>32.1</v>
      </c>
      <c r="G122" s="23">
        <v>29.1</v>
      </c>
      <c r="H122" s="64">
        <v>29</v>
      </c>
      <c r="I122" s="65">
        <v>5.3</v>
      </c>
      <c r="J122" s="66">
        <v>2.9</v>
      </c>
      <c r="K122" s="24">
        <v>7.12</v>
      </c>
      <c r="L122" s="69">
        <v>7.33</v>
      </c>
      <c r="M122" s="65">
        <v>21.2</v>
      </c>
      <c r="N122" s="66">
        <v>25.9</v>
      </c>
      <c r="O122" s="23"/>
      <c r="P122" s="64"/>
      <c r="Q122" s="23"/>
      <c r="R122" s="64"/>
      <c r="S122" s="23"/>
      <c r="T122" s="64"/>
      <c r="U122" s="23"/>
      <c r="V122" s="64"/>
      <c r="W122" s="65"/>
      <c r="X122" s="66"/>
      <c r="Y122" s="70"/>
      <c r="Z122" s="71"/>
      <c r="AA122" s="24"/>
      <c r="AB122" s="69"/>
      <c r="AC122" s="460">
        <v>351</v>
      </c>
      <c r="AD122" s="457">
        <v>38</v>
      </c>
      <c r="AE122" s="386"/>
      <c r="AF122" s="397"/>
      <c r="AG122" s="6" t="s">
        <v>403</v>
      </c>
      <c r="AH122" s="18" t="s">
        <v>23</v>
      </c>
      <c r="AI122" s="23">
        <v>5.3</v>
      </c>
      <c r="AJ122" s="48">
        <v>6.4</v>
      </c>
      <c r="AK122" s="36" t="s">
        <v>36</v>
      </c>
      <c r="AL122" s="96"/>
    </row>
    <row r="123" spans="1:38">
      <c r="A123" s="2198"/>
      <c r="B123" s="472">
        <v>17</v>
      </c>
      <c r="C123" s="473" t="s">
        <v>37</v>
      </c>
      <c r="D123" s="76" t="s">
        <v>641</v>
      </c>
      <c r="E123" s="73">
        <v>7.5</v>
      </c>
      <c r="F123" s="61">
        <v>26.2</v>
      </c>
      <c r="G123" s="23">
        <v>28.8</v>
      </c>
      <c r="H123" s="64">
        <v>29.1</v>
      </c>
      <c r="I123" s="65">
        <v>5.3</v>
      </c>
      <c r="J123" s="66">
        <v>3.8</v>
      </c>
      <c r="K123" s="24">
        <v>7.13</v>
      </c>
      <c r="L123" s="69">
        <v>7.3</v>
      </c>
      <c r="M123" s="65">
        <v>23.8</v>
      </c>
      <c r="N123" s="66">
        <v>23.8</v>
      </c>
      <c r="O123" s="23"/>
      <c r="P123" s="64"/>
      <c r="Q123" s="23"/>
      <c r="R123" s="64"/>
      <c r="S123" s="23"/>
      <c r="T123" s="64"/>
      <c r="U123" s="23"/>
      <c r="V123" s="64"/>
      <c r="W123" s="65"/>
      <c r="X123" s="66"/>
      <c r="Y123" s="70"/>
      <c r="Z123" s="71"/>
      <c r="AA123" s="24"/>
      <c r="AB123" s="69"/>
      <c r="AC123" s="460">
        <v>522</v>
      </c>
      <c r="AD123" s="457">
        <v>26</v>
      </c>
      <c r="AE123" s="386"/>
      <c r="AF123" s="397"/>
      <c r="AG123" s="6" t="s">
        <v>404</v>
      </c>
      <c r="AH123" s="18" t="s">
        <v>23</v>
      </c>
      <c r="AI123" s="45">
        <v>0.03</v>
      </c>
      <c r="AJ123" s="46">
        <v>2.1000000000000001E-2</v>
      </c>
      <c r="AK123" s="47" t="s">
        <v>36</v>
      </c>
      <c r="AL123" s="98"/>
    </row>
    <row r="124" spans="1:38">
      <c r="A124" s="2198"/>
      <c r="B124" s="472">
        <v>18</v>
      </c>
      <c r="C124" s="473" t="s">
        <v>38</v>
      </c>
      <c r="D124" s="76" t="s">
        <v>641</v>
      </c>
      <c r="E124" s="73">
        <v>1</v>
      </c>
      <c r="F124" s="61">
        <v>27.5</v>
      </c>
      <c r="G124" s="23">
        <v>28.9</v>
      </c>
      <c r="H124" s="64">
        <v>29.1</v>
      </c>
      <c r="I124" s="65">
        <v>6.3</v>
      </c>
      <c r="J124" s="66">
        <v>3.3</v>
      </c>
      <c r="K124" s="24">
        <v>7.12</v>
      </c>
      <c r="L124" s="69">
        <v>7.27</v>
      </c>
      <c r="M124" s="65">
        <v>24.3</v>
      </c>
      <c r="N124" s="66">
        <v>23.9</v>
      </c>
      <c r="O124" s="23"/>
      <c r="P124" s="64">
        <v>32.799999999999997</v>
      </c>
      <c r="Q124" s="23"/>
      <c r="R124" s="64">
        <v>65.099999999999994</v>
      </c>
      <c r="S124" s="23"/>
      <c r="T124" s="64"/>
      <c r="U124" s="23"/>
      <c r="V124" s="64"/>
      <c r="W124" s="65"/>
      <c r="X124" s="66">
        <v>21.6</v>
      </c>
      <c r="Y124" s="70"/>
      <c r="Z124" s="71">
        <v>160</v>
      </c>
      <c r="AA124" s="24"/>
      <c r="AB124" s="69">
        <v>0.1</v>
      </c>
      <c r="AC124" s="460">
        <v>692</v>
      </c>
      <c r="AD124" s="457">
        <v>27</v>
      </c>
      <c r="AE124" s="386"/>
      <c r="AF124" s="397"/>
      <c r="AG124" s="6" t="s">
        <v>26</v>
      </c>
      <c r="AH124" s="18" t="s">
        <v>23</v>
      </c>
      <c r="AI124" s="24">
        <v>0.08</v>
      </c>
      <c r="AJ124" s="44">
        <v>0.06</v>
      </c>
      <c r="AK124" s="42" t="s">
        <v>36</v>
      </c>
      <c r="AL124" s="96"/>
    </row>
    <row r="125" spans="1:38">
      <c r="A125" s="2198"/>
      <c r="B125" s="472">
        <v>19</v>
      </c>
      <c r="C125" s="473" t="s">
        <v>35</v>
      </c>
      <c r="D125" s="76" t="s">
        <v>641</v>
      </c>
      <c r="E125" s="73" t="s">
        <v>19</v>
      </c>
      <c r="F125" s="61">
        <v>26.4</v>
      </c>
      <c r="G125" s="23">
        <v>29.5</v>
      </c>
      <c r="H125" s="64">
        <v>28.8</v>
      </c>
      <c r="I125" s="65">
        <v>3.7</v>
      </c>
      <c r="J125" s="66">
        <v>2.9</v>
      </c>
      <c r="K125" s="24">
        <v>7.17</v>
      </c>
      <c r="L125" s="69">
        <v>7.19</v>
      </c>
      <c r="M125" s="65">
        <v>21.1</v>
      </c>
      <c r="N125" s="66">
        <v>21.7</v>
      </c>
      <c r="O125" s="23"/>
      <c r="P125" s="64">
        <v>33.799999999999997</v>
      </c>
      <c r="Q125" s="23"/>
      <c r="R125" s="64">
        <v>62.5</v>
      </c>
      <c r="S125" s="23"/>
      <c r="T125" s="64"/>
      <c r="U125" s="23"/>
      <c r="V125" s="64"/>
      <c r="W125" s="65"/>
      <c r="X125" s="66">
        <v>17.899999999999999</v>
      </c>
      <c r="Y125" s="70"/>
      <c r="Z125" s="71">
        <v>150</v>
      </c>
      <c r="AA125" s="24"/>
      <c r="AB125" s="69">
        <v>0.08</v>
      </c>
      <c r="AC125" s="460">
        <v>522</v>
      </c>
      <c r="AD125" s="457">
        <v>26</v>
      </c>
      <c r="AE125" s="386"/>
      <c r="AF125" s="397"/>
      <c r="AG125" s="6" t="s">
        <v>98</v>
      </c>
      <c r="AH125" s="18" t="s">
        <v>23</v>
      </c>
      <c r="AI125" s="24">
        <v>1.1299999999999999</v>
      </c>
      <c r="AJ125" s="44">
        <v>1.1200000000000001</v>
      </c>
      <c r="AK125" s="42" t="s">
        <v>36</v>
      </c>
      <c r="AL125" s="96"/>
    </row>
    <row r="126" spans="1:38">
      <c r="A126" s="2198"/>
      <c r="B126" s="472">
        <v>20</v>
      </c>
      <c r="C126" s="473" t="s">
        <v>39</v>
      </c>
      <c r="D126" s="76" t="s">
        <v>641</v>
      </c>
      <c r="E126" s="73" t="s">
        <v>19</v>
      </c>
      <c r="F126" s="61">
        <v>29</v>
      </c>
      <c r="G126" s="23">
        <v>28.8</v>
      </c>
      <c r="H126" s="64">
        <v>29</v>
      </c>
      <c r="I126" s="65">
        <v>4.0999999999999996</v>
      </c>
      <c r="J126" s="66">
        <v>3.2</v>
      </c>
      <c r="K126" s="24">
        <v>7.15</v>
      </c>
      <c r="L126" s="69">
        <v>7.28</v>
      </c>
      <c r="M126" s="65">
        <v>23.8</v>
      </c>
      <c r="N126" s="66">
        <v>22.8</v>
      </c>
      <c r="O126" s="23"/>
      <c r="P126" s="64">
        <v>38.200000000000003</v>
      </c>
      <c r="Q126" s="23"/>
      <c r="R126" s="64">
        <v>64.5</v>
      </c>
      <c r="S126" s="23"/>
      <c r="T126" s="64"/>
      <c r="U126" s="23"/>
      <c r="V126" s="64"/>
      <c r="W126" s="65"/>
      <c r="X126" s="66">
        <v>18.5</v>
      </c>
      <c r="Y126" s="70"/>
      <c r="Z126" s="71">
        <v>157</v>
      </c>
      <c r="AA126" s="24"/>
      <c r="AB126" s="69">
        <v>0.08</v>
      </c>
      <c r="AC126" s="460">
        <v>693</v>
      </c>
      <c r="AD126" s="457">
        <v>27</v>
      </c>
      <c r="AE126" s="386"/>
      <c r="AF126" s="397"/>
      <c r="AG126" s="6" t="s">
        <v>384</v>
      </c>
      <c r="AH126" s="18" t="s">
        <v>23</v>
      </c>
      <c r="AI126" s="45">
        <v>7.9000000000000001E-2</v>
      </c>
      <c r="AJ126" s="46">
        <v>3.6999999999999998E-2</v>
      </c>
      <c r="AK126" s="47" t="s">
        <v>36</v>
      </c>
      <c r="AL126" s="98"/>
    </row>
    <row r="127" spans="1:38">
      <c r="A127" s="2198"/>
      <c r="B127" s="472">
        <v>21</v>
      </c>
      <c r="C127" s="473" t="s">
        <v>40</v>
      </c>
      <c r="D127" s="76" t="s">
        <v>627</v>
      </c>
      <c r="E127" s="73" t="s">
        <v>19</v>
      </c>
      <c r="F127" s="61">
        <v>30.6</v>
      </c>
      <c r="G127" s="23">
        <v>29.3</v>
      </c>
      <c r="H127" s="64">
        <v>29.4</v>
      </c>
      <c r="I127" s="65">
        <v>4.4000000000000004</v>
      </c>
      <c r="J127" s="66">
        <v>2.6</v>
      </c>
      <c r="K127" s="24">
        <v>7.14</v>
      </c>
      <c r="L127" s="69">
        <v>7.35</v>
      </c>
      <c r="M127" s="65">
        <v>27.2</v>
      </c>
      <c r="N127" s="66">
        <v>24.6</v>
      </c>
      <c r="O127" s="23"/>
      <c r="P127" s="64">
        <v>41.8</v>
      </c>
      <c r="Q127" s="23"/>
      <c r="R127" s="64">
        <v>70.900000000000006</v>
      </c>
      <c r="S127" s="23"/>
      <c r="T127" s="64"/>
      <c r="U127" s="23"/>
      <c r="V127" s="64"/>
      <c r="W127" s="65"/>
      <c r="X127" s="66">
        <v>19.5</v>
      </c>
      <c r="Y127" s="70"/>
      <c r="Z127" s="71">
        <v>159</v>
      </c>
      <c r="AA127" s="24"/>
      <c r="AB127" s="69">
        <v>7.0000000000000007E-2</v>
      </c>
      <c r="AC127" s="460">
        <v>702</v>
      </c>
      <c r="AD127" s="457">
        <v>23</v>
      </c>
      <c r="AE127" s="386"/>
      <c r="AF127" s="397"/>
      <c r="AG127" s="6" t="s">
        <v>405</v>
      </c>
      <c r="AH127" s="18" t="s">
        <v>23</v>
      </c>
      <c r="AI127" s="24" t="s">
        <v>643</v>
      </c>
      <c r="AJ127" s="44" t="s">
        <v>643</v>
      </c>
      <c r="AK127" s="42" t="s">
        <v>36</v>
      </c>
      <c r="AL127" s="96"/>
    </row>
    <row r="128" spans="1:38">
      <c r="A128" s="2198"/>
      <c r="B128" s="472">
        <v>22</v>
      </c>
      <c r="C128" s="473" t="s">
        <v>41</v>
      </c>
      <c r="D128" s="76" t="s">
        <v>627</v>
      </c>
      <c r="E128" s="73" t="s">
        <v>19</v>
      </c>
      <c r="F128" s="61">
        <v>31.8</v>
      </c>
      <c r="G128" s="23">
        <v>29.5</v>
      </c>
      <c r="H128" s="64">
        <v>29.4</v>
      </c>
      <c r="I128" s="65">
        <v>6.1</v>
      </c>
      <c r="J128" s="66">
        <v>3.1</v>
      </c>
      <c r="K128" s="24">
        <v>7.2</v>
      </c>
      <c r="L128" s="69">
        <v>7.42</v>
      </c>
      <c r="M128" s="65">
        <v>26.7</v>
      </c>
      <c r="N128" s="66">
        <v>25.6</v>
      </c>
      <c r="O128" s="23"/>
      <c r="P128" s="64"/>
      <c r="Q128" s="23"/>
      <c r="R128" s="64"/>
      <c r="S128" s="23"/>
      <c r="T128" s="64"/>
      <c r="U128" s="23"/>
      <c r="V128" s="64"/>
      <c r="W128" s="65"/>
      <c r="X128" s="66"/>
      <c r="Y128" s="70"/>
      <c r="Z128" s="71"/>
      <c r="AA128" s="24"/>
      <c r="AB128" s="69"/>
      <c r="AC128" s="460">
        <v>522</v>
      </c>
      <c r="AD128" s="457">
        <v>21</v>
      </c>
      <c r="AE128" s="386"/>
      <c r="AF128" s="397"/>
      <c r="AG128" s="6" t="s">
        <v>99</v>
      </c>
      <c r="AH128" s="18" t="s">
        <v>23</v>
      </c>
      <c r="AI128" s="23">
        <v>27.4</v>
      </c>
      <c r="AJ128" s="48">
        <v>27.5</v>
      </c>
      <c r="AK128" s="36" t="s">
        <v>36</v>
      </c>
      <c r="AL128" s="97"/>
    </row>
    <row r="129" spans="1:38">
      <c r="A129" s="2198"/>
      <c r="B129" s="472">
        <v>23</v>
      </c>
      <c r="C129" s="473" t="s">
        <v>42</v>
      </c>
      <c r="D129" s="76" t="s">
        <v>641</v>
      </c>
      <c r="E129" s="73">
        <v>0</v>
      </c>
      <c r="F129" s="61">
        <v>27.8</v>
      </c>
      <c r="G129" s="23">
        <v>28.8</v>
      </c>
      <c r="H129" s="64">
        <v>29.1</v>
      </c>
      <c r="I129" s="65">
        <v>6.2</v>
      </c>
      <c r="J129" s="66">
        <v>3.2</v>
      </c>
      <c r="K129" s="24">
        <v>7.23</v>
      </c>
      <c r="L129" s="69">
        <v>7.43</v>
      </c>
      <c r="M129" s="65">
        <v>27.2</v>
      </c>
      <c r="N129" s="66">
        <v>27.1</v>
      </c>
      <c r="O129" s="23"/>
      <c r="P129" s="64"/>
      <c r="Q129" s="23"/>
      <c r="R129" s="64"/>
      <c r="S129" s="23"/>
      <c r="T129" s="64"/>
      <c r="U129" s="23"/>
      <c r="V129" s="64"/>
      <c r="W129" s="65"/>
      <c r="X129" s="66"/>
      <c r="Y129" s="70"/>
      <c r="Z129" s="71"/>
      <c r="AA129" s="24"/>
      <c r="AB129" s="69"/>
      <c r="AC129" s="460">
        <v>522</v>
      </c>
      <c r="AD129" s="457">
        <v>22</v>
      </c>
      <c r="AE129" s="386"/>
      <c r="AF129" s="397"/>
      <c r="AG129" s="6" t="s">
        <v>27</v>
      </c>
      <c r="AH129" s="18" t="s">
        <v>23</v>
      </c>
      <c r="AI129" s="23">
        <v>19.100000000000001</v>
      </c>
      <c r="AJ129" s="48">
        <v>18.3</v>
      </c>
      <c r="AK129" s="36" t="s">
        <v>36</v>
      </c>
      <c r="AL129" s="97"/>
    </row>
    <row r="130" spans="1:38">
      <c r="A130" s="2198"/>
      <c r="B130" s="472">
        <v>24</v>
      </c>
      <c r="C130" s="473" t="s">
        <v>37</v>
      </c>
      <c r="D130" s="76" t="s">
        <v>641</v>
      </c>
      <c r="E130" s="73" t="s">
        <v>19</v>
      </c>
      <c r="F130" s="61">
        <v>27.7</v>
      </c>
      <c r="G130" s="23">
        <v>27.9</v>
      </c>
      <c r="H130" s="64">
        <v>28</v>
      </c>
      <c r="I130" s="65">
        <v>6.4</v>
      </c>
      <c r="J130" s="66">
        <v>2.8</v>
      </c>
      <c r="K130" s="24">
        <v>7.2</v>
      </c>
      <c r="L130" s="69">
        <v>7.35</v>
      </c>
      <c r="M130" s="65">
        <v>28.3</v>
      </c>
      <c r="N130" s="66">
        <v>27.8</v>
      </c>
      <c r="O130" s="23"/>
      <c r="P130" s="64">
        <v>49.3</v>
      </c>
      <c r="Q130" s="23"/>
      <c r="R130" s="64">
        <v>79.2</v>
      </c>
      <c r="S130" s="23"/>
      <c r="T130" s="64"/>
      <c r="U130" s="23"/>
      <c r="V130" s="64"/>
      <c r="W130" s="65"/>
      <c r="X130" s="66">
        <v>23.9</v>
      </c>
      <c r="Y130" s="70"/>
      <c r="Z130" s="71">
        <v>182</v>
      </c>
      <c r="AA130" s="24"/>
      <c r="AB130" s="69">
        <v>0.09</v>
      </c>
      <c r="AC130" s="460">
        <v>522</v>
      </c>
      <c r="AD130" s="457">
        <v>33</v>
      </c>
      <c r="AE130" s="386"/>
      <c r="AF130" s="397"/>
      <c r="AG130" s="6" t="s">
        <v>387</v>
      </c>
      <c r="AH130" s="18" t="s">
        <v>398</v>
      </c>
      <c r="AI130" s="51">
        <v>6.5</v>
      </c>
      <c r="AJ130" s="52">
        <v>4.7</v>
      </c>
      <c r="AK130" s="43" t="s">
        <v>36</v>
      </c>
      <c r="AL130" s="99"/>
    </row>
    <row r="131" spans="1:38">
      <c r="A131" s="2198"/>
      <c r="B131" s="472">
        <v>25</v>
      </c>
      <c r="C131" s="473" t="s">
        <v>38</v>
      </c>
      <c r="D131" s="76" t="s">
        <v>641</v>
      </c>
      <c r="E131" s="73" t="s">
        <v>19</v>
      </c>
      <c r="F131" s="61">
        <v>31.2</v>
      </c>
      <c r="G131" s="23">
        <v>28.4</v>
      </c>
      <c r="H131" s="64">
        <v>28.3</v>
      </c>
      <c r="I131" s="65">
        <v>5</v>
      </c>
      <c r="J131" s="66">
        <v>2.9</v>
      </c>
      <c r="K131" s="24">
        <v>7.27</v>
      </c>
      <c r="L131" s="69">
        <v>7.37</v>
      </c>
      <c r="M131" s="65">
        <v>30.5</v>
      </c>
      <c r="N131" s="66">
        <v>30.1</v>
      </c>
      <c r="O131" s="23"/>
      <c r="P131" s="64">
        <v>51.8</v>
      </c>
      <c r="Q131" s="23"/>
      <c r="R131" s="64">
        <v>83.4</v>
      </c>
      <c r="S131" s="23"/>
      <c r="T131" s="64"/>
      <c r="U131" s="23"/>
      <c r="V131" s="64"/>
      <c r="W131" s="65"/>
      <c r="X131" s="66">
        <v>26.6</v>
      </c>
      <c r="Y131" s="70"/>
      <c r="Z131" s="71">
        <v>192</v>
      </c>
      <c r="AA131" s="24"/>
      <c r="AB131" s="69">
        <v>0.08</v>
      </c>
      <c r="AC131" s="460">
        <v>693</v>
      </c>
      <c r="AD131" s="457">
        <v>27</v>
      </c>
      <c r="AE131" s="386"/>
      <c r="AF131" s="397"/>
      <c r="AG131" s="6" t="s">
        <v>406</v>
      </c>
      <c r="AH131" s="18" t="s">
        <v>23</v>
      </c>
      <c r="AI131" s="51">
        <v>7.2</v>
      </c>
      <c r="AJ131" s="52">
        <v>4.5</v>
      </c>
      <c r="AK131" s="43" t="s">
        <v>36</v>
      </c>
      <c r="AL131" s="99"/>
    </row>
    <row r="132" spans="1:38">
      <c r="A132" s="2198"/>
      <c r="B132" s="472">
        <v>26</v>
      </c>
      <c r="C132" s="473" t="s">
        <v>35</v>
      </c>
      <c r="D132" s="76" t="s">
        <v>632</v>
      </c>
      <c r="E132" s="73">
        <v>31</v>
      </c>
      <c r="F132" s="61">
        <v>23.6</v>
      </c>
      <c r="G132" s="23">
        <v>28.2</v>
      </c>
      <c r="H132" s="64">
        <v>28.3</v>
      </c>
      <c r="I132" s="65">
        <v>6.6</v>
      </c>
      <c r="J132" s="66">
        <v>2.9</v>
      </c>
      <c r="K132" s="24">
        <v>7.17</v>
      </c>
      <c r="L132" s="69">
        <v>7.36</v>
      </c>
      <c r="M132" s="65">
        <v>31.5</v>
      </c>
      <c r="N132" s="66">
        <v>31.3</v>
      </c>
      <c r="O132" s="23"/>
      <c r="P132" s="64">
        <v>50.9</v>
      </c>
      <c r="Q132" s="23"/>
      <c r="R132" s="64">
        <v>84</v>
      </c>
      <c r="S132" s="23"/>
      <c r="T132" s="64"/>
      <c r="U132" s="23"/>
      <c r="V132" s="64"/>
      <c r="W132" s="65"/>
      <c r="X132" s="66">
        <v>29.4</v>
      </c>
      <c r="Y132" s="70"/>
      <c r="Z132" s="71">
        <v>198</v>
      </c>
      <c r="AA132" s="24"/>
      <c r="AB132" s="69">
        <v>0.08</v>
      </c>
      <c r="AC132" s="460">
        <v>522</v>
      </c>
      <c r="AD132" s="457">
        <v>52</v>
      </c>
      <c r="AE132" s="386"/>
      <c r="AF132" s="397"/>
      <c r="AG132" s="19"/>
      <c r="AH132" s="9"/>
      <c r="AI132" s="20"/>
      <c r="AJ132" s="8"/>
      <c r="AK132" s="8"/>
      <c r="AL132" s="9"/>
    </row>
    <row r="133" spans="1:38">
      <c r="A133" s="2198"/>
      <c r="B133" s="472">
        <v>27</v>
      </c>
      <c r="C133" s="473" t="s">
        <v>39</v>
      </c>
      <c r="D133" s="76" t="s">
        <v>641</v>
      </c>
      <c r="E133" s="73">
        <v>0</v>
      </c>
      <c r="F133" s="61">
        <v>24.4</v>
      </c>
      <c r="G133" s="23">
        <v>25.5</v>
      </c>
      <c r="H133" s="64">
        <v>26.7</v>
      </c>
      <c r="I133" s="65">
        <v>18</v>
      </c>
      <c r="J133" s="66">
        <v>2.8</v>
      </c>
      <c r="K133" s="24">
        <v>7</v>
      </c>
      <c r="L133" s="69">
        <v>7.2</v>
      </c>
      <c r="M133" s="65">
        <v>18.8</v>
      </c>
      <c r="N133" s="66">
        <v>26.1</v>
      </c>
      <c r="O133" s="23"/>
      <c r="P133" s="64">
        <v>43.9</v>
      </c>
      <c r="Q133" s="23"/>
      <c r="R133" s="64">
        <v>70.900000000000006</v>
      </c>
      <c r="S133" s="23"/>
      <c r="T133" s="64"/>
      <c r="U133" s="23"/>
      <c r="V133" s="64"/>
      <c r="W133" s="65"/>
      <c r="X133" s="66">
        <v>23.6</v>
      </c>
      <c r="Y133" s="70"/>
      <c r="Z133" s="71">
        <v>166</v>
      </c>
      <c r="AA133" s="24"/>
      <c r="AB133" s="69">
        <v>0.09</v>
      </c>
      <c r="AC133" s="460">
        <v>1044</v>
      </c>
      <c r="AD133" s="457">
        <v>249</v>
      </c>
      <c r="AE133" s="386"/>
      <c r="AF133" s="397"/>
      <c r="AG133" s="19"/>
      <c r="AH133" s="9"/>
      <c r="AI133" s="20"/>
      <c r="AJ133" s="8"/>
      <c r="AK133" s="8"/>
      <c r="AL133" s="9"/>
    </row>
    <row r="134" spans="1:38">
      <c r="A134" s="2198"/>
      <c r="B134" s="472">
        <v>28</v>
      </c>
      <c r="C134" s="473" t="s">
        <v>40</v>
      </c>
      <c r="D134" s="76" t="s">
        <v>641</v>
      </c>
      <c r="E134" s="73">
        <v>0</v>
      </c>
      <c r="F134" s="61">
        <v>26.1</v>
      </c>
      <c r="G134" s="23">
        <v>25</v>
      </c>
      <c r="H134" s="64">
        <v>25.2</v>
      </c>
      <c r="I134" s="65">
        <v>10.199999999999999</v>
      </c>
      <c r="J134" s="66">
        <v>2.2000000000000002</v>
      </c>
      <c r="K134" s="24">
        <v>6.9</v>
      </c>
      <c r="L134" s="69">
        <v>7.03</v>
      </c>
      <c r="M134" s="65">
        <v>15.1</v>
      </c>
      <c r="N134" s="66">
        <v>17.100000000000001</v>
      </c>
      <c r="O134" s="23"/>
      <c r="P134" s="64">
        <v>26.1</v>
      </c>
      <c r="Q134" s="23"/>
      <c r="R134" s="64">
        <v>48.7</v>
      </c>
      <c r="S134" s="23"/>
      <c r="T134" s="64"/>
      <c r="U134" s="23"/>
      <c r="V134" s="64"/>
      <c r="W134" s="65"/>
      <c r="X134" s="66">
        <v>13.5</v>
      </c>
      <c r="Y134" s="70"/>
      <c r="Z134" s="71">
        <v>114</v>
      </c>
      <c r="AA134" s="24"/>
      <c r="AB134" s="69">
        <v>0.1</v>
      </c>
      <c r="AC134" s="460">
        <v>693</v>
      </c>
      <c r="AD134" s="457">
        <v>131</v>
      </c>
      <c r="AE134" s="386"/>
      <c r="AF134" s="397"/>
      <c r="AG134" s="21"/>
      <c r="AH134" s="3"/>
      <c r="AI134" s="22"/>
      <c r="AJ134" s="10"/>
      <c r="AK134" s="10"/>
      <c r="AL134" s="3"/>
    </row>
    <row r="135" spans="1:38">
      <c r="A135" s="2198"/>
      <c r="B135" s="472">
        <v>29</v>
      </c>
      <c r="C135" s="473" t="s">
        <v>41</v>
      </c>
      <c r="D135" s="76" t="s">
        <v>641</v>
      </c>
      <c r="E135" s="73">
        <v>6.5</v>
      </c>
      <c r="F135" s="61">
        <v>29.5</v>
      </c>
      <c r="G135" s="23">
        <v>26.1</v>
      </c>
      <c r="H135" s="64">
        <v>25.7</v>
      </c>
      <c r="I135" s="65">
        <v>3.8</v>
      </c>
      <c r="J135" s="66">
        <v>3.6</v>
      </c>
      <c r="K135" s="24">
        <v>6.86</v>
      </c>
      <c r="L135" s="69">
        <v>6.99</v>
      </c>
      <c r="M135" s="65">
        <v>18.2</v>
      </c>
      <c r="N135" s="66">
        <v>18</v>
      </c>
      <c r="O135" s="23"/>
      <c r="P135" s="64"/>
      <c r="Q135" s="23"/>
      <c r="R135" s="64"/>
      <c r="S135" s="23"/>
      <c r="T135" s="64"/>
      <c r="U135" s="23"/>
      <c r="V135" s="64"/>
      <c r="W135" s="65"/>
      <c r="X135" s="66"/>
      <c r="Y135" s="70"/>
      <c r="Z135" s="71"/>
      <c r="AA135" s="24"/>
      <c r="AB135" s="69"/>
      <c r="AC135" s="460">
        <v>539</v>
      </c>
      <c r="AD135" s="457">
        <v>67</v>
      </c>
      <c r="AE135" s="386"/>
      <c r="AF135" s="397"/>
      <c r="AG135" s="29" t="s">
        <v>389</v>
      </c>
      <c r="AH135" s="2" t="s">
        <v>36</v>
      </c>
      <c r="AI135" s="2" t="s">
        <v>36</v>
      </c>
      <c r="AJ135" s="2" t="s">
        <v>36</v>
      </c>
      <c r="AK135" s="2" t="s">
        <v>36</v>
      </c>
      <c r="AL135" s="100" t="s">
        <v>36</v>
      </c>
    </row>
    <row r="136" spans="1:38">
      <c r="A136" s="2198"/>
      <c r="B136" s="472">
        <v>30</v>
      </c>
      <c r="C136" s="574" t="s">
        <v>42</v>
      </c>
      <c r="D136" s="76" t="s">
        <v>632</v>
      </c>
      <c r="E136" s="73">
        <v>0</v>
      </c>
      <c r="F136" s="61">
        <v>25.4</v>
      </c>
      <c r="G136" s="23">
        <v>26.4</v>
      </c>
      <c r="H136" s="64">
        <v>26.2</v>
      </c>
      <c r="I136" s="65">
        <v>6.9</v>
      </c>
      <c r="J136" s="66">
        <v>2.2999999999999998</v>
      </c>
      <c r="K136" s="24">
        <v>6.9</v>
      </c>
      <c r="L136" s="69">
        <v>6.98</v>
      </c>
      <c r="M136" s="65">
        <v>19</v>
      </c>
      <c r="N136" s="66">
        <v>18.600000000000001</v>
      </c>
      <c r="O136" s="23"/>
      <c r="P136" s="64"/>
      <c r="Q136" s="23"/>
      <c r="R136" s="64"/>
      <c r="S136" s="23"/>
      <c r="T136" s="64"/>
      <c r="U136" s="23"/>
      <c r="V136" s="64"/>
      <c r="W136" s="65"/>
      <c r="X136" s="66"/>
      <c r="Y136" s="70"/>
      <c r="Z136" s="71"/>
      <c r="AA136" s="24"/>
      <c r="AB136" s="69"/>
      <c r="AC136" s="460">
        <v>351</v>
      </c>
      <c r="AD136" s="457">
        <v>73</v>
      </c>
      <c r="AE136" s="386"/>
      <c r="AF136" s="397"/>
      <c r="AG136" s="11" t="s">
        <v>36</v>
      </c>
      <c r="AH136" s="2" t="s">
        <v>36</v>
      </c>
      <c r="AI136" s="2" t="s">
        <v>36</v>
      </c>
      <c r="AJ136" s="2" t="s">
        <v>36</v>
      </c>
      <c r="AK136" s="2" t="s">
        <v>36</v>
      </c>
      <c r="AL136" s="100" t="s">
        <v>36</v>
      </c>
    </row>
    <row r="137" spans="1:38">
      <c r="A137" s="2198"/>
      <c r="B137" s="472">
        <v>31</v>
      </c>
      <c r="C137" s="476" t="s">
        <v>37</v>
      </c>
      <c r="D137" s="156" t="s">
        <v>641</v>
      </c>
      <c r="E137" s="146" t="s">
        <v>19</v>
      </c>
      <c r="F137" s="136">
        <v>28.9</v>
      </c>
      <c r="G137" s="137">
        <v>26</v>
      </c>
      <c r="H137" s="138">
        <v>26.8</v>
      </c>
      <c r="I137" s="139">
        <v>13.2</v>
      </c>
      <c r="J137" s="140">
        <v>2.2999999999999998</v>
      </c>
      <c r="K137" s="141">
        <v>7.1</v>
      </c>
      <c r="L137" s="142">
        <v>7.14</v>
      </c>
      <c r="M137" s="139">
        <v>22.2</v>
      </c>
      <c r="N137" s="140">
        <v>22.2</v>
      </c>
      <c r="O137" s="137"/>
      <c r="P137" s="138">
        <v>35.5</v>
      </c>
      <c r="Q137" s="137"/>
      <c r="R137" s="138">
        <v>66.099999999999994</v>
      </c>
      <c r="S137" s="137"/>
      <c r="T137" s="138"/>
      <c r="U137" s="137"/>
      <c r="V137" s="138"/>
      <c r="W137" s="139"/>
      <c r="X137" s="140">
        <v>16.100000000000001</v>
      </c>
      <c r="Y137" s="143"/>
      <c r="Z137" s="144">
        <v>151</v>
      </c>
      <c r="AA137" s="141"/>
      <c r="AB137" s="142">
        <v>0.09</v>
      </c>
      <c r="AC137" s="459">
        <v>522</v>
      </c>
      <c r="AD137" s="462">
        <v>156</v>
      </c>
      <c r="AE137" s="386"/>
      <c r="AF137" s="397"/>
      <c r="AG137" s="11" t="s">
        <v>36</v>
      </c>
      <c r="AH137" s="2" t="s">
        <v>36</v>
      </c>
      <c r="AI137" s="2" t="s">
        <v>36</v>
      </c>
      <c r="AJ137" s="2" t="s">
        <v>36</v>
      </c>
      <c r="AK137" s="2" t="s">
        <v>36</v>
      </c>
      <c r="AL137" s="100" t="s">
        <v>36</v>
      </c>
    </row>
    <row r="138" spans="1:38" s="1" customFormat="1" ht="13.5" customHeight="1">
      <c r="A138" s="2198"/>
      <c r="B138" s="2194" t="s">
        <v>407</v>
      </c>
      <c r="C138" s="2184"/>
      <c r="D138" s="664"/>
      <c r="E138" s="586">
        <f t="shared" ref="E138:AD138" si="6">MAX(E107:E137)</f>
        <v>31</v>
      </c>
      <c r="F138" s="587">
        <f t="shared" si="6"/>
        <v>32.1</v>
      </c>
      <c r="G138" s="688">
        <f t="shared" si="6"/>
        <v>29.5</v>
      </c>
      <c r="H138" s="589">
        <f t="shared" si="6"/>
        <v>29.4</v>
      </c>
      <c r="I138" s="590">
        <f t="shared" si="6"/>
        <v>19.7</v>
      </c>
      <c r="J138" s="689">
        <f t="shared" si="6"/>
        <v>3.8</v>
      </c>
      <c r="K138" s="690">
        <f t="shared" si="6"/>
        <v>7.45</v>
      </c>
      <c r="L138" s="593">
        <f t="shared" si="6"/>
        <v>7.47</v>
      </c>
      <c r="M138" s="590">
        <f t="shared" si="6"/>
        <v>31.5</v>
      </c>
      <c r="N138" s="689">
        <f t="shared" si="6"/>
        <v>31.3</v>
      </c>
      <c r="O138" s="688">
        <f t="shared" si="6"/>
        <v>32.200000000000003</v>
      </c>
      <c r="P138" s="589">
        <f t="shared" si="6"/>
        <v>51.8</v>
      </c>
      <c r="Q138" s="588">
        <f t="shared" si="6"/>
        <v>60.3</v>
      </c>
      <c r="R138" s="587">
        <f t="shared" si="6"/>
        <v>84</v>
      </c>
      <c r="S138" s="688">
        <f t="shared" si="6"/>
        <v>42.5</v>
      </c>
      <c r="T138" s="589">
        <f t="shared" si="6"/>
        <v>43.1</v>
      </c>
      <c r="U138" s="588">
        <f t="shared" si="6"/>
        <v>17.8</v>
      </c>
      <c r="V138" s="587">
        <f t="shared" si="6"/>
        <v>17.2</v>
      </c>
      <c r="W138" s="691">
        <f t="shared" si="6"/>
        <v>15.9</v>
      </c>
      <c r="X138" s="591">
        <f t="shared" si="6"/>
        <v>29.4</v>
      </c>
      <c r="Y138" s="594">
        <f t="shared" si="6"/>
        <v>152</v>
      </c>
      <c r="Z138" s="692">
        <f t="shared" si="6"/>
        <v>198</v>
      </c>
      <c r="AA138" s="690">
        <f t="shared" si="6"/>
        <v>0.2</v>
      </c>
      <c r="AB138" s="593">
        <f t="shared" si="6"/>
        <v>0.1</v>
      </c>
      <c r="AC138" s="615">
        <f t="shared" si="6"/>
        <v>1434</v>
      </c>
      <c r="AD138" s="693">
        <f t="shared" si="6"/>
        <v>249</v>
      </c>
      <c r="AE138" s="747"/>
      <c r="AF138" s="674"/>
      <c r="AG138" s="11" t="s">
        <v>36</v>
      </c>
      <c r="AH138" s="2" t="s">
        <v>36</v>
      </c>
      <c r="AI138" s="2" t="s">
        <v>36</v>
      </c>
      <c r="AJ138" s="2" t="s">
        <v>36</v>
      </c>
      <c r="AK138" s="2" t="s">
        <v>36</v>
      </c>
      <c r="AL138" s="100" t="s">
        <v>36</v>
      </c>
    </row>
    <row r="139" spans="1:38" s="1" customFormat="1" ht="13.5" customHeight="1">
      <c r="A139" s="2198"/>
      <c r="B139" s="2195" t="s">
        <v>408</v>
      </c>
      <c r="C139" s="2186"/>
      <c r="D139" s="666"/>
      <c r="E139" s="597">
        <f t="shared" ref="E139:AD139" si="7">MIN(E107:E137)</f>
        <v>0</v>
      </c>
      <c r="F139" s="598">
        <f t="shared" si="7"/>
        <v>23.6</v>
      </c>
      <c r="G139" s="694">
        <f t="shared" si="7"/>
        <v>23.1</v>
      </c>
      <c r="H139" s="600">
        <f t="shared" si="7"/>
        <v>23.8</v>
      </c>
      <c r="I139" s="601">
        <f t="shared" si="7"/>
        <v>2.7</v>
      </c>
      <c r="J139" s="695">
        <f t="shared" si="7"/>
        <v>1.5</v>
      </c>
      <c r="K139" s="696">
        <f t="shared" si="7"/>
        <v>6.86</v>
      </c>
      <c r="L139" s="604">
        <f t="shared" si="7"/>
        <v>6.98</v>
      </c>
      <c r="M139" s="601">
        <f t="shared" si="7"/>
        <v>14.9</v>
      </c>
      <c r="N139" s="695">
        <f t="shared" si="7"/>
        <v>15.1</v>
      </c>
      <c r="O139" s="694">
        <f t="shared" si="7"/>
        <v>32.200000000000003</v>
      </c>
      <c r="P139" s="600">
        <f t="shared" si="7"/>
        <v>21.4</v>
      </c>
      <c r="Q139" s="599">
        <f t="shared" si="7"/>
        <v>60.3</v>
      </c>
      <c r="R139" s="598">
        <f t="shared" si="7"/>
        <v>45.5</v>
      </c>
      <c r="S139" s="694">
        <f t="shared" si="7"/>
        <v>42.5</v>
      </c>
      <c r="T139" s="600">
        <f t="shared" si="7"/>
        <v>43.1</v>
      </c>
      <c r="U139" s="599">
        <f t="shared" si="7"/>
        <v>17.8</v>
      </c>
      <c r="V139" s="598">
        <f t="shared" si="7"/>
        <v>17.2</v>
      </c>
      <c r="W139" s="697">
        <f t="shared" si="7"/>
        <v>15.9</v>
      </c>
      <c r="X139" s="602">
        <f t="shared" si="7"/>
        <v>11.9</v>
      </c>
      <c r="Y139" s="605">
        <f t="shared" si="7"/>
        <v>152</v>
      </c>
      <c r="Z139" s="698">
        <f t="shared" si="7"/>
        <v>113</v>
      </c>
      <c r="AA139" s="696">
        <f t="shared" si="7"/>
        <v>0.2</v>
      </c>
      <c r="AB139" s="604">
        <f t="shared" si="7"/>
        <v>0.06</v>
      </c>
      <c r="AC139" s="49">
        <f t="shared" si="7"/>
        <v>351</v>
      </c>
      <c r="AD139" s="699">
        <f t="shared" si="7"/>
        <v>21</v>
      </c>
      <c r="AE139" s="747"/>
      <c r="AF139" s="674"/>
      <c r="AG139" s="11" t="s">
        <v>36</v>
      </c>
      <c r="AH139" s="2" t="s">
        <v>36</v>
      </c>
      <c r="AI139" s="2" t="s">
        <v>36</v>
      </c>
      <c r="AJ139" s="2" t="s">
        <v>36</v>
      </c>
      <c r="AK139" s="2" t="s">
        <v>36</v>
      </c>
      <c r="AL139" s="100" t="s">
        <v>36</v>
      </c>
    </row>
    <row r="140" spans="1:38" s="1" customFormat="1" ht="13.5" customHeight="1">
      <c r="A140" s="2198"/>
      <c r="B140" s="2195" t="s">
        <v>409</v>
      </c>
      <c r="C140" s="2186"/>
      <c r="D140" s="666"/>
      <c r="E140" s="1587">
        <f>E141/COUNT(B107:B137)</f>
        <v>2.435483870967742</v>
      </c>
      <c r="F140" s="598">
        <f t="shared" ref="F140:AD140" si="8">AVERAGE(F107:F137)</f>
        <v>28.135483870967743</v>
      </c>
      <c r="G140" s="694">
        <f t="shared" si="8"/>
        <v>27.138709677419349</v>
      </c>
      <c r="H140" s="600">
        <f t="shared" si="8"/>
        <v>27.222580645161294</v>
      </c>
      <c r="I140" s="601">
        <f t="shared" si="8"/>
        <v>7.5451612903225795</v>
      </c>
      <c r="J140" s="695">
        <f t="shared" si="8"/>
        <v>2.6709677419354838</v>
      </c>
      <c r="K140" s="696">
        <f t="shared" si="8"/>
        <v>7.1364516129032243</v>
      </c>
      <c r="L140" s="604">
        <f t="shared" si="8"/>
        <v>7.250967741935483</v>
      </c>
      <c r="M140" s="601">
        <f t="shared" si="8"/>
        <v>21.725806451612907</v>
      </c>
      <c r="N140" s="695">
        <f t="shared" si="8"/>
        <v>21.967741935483875</v>
      </c>
      <c r="O140" s="694">
        <f t="shared" si="8"/>
        <v>32.200000000000003</v>
      </c>
      <c r="P140" s="600">
        <f t="shared" si="8"/>
        <v>34.29</v>
      </c>
      <c r="Q140" s="599">
        <f t="shared" si="8"/>
        <v>60.3</v>
      </c>
      <c r="R140" s="598">
        <f t="shared" si="8"/>
        <v>61.814999999999998</v>
      </c>
      <c r="S140" s="694">
        <f t="shared" si="8"/>
        <v>42.5</v>
      </c>
      <c r="T140" s="600">
        <f t="shared" si="8"/>
        <v>43.1</v>
      </c>
      <c r="U140" s="599">
        <f t="shared" si="8"/>
        <v>17.8</v>
      </c>
      <c r="V140" s="598">
        <f t="shared" si="8"/>
        <v>17.2</v>
      </c>
      <c r="W140" s="697">
        <f t="shared" si="8"/>
        <v>15.9</v>
      </c>
      <c r="X140" s="602">
        <f t="shared" si="8"/>
        <v>17.970000000000002</v>
      </c>
      <c r="Y140" s="605">
        <f t="shared" si="8"/>
        <v>152</v>
      </c>
      <c r="Z140" s="698">
        <f t="shared" si="8"/>
        <v>147.15</v>
      </c>
      <c r="AA140" s="696">
        <f t="shared" si="8"/>
        <v>0.2</v>
      </c>
      <c r="AB140" s="604">
        <f t="shared" si="8"/>
        <v>8.4500000000000033E-2</v>
      </c>
      <c r="AC140" s="49">
        <f t="shared" si="8"/>
        <v>678.35483870967744</v>
      </c>
      <c r="AD140" s="699">
        <f t="shared" si="8"/>
        <v>73.935483870967744</v>
      </c>
      <c r="AE140" s="747"/>
      <c r="AF140" s="674"/>
      <c r="AG140" s="11" t="s">
        <v>36</v>
      </c>
      <c r="AH140" s="2" t="s">
        <v>36</v>
      </c>
      <c r="AI140" s="2" t="s">
        <v>36</v>
      </c>
      <c r="AJ140" s="2" t="s">
        <v>36</v>
      </c>
      <c r="AK140" s="2" t="s">
        <v>36</v>
      </c>
      <c r="AL140" s="100" t="s">
        <v>36</v>
      </c>
    </row>
    <row r="141" spans="1:38" s="1" customFormat="1" ht="13.5" customHeight="1">
      <c r="A141" s="2199"/>
      <c r="B141" s="2195" t="s">
        <v>410</v>
      </c>
      <c r="C141" s="2186"/>
      <c r="D141" s="666"/>
      <c r="E141" s="669">
        <f>SUM(E107:E137)</f>
        <v>75.5</v>
      </c>
      <c r="F141" s="725"/>
      <c r="G141" s="726"/>
      <c r="H141" s="727"/>
      <c r="I141" s="728"/>
      <c r="J141" s="729"/>
      <c r="K141" s="730"/>
      <c r="L141" s="731"/>
      <c r="M141" s="728"/>
      <c r="N141" s="729"/>
      <c r="O141" s="726"/>
      <c r="P141" s="727"/>
      <c r="Q141" s="732"/>
      <c r="R141" s="733"/>
      <c r="S141" s="726"/>
      <c r="T141" s="727"/>
      <c r="U141" s="732"/>
      <c r="V141" s="733"/>
      <c r="W141" s="734"/>
      <c r="X141" s="735"/>
      <c r="Y141" s="736"/>
      <c r="Z141" s="737"/>
      <c r="AA141" s="730"/>
      <c r="AB141" s="731"/>
      <c r="AC141" s="670">
        <f>SUM(AC107:AC137)</f>
        <v>21029</v>
      </c>
      <c r="AD141" s="738"/>
      <c r="AE141" s="747"/>
      <c r="AF141" s="674"/>
      <c r="AG141" s="274"/>
      <c r="AH141" s="276"/>
      <c r="AI141" s="276"/>
      <c r="AJ141" s="276"/>
      <c r="AK141" s="276"/>
      <c r="AL141" s="275"/>
    </row>
    <row r="142" spans="1:38" ht="13.5" customHeight="1">
      <c r="A142" s="2200" t="s">
        <v>322</v>
      </c>
      <c r="B142" s="469">
        <v>42583</v>
      </c>
      <c r="C142" s="625" t="s">
        <v>38</v>
      </c>
      <c r="D142" s="74" t="s">
        <v>641</v>
      </c>
      <c r="E142" s="72">
        <v>5.5</v>
      </c>
      <c r="F142" s="60">
        <v>28.6</v>
      </c>
      <c r="G142" s="62">
        <v>25.8</v>
      </c>
      <c r="H142" s="63">
        <v>26.2</v>
      </c>
      <c r="I142" s="56">
        <v>13.6</v>
      </c>
      <c r="J142" s="57">
        <v>1.8</v>
      </c>
      <c r="K142" s="67">
        <v>7.04</v>
      </c>
      <c r="L142" s="68">
        <v>7.12</v>
      </c>
      <c r="M142" s="56">
        <v>17.82</v>
      </c>
      <c r="N142" s="57">
        <v>20.3</v>
      </c>
      <c r="O142" s="62"/>
      <c r="P142" s="63">
        <v>29.2</v>
      </c>
      <c r="Q142" s="62"/>
      <c r="R142" s="63">
        <v>60.1</v>
      </c>
      <c r="S142" s="62"/>
      <c r="T142" s="63"/>
      <c r="U142" s="62"/>
      <c r="V142" s="63"/>
      <c r="W142" s="56"/>
      <c r="X142" s="57">
        <v>13.9</v>
      </c>
      <c r="Y142" s="58"/>
      <c r="Z142" s="59">
        <v>144</v>
      </c>
      <c r="AA142" s="67"/>
      <c r="AB142" s="68">
        <v>0.09</v>
      </c>
      <c r="AC142" s="461">
        <v>1035</v>
      </c>
      <c r="AD142" s="458">
        <v>116</v>
      </c>
      <c r="AE142" s="386"/>
      <c r="AF142" s="397"/>
      <c r="AG142" s="277">
        <v>42957</v>
      </c>
      <c r="AH142" s="147" t="s">
        <v>3</v>
      </c>
      <c r="AI142" s="148">
        <v>25.1</v>
      </c>
      <c r="AJ142" s="149" t="s">
        <v>20</v>
      </c>
      <c r="AK142" s="150"/>
      <c r="AL142" s="151"/>
    </row>
    <row r="143" spans="1:38">
      <c r="A143" s="2201"/>
      <c r="B143" s="472">
        <v>42584</v>
      </c>
      <c r="C143" s="473" t="s">
        <v>35</v>
      </c>
      <c r="D143" s="116" t="s">
        <v>641</v>
      </c>
      <c r="E143" s="73">
        <v>0</v>
      </c>
      <c r="F143" s="61">
        <v>23.4</v>
      </c>
      <c r="G143" s="23">
        <v>25.4</v>
      </c>
      <c r="H143" s="64">
        <v>25.6</v>
      </c>
      <c r="I143" s="65">
        <v>9.3000000000000007</v>
      </c>
      <c r="J143" s="66">
        <v>1.6</v>
      </c>
      <c r="K143" s="24">
        <v>7.08</v>
      </c>
      <c r="L143" s="69">
        <v>7.05</v>
      </c>
      <c r="M143" s="65">
        <v>18.96</v>
      </c>
      <c r="N143" s="66">
        <v>19.079999999999998</v>
      </c>
      <c r="O143" s="23"/>
      <c r="P143" s="64">
        <v>31.6</v>
      </c>
      <c r="Q143" s="23"/>
      <c r="R143" s="64">
        <v>58.1</v>
      </c>
      <c r="S143" s="23"/>
      <c r="T143" s="64"/>
      <c r="U143" s="23"/>
      <c r="V143" s="64"/>
      <c r="W143" s="65"/>
      <c r="X143" s="66">
        <v>12.8</v>
      </c>
      <c r="Y143" s="70"/>
      <c r="Z143" s="71">
        <v>136</v>
      </c>
      <c r="AA143" s="24"/>
      <c r="AB143" s="69">
        <v>0.06</v>
      </c>
      <c r="AC143" s="460">
        <v>873</v>
      </c>
      <c r="AD143" s="457">
        <v>156</v>
      </c>
      <c r="AE143" s="386"/>
      <c r="AF143" s="397"/>
      <c r="AG143" s="12" t="s">
        <v>94</v>
      </c>
      <c r="AH143" s="13" t="s">
        <v>396</v>
      </c>
      <c r="AI143" s="14" t="s">
        <v>5</v>
      </c>
      <c r="AJ143" s="15" t="s">
        <v>6</v>
      </c>
      <c r="AK143" s="16" t="s">
        <v>36</v>
      </c>
      <c r="AL143" s="93"/>
    </row>
    <row r="144" spans="1:38">
      <c r="A144" s="2201"/>
      <c r="B144" s="472">
        <v>42585</v>
      </c>
      <c r="C144" s="473" t="s">
        <v>39</v>
      </c>
      <c r="D144" s="116" t="s">
        <v>641</v>
      </c>
      <c r="E144" s="73" t="s">
        <v>36</v>
      </c>
      <c r="F144" s="61">
        <v>24</v>
      </c>
      <c r="G144" s="23">
        <v>24.4</v>
      </c>
      <c r="H144" s="64">
        <v>25</v>
      </c>
      <c r="I144" s="65">
        <v>9.9</v>
      </c>
      <c r="J144" s="66">
        <v>1.4</v>
      </c>
      <c r="K144" s="24">
        <v>7.12</v>
      </c>
      <c r="L144" s="69">
        <v>7.09</v>
      </c>
      <c r="M144" s="65">
        <v>20.3</v>
      </c>
      <c r="N144" s="66">
        <v>19.09</v>
      </c>
      <c r="O144" s="23"/>
      <c r="P144" s="64">
        <v>31.2</v>
      </c>
      <c r="Q144" s="23"/>
      <c r="R144" s="64">
        <v>57.3</v>
      </c>
      <c r="S144" s="23"/>
      <c r="T144" s="64"/>
      <c r="U144" s="23"/>
      <c r="V144" s="64"/>
      <c r="W144" s="65"/>
      <c r="X144" s="66">
        <v>13.1</v>
      </c>
      <c r="Y144" s="70"/>
      <c r="Z144" s="71">
        <v>138</v>
      </c>
      <c r="AA144" s="24"/>
      <c r="AB144" s="69">
        <v>0.06</v>
      </c>
      <c r="AC144" s="460">
        <v>692</v>
      </c>
      <c r="AD144" s="457">
        <v>132</v>
      </c>
      <c r="AE144" s="386"/>
      <c r="AF144" s="397"/>
      <c r="AG144" s="5" t="s">
        <v>95</v>
      </c>
      <c r="AH144" s="17" t="s">
        <v>20</v>
      </c>
      <c r="AI144" s="31">
        <v>23.4</v>
      </c>
      <c r="AJ144" s="32">
        <v>24.3</v>
      </c>
      <c r="AK144" s="33" t="s">
        <v>36</v>
      </c>
      <c r="AL144" s="94"/>
    </row>
    <row r="145" spans="1:38">
      <c r="A145" s="2201"/>
      <c r="B145" s="472">
        <v>42586</v>
      </c>
      <c r="C145" s="473" t="s">
        <v>40</v>
      </c>
      <c r="D145" s="116" t="s">
        <v>641</v>
      </c>
      <c r="E145" s="73">
        <v>2</v>
      </c>
      <c r="F145" s="61">
        <v>24.9</v>
      </c>
      <c r="G145" s="23">
        <v>24.8</v>
      </c>
      <c r="H145" s="64">
        <v>24.6</v>
      </c>
      <c r="I145" s="65">
        <v>5.9</v>
      </c>
      <c r="J145" s="66">
        <v>1.6</v>
      </c>
      <c r="K145" s="24">
        <v>7.06</v>
      </c>
      <c r="L145" s="69">
        <v>7.08</v>
      </c>
      <c r="M145" s="65">
        <v>19.12</v>
      </c>
      <c r="N145" s="66">
        <v>18.79</v>
      </c>
      <c r="O145" s="23"/>
      <c r="P145" s="64">
        <v>32.299999999999997</v>
      </c>
      <c r="Q145" s="23"/>
      <c r="R145" s="64">
        <v>56.9</v>
      </c>
      <c r="S145" s="23"/>
      <c r="T145" s="64"/>
      <c r="U145" s="23"/>
      <c r="V145" s="64"/>
      <c r="W145" s="65"/>
      <c r="X145" s="66">
        <v>13.5</v>
      </c>
      <c r="Y145" s="70"/>
      <c r="Z145" s="71">
        <v>136</v>
      </c>
      <c r="AA145" s="24"/>
      <c r="AB145" s="69">
        <v>7.0000000000000007E-2</v>
      </c>
      <c r="AC145" s="460">
        <v>693</v>
      </c>
      <c r="AD145" s="457">
        <v>83</v>
      </c>
      <c r="AE145" s="386"/>
      <c r="AF145" s="397"/>
      <c r="AG145" s="6" t="s">
        <v>397</v>
      </c>
      <c r="AH145" s="18" t="s">
        <v>398</v>
      </c>
      <c r="AI145" s="37">
        <v>85</v>
      </c>
      <c r="AJ145" s="38">
        <v>1.5</v>
      </c>
      <c r="AK145" s="39" t="s">
        <v>36</v>
      </c>
      <c r="AL145" s="95"/>
    </row>
    <row r="146" spans="1:38">
      <c r="A146" s="2201"/>
      <c r="B146" s="472">
        <v>42587</v>
      </c>
      <c r="C146" s="473" t="s">
        <v>41</v>
      </c>
      <c r="D146" s="116" t="s">
        <v>641</v>
      </c>
      <c r="E146" s="73">
        <v>3</v>
      </c>
      <c r="F146" s="61">
        <v>26.1</v>
      </c>
      <c r="G146" s="23">
        <v>25</v>
      </c>
      <c r="H146" s="64">
        <v>25</v>
      </c>
      <c r="I146" s="65">
        <v>4.7</v>
      </c>
      <c r="J146" s="66">
        <v>1.8</v>
      </c>
      <c r="K146" s="24">
        <v>7.14</v>
      </c>
      <c r="L146" s="69">
        <v>7.15</v>
      </c>
      <c r="M146" s="65">
        <v>20.29</v>
      </c>
      <c r="N146" s="66">
        <v>19.739999999999998</v>
      </c>
      <c r="O146" s="23"/>
      <c r="P146" s="64"/>
      <c r="Q146" s="23"/>
      <c r="R146" s="64"/>
      <c r="S146" s="23"/>
      <c r="T146" s="64"/>
      <c r="U146" s="23"/>
      <c r="V146" s="64"/>
      <c r="W146" s="65"/>
      <c r="X146" s="66"/>
      <c r="Y146" s="70"/>
      <c r="Z146" s="71"/>
      <c r="AA146" s="24"/>
      <c r="AB146" s="69"/>
      <c r="AC146" s="460">
        <v>522</v>
      </c>
      <c r="AD146" s="457">
        <v>64</v>
      </c>
      <c r="AE146" s="386"/>
      <c r="AF146" s="397"/>
      <c r="AG146" s="6" t="s">
        <v>21</v>
      </c>
      <c r="AH146" s="18"/>
      <c r="AI146" s="40">
        <v>6.84</v>
      </c>
      <c r="AJ146" s="41">
        <v>6.73</v>
      </c>
      <c r="AK146" s="42" t="s">
        <v>36</v>
      </c>
      <c r="AL146" s="96"/>
    </row>
    <row r="147" spans="1:38">
      <c r="A147" s="2201"/>
      <c r="B147" s="472">
        <v>42588</v>
      </c>
      <c r="C147" s="473" t="s">
        <v>42</v>
      </c>
      <c r="D147" s="116" t="s">
        <v>641</v>
      </c>
      <c r="E147" s="73">
        <v>0</v>
      </c>
      <c r="F147" s="61">
        <v>28.6</v>
      </c>
      <c r="G147" s="23">
        <v>26.6</v>
      </c>
      <c r="H147" s="64">
        <v>26.1</v>
      </c>
      <c r="I147" s="65">
        <v>1.7</v>
      </c>
      <c r="J147" s="66">
        <v>2.1</v>
      </c>
      <c r="K147" s="24">
        <v>7.16</v>
      </c>
      <c r="L147" s="69">
        <v>7.16</v>
      </c>
      <c r="M147" s="65">
        <v>21.8</v>
      </c>
      <c r="N147" s="66">
        <v>21.2</v>
      </c>
      <c r="O147" s="23"/>
      <c r="P147" s="64"/>
      <c r="Q147" s="23"/>
      <c r="R147" s="64"/>
      <c r="S147" s="23"/>
      <c r="T147" s="64"/>
      <c r="U147" s="23"/>
      <c r="V147" s="64"/>
      <c r="W147" s="65"/>
      <c r="X147" s="66"/>
      <c r="Y147" s="70"/>
      <c r="Z147" s="71"/>
      <c r="AA147" s="24"/>
      <c r="AB147" s="69"/>
      <c r="AC147" s="460">
        <v>180</v>
      </c>
      <c r="AD147" s="457">
        <v>53</v>
      </c>
      <c r="AE147" s="386"/>
      <c r="AF147" s="397"/>
      <c r="AG147" s="6" t="s">
        <v>369</v>
      </c>
      <c r="AH147" s="18" t="s">
        <v>22</v>
      </c>
      <c r="AI147" s="34">
        <v>11.1</v>
      </c>
      <c r="AJ147" s="35">
        <v>12.9</v>
      </c>
      <c r="AK147" s="36" t="s">
        <v>36</v>
      </c>
      <c r="AL147" s="97"/>
    </row>
    <row r="148" spans="1:38">
      <c r="A148" s="2201"/>
      <c r="B148" s="472">
        <v>42589</v>
      </c>
      <c r="C148" s="473" t="s">
        <v>37</v>
      </c>
      <c r="D148" s="116" t="s">
        <v>627</v>
      </c>
      <c r="E148" s="73">
        <v>4.5</v>
      </c>
      <c r="F148" s="61">
        <v>30.6</v>
      </c>
      <c r="G148" s="23">
        <v>27.7</v>
      </c>
      <c r="H148" s="64">
        <v>27.5</v>
      </c>
      <c r="I148" s="65">
        <v>6.6</v>
      </c>
      <c r="J148" s="66">
        <v>2.6</v>
      </c>
      <c r="K148" s="24">
        <v>7.37</v>
      </c>
      <c r="L148" s="69">
        <v>7.37</v>
      </c>
      <c r="M148" s="65">
        <v>23</v>
      </c>
      <c r="N148" s="66">
        <v>22.5</v>
      </c>
      <c r="O148" s="23"/>
      <c r="P148" s="64">
        <v>41.2</v>
      </c>
      <c r="Q148" s="23"/>
      <c r="R148" s="64">
        <v>68.099999999999994</v>
      </c>
      <c r="S148" s="23"/>
      <c r="T148" s="64"/>
      <c r="U148" s="23"/>
      <c r="V148" s="64"/>
      <c r="W148" s="65"/>
      <c r="X148" s="66">
        <v>15</v>
      </c>
      <c r="Y148" s="70"/>
      <c r="Z148" s="71">
        <v>155</v>
      </c>
      <c r="AA148" s="24"/>
      <c r="AB148" s="69">
        <v>0.09</v>
      </c>
      <c r="AC148" s="460">
        <v>702</v>
      </c>
      <c r="AD148" s="457">
        <v>37</v>
      </c>
      <c r="AE148" s="386"/>
      <c r="AF148" s="397"/>
      <c r="AG148" s="6" t="s">
        <v>399</v>
      </c>
      <c r="AH148" s="18" t="s">
        <v>23</v>
      </c>
      <c r="AI148" s="34">
        <v>13.8</v>
      </c>
      <c r="AJ148" s="35">
        <v>15</v>
      </c>
      <c r="AK148" s="36" t="s">
        <v>36</v>
      </c>
      <c r="AL148" s="97"/>
    </row>
    <row r="149" spans="1:38">
      <c r="A149" s="2201"/>
      <c r="B149" s="472">
        <v>42590</v>
      </c>
      <c r="C149" s="473" t="s">
        <v>38</v>
      </c>
      <c r="D149" s="116" t="s">
        <v>641</v>
      </c>
      <c r="E149" s="73">
        <v>0</v>
      </c>
      <c r="F149" s="61">
        <v>28.6</v>
      </c>
      <c r="G149" s="23">
        <v>28.4</v>
      </c>
      <c r="H149" s="64">
        <v>28.1</v>
      </c>
      <c r="I149" s="65">
        <v>10.7</v>
      </c>
      <c r="J149" s="66">
        <v>1.8</v>
      </c>
      <c r="K149" s="24">
        <v>7.32</v>
      </c>
      <c r="L149" s="69">
        <v>7.4</v>
      </c>
      <c r="M149" s="65">
        <v>25.9</v>
      </c>
      <c r="N149" s="66">
        <v>24</v>
      </c>
      <c r="O149" s="23"/>
      <c r="P149" s="64">
        <v>41.1</v>
      </c>
      <c r="Q149" s="23"/>
      <c r="R149" s="64">
        <v>71.5</v>
      </c>
      <c r="S149" s="23"/>
      <c r="T149" s="64"/>
      <c r="U149" s="23"/>
      <c r="V149" s="64"/>
      <c r="W149" s="65"/>
      <c r="X149" s="66">
        <v>17.5</v>
      </c>
      <c r="Y149" s="70"/>
      <c r="Z149" s="71">
        <v>162</v>
      </c>
      <c r="AA149" s="24"/>
      <c r="AB149" s="69">
        <v>0.06</v>
      </c>
      <c r="AC149" s="460">
        <v>864</v>
      </c>
      <c r="AD149" s="457">
        <v>216</v>
      </c>
      <c r="AE149" s="386"/>
      <c r="AF149" s="397"/>
      <c r="AG149" s="6" t="s">
        <v>373</v>
      </c>
      <c r="AH149" s="18" t="s">
        <v>23</v>
      </c>
      <c r="AI149" s="34">
        <v>32.1</v>
      </c>
      <c r="AJ149" s="35">
        <v>36.9</v>
      </c>
      <c r="AK149" s="36" t="s">
        <v>36</v>
      </c>
      <c r="AL149" s="97"/>
    </row>
    <row r="150" spans="1:38">
      <c r="A150" s="2201"/>
      <c r="B150" s="472">
        <v>42591</v>
      </c>
      <c r="C150" s="473" t="s">
        <v>35</v>
      </c>
      <c r="D150" s="116" t="s">
        <v>627</v>
      </c>
      <c r="E150" s="73">
        <v>3</v>
      </c>
      <c r="F150" s="61">
        <v>31.9</v>
      </c>
      <c r="G150" s="23">
        <v>25.3</v>
      </c>
      <c r="H150" s="64">
        <v>26.8</v>
      </c>
      <c r="I150" s="65">
        <v>55</v>
      </c>
      <c r="J150" s="66">
        <v>1.9</v>
      </c>
      <c r="K150" s="24">
        <v>6.9</v>
      </c>
      <c r="L150" s="69">
        <v>7.01</v>
      </c>
      <c r="M150" s="65">
        <v>13.34</v>
      </c>
      <c r="N150" s="66">
        <v>18.420000000000002</v>
      </c>
      <c r="O150" s="23"/>
      <c r="P150" s="64">
        <v>25</v>
      </c>
      <c r="Q150" s="23"/>
      <c r="R150" s="64">
        <v>53.1</v>
      </c>
      <c r="S150" s="23"/>
      <c r="T150" s="64"/>
      <c r="U150" s="23"/>
      <c r="V150" s="64"/>
      <c r="W150" s="65"/>
      <c r="X150" s="66">
        <v>13.1</v>
      </c>
      <c r="Y150" s="70"/>
      <c r="Z150" s="71">
        <v>134</v>
      </c>
      <c r="AA150" s="24"/>
      <c r="AB150" s="69">
        <v>0.13</v>
      </c>
      <c r="AC150" s="460">
        <v>1616</v>
      </c>
      <c r="AD150" s="457">
        <v>443</v>
      </c>
      <c r="AE150" s="386"/>
      <c r="AF150" s="397"/>
      <c r="AG150" s="6" t="s">
        <v>374</v>
      </c>
      <c r="AH150" s="18" t="s">
        <v>23</v>
      </c>
      <c r="AI150" s="34">
        <v>19.600000000000001</v>
      </c>
      <c r="AJ150" s="35">
        <v>25.3</v>
      </c>
      <c r="AK150" s="36" t="s">
        <v>36</v>
      </c>
      <c r="AL150" s="97"/>
    </row>
    <row r="151" spans="1:38">
      <c r="A151" s="2201"/>
      <c r="B151" s="537">
        <v>42592</v>
      </c>
      <c r="C151" s="528" t="s">
        <v>39</v>
      </c>
      <c r="D151" s="116" t="s">
        <v>632</v>
      </c>
      <c r="E151" s="73">
        <v>0</v>
      </c>
      <c r="F151" s="61">
        <v>25.1</v>
      </c>
      <c r="G151" s="23">
        <v>23.4</v>
      </c>
      <c r="H151" s="64">
        <v>24.3</v>
      </c>
      <c r="I151" s="65">
        <v>85</v>
      </c>
      <c r="J151" s="66">
        <v>1.5</v>
      </c>
      <c r="K151" s="24">
        <v>6.84</v>
      </c>
      <c r="L151" s="69">
        <v>6.73</v>
      </c>
      <c r="M151" s="65">
        <v>11.13</v>
      </c>
      <c r="N151" s="66">
        <v>12.93</v>
      </c>
      <c r="O151" s="23">
        <v>13.8</v>
      </c>
      <c r="P151" s="64">
        <v>15</v>
      </c>
      <c r="Q151" s="23">
        <v>32.1</v>
      </c>
      <c r="R151" s="64">
        <v>36.9</v>
      </c>
      <c r="S151" s="23">
        <v>19.600000000000001</v>
      </c>
      <c r="T151" s="64">
        <v>25.3</v>
      </c>
      <c r="U151" s="23">
        <v>12.5</v>
      </c>
      <c r="V151" s="64">
        <v>11.6</v>
      </c>
      <c r="W151" s="65">
        <v>4.9000000000000004</v>
      </c>
      <c r="X151" s="66">
        <v>8.6</v>
      </c>
      <c r="Y151" s="70">
        <v>182</v>
      </c>
      <c r="Z151" s="71">
        <v>95</v>
      </c>
      <c r="AA151" s="24">
        <v>2.69</v>
      </c>
      <c r="AB151" s="69">
        <v>0.06</v>
      </c>
      <c r="AC151" s="460">
        <v>1628</v>
      </c>
      <c r="AD151" s="457">
        <v>251</v>
      </c>
      <c r="AE151" s="386"/>
      <c r="AF151" s="397"/>
      <c r="AG151" s="6" t="s">
        <v>375</v>
      </c>
      <c r="AH151" s="18" t="s">
        <v>23</v>
      </c>
      <c r="AI151" s="34">
        <v>12.5</v>
      </c>
      <c r="AJ151" s="35">
        <v>11.6</v>
      </c>
      <c r="AK151" s="36" t="s">
        <v>36</v>
      </c>
      <c r="AL151" s="97"/>
    </row>
    <row r="152" spans="1:38">
      <c r="A152" s="2201"/>
      <c r="B152" s="472">
        <v>42593</v>
      </c>
      <c r="C152" s="473" t="s">
        <v>40</v>
      </c>
      <c r="D152" s="116" t="s">
        <v>632</v>
      </c>
      <c r="E152" s="73">
        <v>9.5</v>
      </c>
      <c r="F152" s="61">
        <v>22.7</v>
      </c>
      <c r="G152" s="23">
        <v>23.8</v>
      </c>
      <c r="H152" s="64">
        <v>23.9</v>
      </c>
      <c r="I152" s="65">
        <v>15.2</v>
      </c>
      <c r="J152" s="66">
        <v>1.5</v>
      </c>
      <c r="K152" s="24">
        <v>6.9</v>
      </c>
      <c r="L152" s="69">
        <v>6.85</v>
      </c>
      <c r="M152" s="65">
        <v>13.35</v>
      </c>
      <c r="N152" s="66">
        <v>13.75</v>
      </c>
      <c r="O152" s="23"/>
      <c r="P152" s="64"/>
      <c r="Q152" s="23"/>
      <c r="R152" s="64"/>
      <c r="S152" s="23"/>
      <c r="T152" s="64"/>
      <c r="U152" s="23"/>
      <c r="V152" s="64"/>
      <c r="W152" s="65"/>
      <c r="X152" s="66"/>
      <c r="Y152" s="70"/>
      <c r="Z152" s="71"/>
      <c r="AA152" s="24"/>
      <c r="AB152" s="69"/>
      <c r="AC152" s="460">
        <v>876</v>
      </c>
      <c r="AD152" s="457">
        <v>192</v>
      </c>
      <c r="AE152" s="386"/>
      <c r="AF152" s="397"/>
      <c r="AG152" s="6" t="s">
        <v>400</v>
      </c>
      <c r="AH152" s="18" t="s">
        <v>23</v>
      </c>
      <c r="AI152" s="37">
        <v>4.9000000000000004</v>
      </c>
      <c r="AJ152" s="38">
        <v>8.6</v>
      </c>
      <c r="AK152" s="39" t="s">
        <v>36</v>
      </c>
      <c r="AL152" s="95"/>
    </row>
    <row r="153" spans="1:38">
      <c r="A153" s="2201"/>
      <c r="B153" s="472">
        <v>42594</v>
      </c>
      <c r="C153" s="473" t="s">
        <v>41</v>
      </c>
      <c r="D153" s="116" t="s">
        <v>641</v>
      </c>
      <c r="E153" s="73">
        <v>4.5</v>
      </c>
      <c r="F153" s="61">
        <v>22.4</v>
      </c>
      <c r="G153" s="23">
        <v>23</v>
      </c>
      <c r="H153" s="64">
        <v>23.1</v>
      </c>
      <c r="I153" s="65">
        <v>27.7</v>
      </c>
      <c r="J153" s="66">
        <v>1.3</v>
      </c>
      <c r="K153" s="24">
        <v>7</v>
      </c>
      <c r="L153" s="69">
        <v>6.88</v>
      </c>
      <c r="M153" s="65">
        <v>13.28</v>
      </c>
      <c r="N153" s="66">
        <v>14.26</v>
      </c>
      <c r="O153" s="23"/>
      <c r="P153" s="64"/>
      <c r="Q153" s="23"/>
      <c r="R153" s="64"/>
      <c r="S153" s="23"/>
      <c r="T153" s="64"/>
      <c r="U153" s="23"/>
      <c r="V153" s="64"/>
      <c r="W153" s="65"/>
      <c r="X153" s="66"/>
      <c r="Y153" s="70"/>
      <c r="Z153" s="71"/>
      <c r="AA153" s="24"/>
      <c r="AB153" s="69"/>
      <c r="AC153" s="460">
        <v>540</v>
      </c>
      <c r="AD153" s="457">
        <v>163</v>
      </c>
      <c r="AE153" s="386"/>
      <c r="AF153" s="397"/>
      <c r="AG153" s="6" t="s">
        <v>401</v>
      </c>
      <c r="AH153" s="18" t="s">
        <v>23</v>
      </c>
      <c r="AI153" s="49">
        <v>182</v>
      </c>
      <c r="AJ153" s="50">
        <v>95</v>
      </c>
      <c r="AK153" s="25" t="s">
        <v>36</v>
      </c>
      <c r="AL153" s="26"/>
    </row>
    <row r="154" spans="1:38">
      <c r="A154" s="2201"/>
      <c r="B154" s="472">
        <v>42595</v>
      </c>
      <c r="C154" s="473" t="s">
        <v>42</v>
      </c>
      <c r="D154" s="116" t="s">
        <v>641</v>
      </c>
      <c r="E154" s="73" t="s">
        <v>36</v>
      </c>
      <c r="F154" s="61">
        <v>27.2</v>
      </c>
      <c r="G154" s="23">
        <v>23.4</v>
      </c>
      <c r="H154" s="64">
        <v>23.7</v>
      </c>
      <c r="I154" s="65">
        <v>31.7</v>
      </c>
      <c r="J154" s="66">
        <v>1.56</v>
      </c>
      <c r="K154" s="24">
        <v>6.98</v>
      </c>
      <c r="L154" s="69">
        <v>6.96</v>
      </c>
      <c r="M154" s="65">
        <v>15.65</v>
      </c>
      <c r="N154" s="66">
        <v>15.41</v>
      </c>
      <c r="O154" s="23"/>
      <c r="P154" s="64"/>
      <c r="Q154" s="23"/>
      <c r="R154" s="64"/>
      <c r="S154" s="23"/>
      <c r="T154" s="64"/>
      <c r="U154" s="23"/>
      <c r="V154" s="64"/>
      <c r="W154" s="65"/>
      <c r="X154" s="66"/>
      <c r="Y154" s="70"/>
      <c r="Z154" s="71"/>
      <c r="AA154" s="24"/>
      <c r="AB154" s="69"/>
      <c r="AC154" s="460">
        <v>540</v>
      </c>
      <c r="AD154" s="457">
        <v>145</v>
      </c>
      <c r="AE154" s="386"/>
      <c r="AF154" s="397"/>
      <c r="AG154" s="6" t="s">
        <v>402</v>
      </c>
      <c r="AH154" s="18" t="s">
        <v>23</v>
      </c>
      <c r="AI154" s="41">
        <v>2.69</v>
      </c>
      <c r="AJ154" s="41">
        <v>0.06</v>
      </c>
      <c r="AK154" s="42" t="s">
        <v>36</v>
      </c>
      <c r="AL154" s="96"/>
    </row>
    <row r="155" spans="1:38">
      <c r="A155" s="2201"/>
      <c r="B155" s="472">
        <v>42596</v>
      </c>
      <c r="C155" s="473" t="s">
        <v>37</v>
      </c>
      <c r="D155" s="116" t="s">
        <v>641</v>
      </c>
      <c r="E155" s="73">
        <v>0</v>
      </c>
      <c r="F155" s="61">
        <v>24.8</v>
      </c>
      <c r="G155" s="23">
        <v>25</v>
      </c>
      <c r="H155" s="64">
        <v>24.3</v>
      </c>
      <c r="I155" s="65">
        <v>23.5</v>
      </c>
      <c r="J155" s="66">
        <v>1.3</v>
      </c>
      <c r="K155" s="24">
        <v>7.07</v>
      </c>
      <c r="L155" s="69">
        <v>6.97</v>
      </c>
      <c r="M155" s="65">
        <v>18.29</v>
      </c>
      <c r="N155" s="66">
        <v>16.239999999999998</v>
      </c>
      <c r="O155" s="23"/>
      <c r="P155" s="64">
        <v>20.5</v>
      </c>
      <c r="Q155" s="23"/>
      <c r="R155" s="64">
        <v>48.5</v>
      </c>
      <c r="S155" s="23"/>
      <c r="T155" s="64"/>
      <c r="U155" s="23"/>
      <c r="V155" s="64"/>
      <c r="W155" s="65"/>
      <c r="X155" s="66">
        <v>11.2</v>
      </c>
      <c r="Y155" s="70"/>
      <c r="Z155" s="71">
        <v>121</v>
      </c>
      <c r="AA155" s="24"/>
      <c r="AB155" s="69">
        <v>0.06</v>
      </c>
      <c r="AC155" s="460">
        <v>354</v>
      </c>
      <c r="AD155" s="457">
        <v>123</v>
      </c>
      <c r="AE155" s="386"/>
      <c r="AF155" s="397"/>
      <c r="AG155" s="6" t="s">
        <v>24</v>
      </c>
      <c r="AH155" s="18" t="s">
        <v>23</v>
      </c>
      <c r="AI155" s="23">
        <v>5.5</v>
      </c>
      <c r="AJ155" s="48">
        <v>1.9</v>
      </c>
      <c r="AK155" s="155" t="s">
        <v>36</v>
      </c>
      <c r="AL155" s="96"/>
    </row>
    <row r="156" spans="1:38">
      <c r="A156" s="2201"/>
      <c r="B156" s="472">
        <v>42597</v>
      </c>
      <c r="C156" s="473" t="s">
        <v>38</v>
      </c>
      <c r="D156" s="75" t="s">
        <v>641</v>
      </c>
      <c r="E156" s="73">
        <v>11.5</v>
      </c>
      <c r="F156" s="61">
        <v>24.6</v>
      </c>
      <c r="G156" s="23">
        <v>24.6</v>
      </c>
      <c r="H156" s="64">
        <v>24.8</v>
      </c>
      <c r="I156" s="65">
        <v>10</v>
      </c>
      <c r="J156" s="66">
        <v>1.2</v>
      </c>
      <c r="K156" s="24">
        <v>7.06</v>
      </c>
      <c r="L156" s="69">
        <v>7</v>
      </c>
      <c r="M156" s="65">
        <v>17.989999999999998</v>
      </c>
      <c r="N156" s="66">
        <v>17.32</v>
      </c>
      <c r="O156" s="23"/>
      <c r="P156" s="64">
        <v>23.9</v>
      </c>
      <c r="Q156" s="23"/>
      <c r="R156" s="64">
        <v>51.9</v>
      </c>
      <c r="S156" s="23"/>
      <c r="T156" s="64"/>
      <c r="U156" s="23"/>
      <c r="V156" s="64"/>
      <c r="W156" s="65"/>
      <c r="X156" s="66">
        <v>10.9</v>
      </c>
      <c r="Y156" s="70"/>
      <c r="Z156" s="71">
        <v>128</v>
      </c>
      <c r="AA156" s="24"/>
      <c r="AB156" s="69">
        <v>0.05</v>
      </c>
      <c r="AC156" s="460">
        <v>363</v>
      </c>
      <c r="AD156" s="457">
        <v>234</v>
      </c>
      <c r="AE156" s="386"/>
      <c r="AF156" s="397"/>
      <c r="AG156" s="6" t="s">
        <v>25</v>
      </c>
      <c r="AH156" s="18" t="s">
        <v>23</v>
      </c>
      <c r="AI156" s="23">
        <v>1.7</v>
      </c>
      <c r="AJ156" s="48">
        <v>0.8</v>
      </c>
      <c r="AK156" s="36" t="s">
        <v>36</v>
      </c>
      <c r="AL156" s="96"/>
    </row>
    <row r="157" spans="1:38">
      <c r="A157" s="2201"/>
      <c r="B157" s="472">
        <v>42598</v>
      </c>
      <c r="C157" s="473" t="s">
        <v>35</v>
      </c>
      <c r="D157" s="116" t="s">
        <v>641</v>
      </c>
      <c r="E157" s="73">
        <v>6</v>
      </c>
      <c r="F157" s="61">
        <v>22.9</v>
      </c>
      <c r="G157" s="23">
        <v>23</v>
      </c>
      <c r="H157" s="64">
        <v>24.1</v>
      </c>
      <c r="I157" s="65">
        <v>34</v>
      </c>
      <c r="J157" s="66">
        <v>2.2999999999999998</v>
      </c>
      <c r="K157" s="24">
        <v>7.1</v>
      </c>
      <c r="L157" s="69">
        <v>7.02</v>
      </c>
      <c r="M157" s="65">
        <v>16.010000000000002</v>
      </c>
      <c r="N157" s="66">
        <v>16.79</v>
      </c>
      <c r="O157" s="23"/>
      <c r="P157" s="64">
        <v>25.1</v>
      </c>
      <c r="Q157" s="23"/>
      <c r="R157" s="64">
        <v>51.7</v>
      </c>
      <c r="S157" s="23"/>
      <c r="T157" s="64"/>
      <c r="U157" s="23"/>
      <c r="V157" s="64"/>
      <c r="W157" s="65"/>
      <c r="X157" s="66">
        <v>10.199999999999999</v>
      </c>
      <c r="Y157" s="70"/>
      <c r="Z157" s="71">
        <v>122</v>
      </c>
      <c r="AA157" s="24"/>
      <c r="AB157" s="69">
        <v>0.1</v>
      </c>
      <c r="AC157" s="460">
        <v>540</v>
      </c>
      <c r="AD157" s="457">
        <v>402</v>
      </c>
      <c r="AE157" s="386"/>
      <c r="AF157" s="397"/>
      <c r="AG157" s="6" t="s">
        <v>403</v>
      </c>
      <c r="AH157" s="18" t="s">
        <v>23</v>
      </c>
      <c r="AI157" s="23">
        <v>5.3</v>
      </c>
      <c r="AJ157" s="48">
        <v>6.4</v>
      </c>
      <c r="AK157" s="36" t="s">
        <v>36</v>
      </c>
      <c r="AL157" s="96"/>
    </row>
    <row r="158" spans="1:38">
      <c r="A158" s="2201"/>
      <c r="B158" s="472">
        <v>42599</v>
      </c>
      <c r="C158" s="473" t="s">
        <v>39</v>
      </c>
      <c r="D158" s="116" t="s">
        <v>632</v>
      </c>
      <c r="E158" s="73">
        <v>0.5</v>
      </c>
      <c r="F158" s="61">
        <v>23.2</v>
      </c>
      <c r="G158" s="23">
        <v>22.2</v>
      </c>
      <c r="H158" s="64">
        <v>22.7</v>
      </c>
      <c r="I158" s="65">
        <v>24</v>
      </c>
      <c r="J158" s="66">
        <v>2.2999999999999998</v>
      </c>
      <c r="K158" s="24">
        <v>7.12</v>
      </c>
      <c r="L158" s="69">
        <v>7.03</v>
      </c>
      <c r="M158" s="65">
        <v>15.54</v>
      </c>
      <c r="N158" s="66">
        <v>15.43</v>
      </c>
      <c r="O158" s="23"/>
      <c r="P158" s="64">
        <v>25.2</v>
      </c>
      <c r="Q158" s="23"/>
      <c r="R158" s="64">
        <v>47.9</v>
      </c>
      <c r="S158" s="23"/>
      <c r="T158" s="64"/>
      <c r="U158" s="23"/>
      <c r="V158" s="64"/>
      <c r="W158" s="65"/>
      <c r="X158" s="66">
        <v>8.5</v>
      </c>
      <c r="Y158" s="70"/>
      <c r="Z158" s="71">
        <v>118</v>
      </c>
      <c r="AA158" s="24"/>
      <c r="AB158" s="69">
        <v>0.11</v>
      </c>
      <c r="AC158" s="460">
        <v>716</v>
      </c>
      <c r="AD158" s="457">
        <v>397</v>
      </c>
      <c r="AE158" s="386"/>
      <c r="AF158" s="397"/>
      <c r="AG158" s="6" t="s">
        <v>404</v>
      </c>
      <c r="AH158" s="18" t="s">
        <v>23</v>
      </c>
      <c r="AI158" s="45">
        <v>9.4E-2</v>
      </c>
      <c r="AJ158" s="46">
        <v>3.9E-2</v>
      </c>
      <c r="AK158" s="47" t="s">
        <v>36</v>
      </c>
      <c r="AL158" s="98"/>
    </row>
    <row r="159" spans="1:38">
      <c r="A159" s="2201"/>
      <c r="B159" s="1592">
        <v>42600</v>
      </c>
      <c r="C159" s="1593" t="s">
        <v>40</v>
      </c>
      <c r="D159" s="116" t="s">
        <v>641</v>
      </c>
      <c r="E159" s="73" t="s">
        <v>36</v>
      </c>
      <c r="F159" s="61">
        <v>24.6</v>
      </c>
      <c r="G159" s="23">
        <v>22.6</v>
      </c>
      <c r="H159" s="64">
        <v>22.6</v>
      </c>
      <c r="I159" s="65">
        <v>23</v>
      </c>
      <c r="J159" s="66">
        <v>2.1</v>
      </c>
      <c r="K159" s="24">
        <v>7.17</v>
      </c>
      <c r="L159" s="69">
        <v>7.08</v>
      </c>
      <c r="M159" s="65">
        <v>16.399999999999999</v>
      </c>
      <c r="N159" s="66">
        <v>15.87</v>
      </c>
      <c r="O159" s="23"/>
      <c r="P159" s="64">
        <v>26</v>
      </c>
      <c r="Q159" s="23"/>
      <c r="R159" s="64">
        <v>50.3</v>
      </c>
      <c r="S159" s="23"/>
      <c r="T159" s="64"/>
      <c r="U159" s="23"/>
      <c r="V159" s="64"/>
      <c r="W159" s="65"/>
      <c r="X159" s="66">
        <v>8.1</v>
      </c>
      <c r="Y159" s="70"/>
      <c r="Z159" s="71">
        <v>122</v>
      </c>
      <c r="AA159" s="24"/>
      <c r="AB159" s="69">
        <v>0.09</v>
      </c>
      <c r="AC159" s="460">
        <v>540</v>
      </c>
      <c r="AD159" s="457">
        <v>271</v>
      </c>
      <c r="AE159" s="386"/>
      <c r="AF159" s="397"/>
      <c r="AG159" s="6" t="s">
        <v>26</v>
      </c>
      <c r="AH159" s="18" t="s">
        <v>23</v>
      </c>
      <c r="AI159" s="24">
        <v>0.09</v>
      </c>
      <c r="AJ159" s="44">
        <v>0.05</v>
      </c>
      <c r="AK159" s="42" t="s">
        <v>36</v>
      </c>
      <c r="AL159" s="96"/>
    </row>
    <row r="160" spans="1:38">
      <c r="A160" s="2201"/>
      <c r="B160" s="472">
        <v>42601</v>
      </c>
      <c r="C160" s="473" t="s">
        <v>41</v>
      </c>
      <c r="D160" s="116" t="s">
        <v>641</v>
      </c>
      <c r="E160" s="73">
        <v>7</v>
      </c>
      <c r="F160" s="61">
        <v>27.8</v>
      </c>
      <c r="G160" s="23">
        <v>23.8</v>
      </c>
      <c r="H160" s="64">
        <v>23.6</v>
      </c>
      <c r="I160" s="65">
        <v>21.4</v>
      </c>
      <c r="J160" s="66">
        <v>1.7</v>
      </c>
      <c r="K160" s="24">
        <v>7.14</v>
      </c>
      <c r="L160" s="69">
        <v>7.1</v>
      </c>
      <c r="M160" s="65">
        <v>17.739999999999998</v>
      </c>
      <c r="N160" s="66">
        <v>17.05</v>
      </c>
      <c r="O160" s="23"/>
      <c r="P160" s="64"/>
      <c r="Q160" s="23"/>
      <c r="R160" s="64"/>
      <c r="S160" s="23"/>
      <c r="T160" s="64"/>
      <c r="U160" s="23"/>
      <c r="V160" s="64"/>
      <c r="W160" s="65"/>
      <c r="X160" s="66"/>
      <c r="Y160" s="70"/>
      <c r="Z160" s="71"/>
      <c r="AA160" s="24"/>
      <c r="AB160" s="69"/>
      <c r="AC160" s="460">
        <v>416</v>
      </c>
      <c r="AD160" s="457">
        <v>263</v>
      </c>
      <c r="AE160" s="386"/>
      <c r="AF160" s="397"/>
      <c r="AG160" s="6" t="s">
        <v>98</v>
      </c>
      <c r="AH160" s="18" t="s">
        <v>23</v>
      </c>
      <c r="AI160" s="24">
        <v>1.61</v>
      </c>
      <c r="AJ160" s="44">
        <v>1.28</v>
      </c>
      <c r="AK160" s="42" t="s">
        <v>36</v>
      </c>
      <c r="AL160" s="96"/>
    </row>
    <row r="161" spans="1:38">
      <c r="A161" s="2201"/>
      <c r="B161" s="472">
        <v>42602</v>
      </c>
      <c r="C161" s="473" t="s">
        <v>42</v>
      </c>
      <c r="D161" s="116" t="s">
        <v>641</v>
      </c>
      <c r="E161" s="73" t="s">
        <v>36</v>
      </c>
      <c r="F161" s="61">
        <v>25.4</v>
      </c>
      <c r="G161" s="23">
        <v>23.6</v>
      </c>
      <c r="H161" s="64">
        <v>23.4</v>
      </c>
      <c r="I161" s="65">
        <v>61.5</v>
      </c>
      <c r="J161" s="66">
        <v>1.9</v>
      </c>
      <c r="K161" s="24">
        <v>7.06</v>
      </c>
      <c r="L161" s="69">
        <v>7.04</v>
      </c>
      <c r="M161" s="65">
        <v>15.78</v>
      </c>
      <c r="N161" s="66">
        <v>16.66</v>
      </c>
      <c r="O161" s="23"/>
      <c r="P161" s="64"/>
      <c r="Q161" s="23"/>
      <c r="R161" s="64"/>
      <c r="S161" s="23"/>
      <c r="T161" s="64"/>
      <c r="U161" s="23"/>
      <c r="V161" s="64"/>
      <c r="W161" s="65"/>
      <c r="X161" s="66"/>
      <c r="Y161" s="70"/>
      <c r="Z161" s="71"/>
      <c r="AA161" s="24"/>
      <c r="AB161" s="69"/>
      <c r="AC161" s="460">
        <v>850</v>
      </c>
      <c r="AD161" s="457">
        <v>272</v>
      </c>
      <c r="AE161" s="386"/>
      <c r="AF161" s="397"/>
      <c r="AG161" s="6" t="s">
        <v>384</v>
      </c>
      <c r="AH161" s="18" t="s">
        <v>23</v>
      </c>
      <c r="AI161" s="45">
        <v>0.13400000000000001</v>
      </c>
      <c r="AJ161" s="46">
        <v>8.9999999999999993E-3</v>
      </c>
      <c r="AK161" s="47" t="s">
        <v>36</v>
      </c>
      <c r="AL161" s="98"/>
    </row>
    <row r="162" spans="1:38">
      <c r="A162" s="2201"/>
      <c r="B162" s="472">
        <v>42603</v>
      </c>
      <c r="C162" s="473" t="s">
        <v>37</v>
      </c>
      <c r="D162" s="116" t="s">
        <v>641</v>
      </c>
      <c r="E162" s="73" t="s">
        <v>36</v>
      </c>
      <c r="F162" s="61">
        <v>26.6</v>
      </c>
      <c r="G162" s="23">
        <v>23.6</v>
      </c>
      <c r="H162" s="64">
        <v>23.5</v>
      </c>
      <c r="I162" s="65">
        <v>32</v>
      </c>
      <c r="J162" s="66">
        <v>1.6</v>
      </c>
      <c r="K162" s="24">
        <v>7.1</v>
      </c>
      <c r="L162" s="69">
        <v>7.03</v>
      </c>
      <c r="M162" s="65">
        <v>15.08</v>
      </c>
      <c r="N162" s="66">
        <v>16.059999999999999</v>
      </c>
      <c r="O162" s="23"/>
      <c r="P162" s="64">
        <v>24.6</v>
      </c>
      <c r="Q162" s="23"/>
      <c r="R162" s="64">
        <v>50.1</v>
      </c>
      <c r="S162" s="23"/>
      <c r="T162" s="64"/>
      <c r="U162" s="23"/>
      <c r="V162" s="64"/>
      <c r="W162" s="65"/>
      <c r="X162" s="66">
        <v>9.1999999999999993</v>
      </c>
      <c r="Y162" s="70"/>
      <c r="Z162" s="71">
        <v>118</v>
      </c>
      <c r="AA162" s="24"/>
      <c r="AB162" s="69">
        <v>7.0000000000000007E-2</v>
      </c>
      <c r="AC162" s="460">
        <v>708</v>
      </c>
      <c r="AD162" s="457">
        <v>257</v>
      </c>
      <c r="AE162" s="386"/>
      <c r="AF162" s="397"/>
      <c r="AG162" s="6" t="s">
        <v>405</v>
      </c>
      <c r="AH162" s="18" t="s">
        <v>23</v>
      </c>
      <c r="AI162" s="24" t="s">
        <v>643</v>
      </c>
      <c r="AJ162" s="44" t="s">
        <v>643</v>
      </c>
      <c r="AK162" s="42" t="s">
        <v>36</v>
      </c>
      <c r="AL162" s="96"/>
    </row>
    <row r="163" spans="1:38">
      <c r="A163" s="2201"/>
      <c r="B163" s="472">
        <v>42604</v>
      </c>
      <c r="C163" s="473" t="s">
        <v>38</v>
      </c>
      <c r="D163" s="116" t="s">
        <v>641</v>
      </c>
      <c r="E163" s="73" t="s">
        <v>36</v>
      </c>
      <c r="F163" s="61">
        <v>28.3</v>
      </c>
      <c r="G163" s="23">
        <v>23.7</v>
      </c>
      <c r="H163" s="64">
        <v>23.9</v>
      </c>
      <c r="I163" s="65">
        <v>23</v>
      </c>
      <c r="J163" s="66">
        <v>2.2999999999999998</v>
      </c>
      <c r="K163" s="24">
        <v>7.13</v>
      </c>
      <c r="L163" s="69">
        <v>7.1</v>
      </c>
      <c r="M163" s="65">
        <v>16.8</v>
      </c>
      <c r="N163" s="66">
        <v>15.7</v>
      </c>
      <c r="O163" s="23"/>
      <c r="P163" s="64">
        <v>25.2</v>
      </c>
      <c r="Q163" s="23"/>
      <c r="R163" s="64">
        <v>49.9</v>
      </c>
      <c r="S163" s="23"/>
      <c r="T163" s="64"/>
      <c r="U163" s="23"/>
      <c r="V163" s="64"/>
      <c r="W163" s="65"/>
      <c r="X163" s="66">
        <v>8.4</v>
      </c>
      <c r="Y163" s="70"/>
      <c r="Z163" s="71">
        <v>115</v>
      </c>
      <c r="AA163" s="24"/>
      <c r="AB163" s="69">
        <v>0.11</v>
      </c>
      <c r="AC163" s="460">
        <v>911</v>
      </c>
      <c r="AD163" s="457">
        <v>226</v>
      </c>
      <c r="AE163" s="386"/>
      <c r="AF163" s="397"/>
      <c r="AG163" s="6" t="s">
        <v>99</v>
      </c>
      <c r="AH163" s="18" t="s">
        <v>23</v>
      </c>
      <c r="AI163" s="23">
        <v>18.100000000000001</v>
      </c>
      <c r="AJ163" s="48">
        <v>21</v>
      </c>
      <c r="AK163" s="36" t="s">
        <v>36</v>
      </c>
      <c r="AL163" s="97"/>
    </row>
    <row r="164" spans="1:38">
      <c r="A164" s="2201"/>
      <c r="B164" s="472">
        <v>42605</v>
      </c>
      <c r="C164" s="473" t="s">
        <v>35</v>
      </c>
      <c r="D164" s="116" t="s">
        <v>627</v>
      </c>
      <c r="E164" s="73">
        <v>0</v>
      </c>
      <c r="F164" s="61">
        <v>30.8</v>
      </c>
      <c r="G164" s="23">
        <v>25.2</v>
      </c>
      <c r="H164" s="64">
        <v>24.5</v>
      </c>
      <c r="I164" s="65">
        <v>28</v>
      </c>
      <c r="J164" s="66">
        <v>1.2</v>
      </c>
      <c r="K164" s="24">
        <v>7.13</v>
      </c>
      <c r="L164" s="69">
        <v>7.14</v>
      </c>
      <c r="M164" s="65">
        <v>16.8</v>
      </c>
      <c r="N164" s="66">
        <v>17.3</v>
      </c>
      <c r="O164" s="23"/>
      <c r="P164" s="64">
        <v>27.4</v>
      </c>
      <c r="Q164" s="23"/>
      <c r="R164" s="64">
        <v>53.9</v>
      </c>
      <c r="S164" s="23"/>
      <c r="T164" s="64"/>
      <c r="U164" s="23"/>
      <c r="V164" s="64"/>
      <c r="W164" s="65"/>
      <c r="X164" s="66">
        <v>10.3</v>
      </c>
      <c r="Y164" s="70"/>
      <c r="Z164" s="71">
        <v>124</v>
      </c>
      <c r="AA164" s="24"/>
      <c r="AB164" s="69">
        <v>0.05</v>
      </c>
      <c r="AC164" s="460">
        <v>1611</v>
      </c>
      <c r="AD164" s="457">
        <v>213</v>
      </c>
      <c r="AE164" s="386"/>
      <c r="AF164" s="397"/>
      <c r="AG164" s="6" t="s">
        <v>27</v>
      </c>
      <c r="AH164" s="18" t="s">
        <v>23</v>
      </c>
      <c r="AI164" s="23">
        <v>18.899999999999999</v>
      </c>
      <c r="AJ164" s="48">
        <v>18.5</v>
      </c>
      <c r="AK164" s="36" t="s">
        <v>36</v>
      </c>
      <c r="AL164" s="97"/>
    </row>
    <row r="165" spans="1:38">
      <c r="A165" s="2201"/>
      <c r="B165" s="472">
        <v>42606</v>
      </c>
      <c r="C165" s="473" t="s">
        <v>39</v>
      </c>
      <c r="D165" s="116" t="s">
        <v>641</v>
      </c>
      <c r="E165" s="73" t="s">
        <v>36</v>
      </c>
      <c r="F165" s="61">
        <v>29.4</v>
      </c>
      <c r="G165" s="23">
        <v>25</v>
      </c>
      <c r="H165" s="64">
        <v>25.1</v>
      </c>
      <c r="I165" s="65">
        <v>13.9</v>
      </c>
      <c r="J165" s="66">
        <v>1.1000000000000001</v>
      </c>
      <c r="K165" s="24">
        <v>7.13</v>
      </c>
      <c r="L165" s="69">
        <v>7.05</v>
      </c>
      <c r="M165" s="65">
        <v>18.5</v>
      </c>
      <c r="N165" s="66">
        <v>17.399999999999999</v>
      </c>
      <c r="O165" s="23"/>
      <c r="P165" s="64">
        <v>27.8</v>
      </c>
      <c r="Q165" s="23"/>
      <c r="R165" s="64">
        <v>54.1</v>
      </c>
      <c r="S165" s="23"/>
      <c r="T165" s="64"/>
      <c r="U165" s="23"/>
      <c r="V165" s="64"/>
      <c r="W165" s="65"/>
      <c r="X165" s="66">
        <v>10.4</v>
      </c>
      <c r="Y165" s="70"/>
      <c r="Z165" s="71">
        <v>122</v>
      </c>
      <c r="AA165" s="24"/>
      <c r="AB165" s="69">
        <v>0.04</v>
      </c>
      <c r="AC165" s="460">
        <v>743</v>
      </c>
      <c r="AD165" s="457">
        <v>191</v>
      </c>
      <c r="AE165" s="386"/>
      <c r="AF165" s="397"/>
      <c r="AG165" s="6" t="s">
        <v>387</v>
      </c>
      <c r="AH165" s="18" t="s">
        <v>398</v>
      </c>
      <c r="AI165" s="51">
        <v>11.3</v>
      </c>
      <c r="AJ165" s="52">
        <v>2.2000000000000002</v>
      </c>
      <c r="AK165" s="43" t="s">
        <v>36</v>
      </c>
      <c r="AL165" s="99"/>
    </row>
    <row r="166" spans="1:38">
      <c r="A166" s="2201"/>
      <c r="B166" s="472">
        <v>42607</v>
      </c>
      <c r="C166" s="473" t="s">
        <v>40</v>
      </c>
      <c r="D166" s="116" t="s">
        <v>641</v>
      </c>
      <c r="E166" s="73" t="s">
        <v>36</v>
      </c>
      <c r="F166" s="61">
        <v>30.9</v>
      </c>
      <c r="G166" s="23">
        <v>25.3</v>
      </c>
      <c r="H166" s="64">
        <v>25.4</v>
      </c>
      <c r="I166" s="65">
        <v>11</v>
      </c>
      <c r="J166" s="66">
        <v>1.4</v>
      </c>
      <c r="K166" s="24">
        <v>7.18</v>
      </c>
      <c r="L166" s="69">
        <v>7.12</v>
      </c>
      <c r="M166" s="65">
        <v>17.899999999999999</v>
      </c>
      <c r="N166" s="66">
        <v>18.5</v>
      </c>
      <c r="O166" s="23"/>
      <c r="P166" s="64">
        <v>28.2</v>
      </c>
      <c r="Q166" s="23"/>
      <c r="R166" s="64">
        <v>57.7</v>
      </c>
      <c r="S166" s="23"/>
      <c r="T166" s="64"/>
      <c r="U166" s="23"/>
      <c r="V166" s="64"/>
      <c r="W166" s="65"/>
      <c r="X166" s="66">
        <v>11.4</v>
      </c>
      <c r="Y166" s="70"/>
      <c r="Z166" s="71">
        <v>134</v>
      </c>
      <c r="AA166" s="24"/>
      <c r="AB166" s="69">
        <v>0.06</v>
      </c>
      <c r="AC166" s="460">
        <v>1070</v>
      </c>
      <c r="AD166" s="457">
        <v>161</v>
      </c>
      <c r="AE166" s="386"/>
      <c r="AF166" s="397"/>
      <c r="AG166" s="6" t="s">
        <v>406</v>
      </c>
      <c r="AH166" s="18" t="s">
        <v>23</v>
      </c>
      <c r="AI166" s="51">
        <v>96</v>
      </c>
      <c r="AJ166" s="52">
        <v>2.2999999999999998</v>
      </c>
      <c r="AK166" s="43" t="s">
        <v>36</v>
      </c>
      <c r="AL166" s="99"/>
    </row>
    <row r="167" spans="1:38">
      <c r="A167" s="2201"/>
      <c r="B167" s="472">
        <v>42608</v>
      </c>
      <c r="C167" s="473" t="s">
        <v>41</v>
      </c>
      <c r="D167" s="116" t="s">
        <v>641</v>
      </c>
      <c r="E167" s="73">
        <v>0</v>
      </c>
      <c r="F167" s="61">
        <v>31.6</v>
      </c>
      <c r="G167" s="23">
        <v>25.6</v>
      </c>
      <c r="H167" s="64">
        <v>25.6</v>
      </c>
      <c r="I167" s="65">
        <v>9.6</v>
      </c>
      <c r="J167" s="66">
        <v>1.4</v>
      </c>
      <c r="K167" s="24">
        <v>7.17</v>
      </c>
      <c r="L167" s="69">
        <v>7.13</v>
      </c>
      <c r="M167" s="65">
        <v>18.649999999999999</v>
      </c>
      <c r="N167" s="66">
        <v>19.07</v>
      </c>
      <c r="O167" s="23"/>
      <c r="P167" s="64"/>
      <c r="Q167" s="23"/>
      <c r="R167" s="64"/>
      <c r="S167" s="23"/>
      <c r="T167" s="64"/>
      <c r="U167" s="23"/>
      <c r="V167" s="64"/>
      <c r="W167" s="65"/>
      <c r="X167" s="66"/>
      <c r="Y167" s="70"/>
      <c r="Z167" s="71"/>
      <c r="AA167" s="24"/>
      <c r="AB167" s="69"/>
      <c r="AC167" s="460">
        <v>513</v>
      </c>
      <c r="AD167" s="457">
        <v>145</v>
      </c>
      <c r="AE167" s="386"/>
      <c r="AF167" s="397"/>
      <c r="AG167" s="19"/>
      <c r="AH167" s="9"/>
      <c r="AI167" s="20"/>
      <c r="AJ167" s="8"/>
      <c r="AK167" s="8"/>
      <c r="AL167" s="9"/>
    </row>
    <row r="168" spans="1:38">
      <c r="A168" s="2201"/>
      <c r="B168" s="472">
        <v>42609</v>
      </c>
      <c r="C168" s="473" t="s">
        <v>42</v>
      </c>
      <c r="D168" s="116" t="s">
        <v>641</v>
      </c>
      <c r="E168" s="73" t="s">
        <v>36</v>
      </c>
      <c r="F168" s="61">
        <v>26.6</v>
      </c>
      <c r="G168" s="23">
        <v>25.2</v>
      </c>
      <c r="H168" s="64">
        <v>25.7</v>
      </c>
      <c r="I168" s="65">
        <v>10.6</v>
      </c>
      <c r="J168" s="66">
        <v>1.5</v>
      </c>
      <c r="K168" s="24">
        <v>7.23</v>
      </c>
      <c r="L168" s="69">
        <v>7.21</v>
      </c>
      <c r="M168" s="65">
        <v>18.11</v>
      </c>
      <c r="N168" s="66">
        <v>19.02</v>
      </c>
      <c r="O168" s="23"/>
      <c r="P168" s="64"/>
      <c r="Q168" s="23"/>
      <c r="R168" s="64"/>
      <c r="S168" s="23"/>
      <c r="T168" s="64"/>
      <c r="U168" s="23"/>
      <c r="V168" s="64"/>
      <c r="W168" s="65"/>
      <c r="X168" s="66"/>
      <c r="Y168" s="70"/>
      <c r="Z168" s="71"/>
      <c r="AA168" s="24"/>
      <c r="AB168" s="69"/>
      <c r="AC168" s="460">
        <v>398</v>
      </c>
      <c r="AD168" s="457">
        <v>136</v>
      </c>
      <c r="AE168" s="386"/>
      <c r="AF168" s="397"/>
      <c r="AG168" s="19"/>
      <c r="AH168" s="9"/>
      <c r="AI168" s="20"/>
      <c r="AJ168" s="8"/>
      <c r="AK168" s="8"/>
      <c r="AL168" s="9"/>
    </row>
    <row r="169" spans="1:38">
      <c r="A169" s="2201"/>
      <c r="B169" s="472">
        <v>42610</v>
      </c>
      <c r="C169" s="473" t="s">
        <v>37</v>
      </c>
      <c r="D169" s="116" t="s">
        <v>641</v>
      </c>
      <c r="E169" s="73" t="s">
        <v>36</v>
      </c>
      <c r="F169" s="61">
        <v>26.2</v>
      </c>
      <c r="G169" s="23">
        <v>24.7</v>
      </c>
      <c r="H169" s="64">
        <v>24.8</v>
      </c>
      <c r="I169" s="65">
        <v>11.7</v>
      </c>
      <c r="J169" s="66">
        <v>1.4</v>
      </c>
      <c r="K169" s="24">
        <v>7.25</v>
      </c>
      <c r="L169" s="69">
        <v>7.27</v>
      </c>
      <c r="M169" s="65">
        <v>19.66</v>
      </c>
      <c r="N169" s="66">
        <v>20.100000000000001</v>
      </c>
      <c r="O169" s="23"/>
      <c r="P169" s="64">
        <v>31.1</v>
      </c>
      <c r="Q169" s="23"/>
      <c r="R169" s="64">
        <v>59.5</v>
      </c>
      <c r="S169" s="23"/>
      <c r="T169" s="64"/>
      <c r="U169" s="23"/>
      <c r="V169" s="64"/>
      <c r="W169" s="65"/>
      <c r="X169" s="66">
        <v>16.2</v>
      </c>
      <c r="Y169" s="70"/>
      <c r="Z169" s="71">
        <v>140</v>
      </c>
      <c r="AA169" s="24"/>
      <c r="AB169" s="69">
        <v>0.06</v>
      </c>
      <c r="AC169" s="460">
        <v>664</v>
      </c>
      <c r="AD169" s="457">
        <v>120</v>
      </c>
      <c r="AE169" s="386"/>
      <c r="AF169" s="397"/>
      <c r="AG169" s="21"/>
      <c r="AH169" s="3"/>
      <c r="AI169" s="22"/>
      <c r="AJ169" s="10"/>
      <c r="AK169" s="10"/>
      <c r="AL169" s="3"/>
    </row>
    <row r="170" spans="1:38">
      <c r="A170" s="2201"/>
      <c r="B170" s="472">
        <v>42611</v>
      </c>
      <c r="C170" s="473" t="s">
        <v>38</v>
      </c>
      <c r="D170" s="116" t="s">
        <v>627</v>
      </c>
      <c r="E170" s="73" t="s">
        <v>36</v>
      </c>
      <c r="F170" s="61">
        <v>30.6</v>
      </c>
      <c r="G170" s="23">
        <v>25.9</v>
      </c>
      <c r="H170" s="64">
        <v>25.4</v>
      </c>
      <c r="I170" s="65">
        <v>7.3</v>
      </c>
      <c r="J170" s="66">
        <v>1.8</v>
      </c>
      <c r="K170" s="24">
        <v>7.25</v>
      </c>
      <c r="L170" s="69">
        <v>7.37</v>
      </c>
      <c r="M170" s="65">
        <v>21.7</v>
      </c>
      <c r="N170" s="66">
        <v>20.9</v>
      </c>
      <c r="O170" s="23"/>
      <c r="P170" s="64">
        <v>31.1</v>
      </c>
      <c r="Q170" s="23"/>
      <c r="R170" s="64">
        <v>59.5</v>
      </c>
      <c r="S170" s="23"/>
      <c r="T170" s="64"/>
      <c r="U170" s="23"/>
      <c r="V170" s="64"/>
      <c r="W170" s="65"/>
      <c r="X170" s="66">
        <v>16.8</v>
      </c>
      <c r="Y170" s="70"/>
      <c r="Z170" s="71">
        <v>145</v>
      </c>
      <c r="AA170" s="24"/>
      <c r="AB170" s="69">
        <v>7.0000000000000007E-2</v>
      </c>
      <c r="AC170" s="460">
        <v>407</v>
      </c>
      <c r="AD170" s="457">
        <v>109</v>
      </c>
      <c r="AE170" s="386"/>
      <c r="AF170" s="397"/>
      <c r="AG170" s="29" t="s">
        <v>389</v>
      </c>
      <c r="AH170" s="2" t="s">
        <v>36</v>
      </c>
      <c r="AI170" s="2" t="s">
        <v>36</v>
      </c>
      <c r="AJ170" s="2" t="s">
        <v>36</v>
      </c>
      <c r="AK170" s="2" t="s">
        <v>36</v>
      </c>
      <c r="AL170" s="100" t="s">
        <v>36</v>
      </c>
    </row>
    <row r="171" spans="1:38">
      <c r="A171" s="2201"/>
      <c r="B171" s="472">
        <v>42612</v>
      </c>
      <c r="C171" s="574" t="s">
        <v>35</v>
      </c>
      <c r="D171" s="116" t="s">
        <v>641</v>
      </c>
      <c r="E171" s="73">
        <v>0</v>
      </c>
      <c r="F171" s="61">
        <v>30.4</v>
      </c>
      <c r="G171" s="23">
        <v>26.4</v>
      </c>
      <c r="H171" s="64">
        <v>26.2</v>
      </c>
      <c r="I171" s="65">
        <v>5.2</v>
      </c>
      <c r="J171" s="66">
        <v>1.1000000000000001</v>
      </c>
      <c r="K171" s="24">
        <v>7.31</v>
      </c>
      <c r="L171" s="69">
        <v>7.32</v>
      </c>
      <c r="M171" s="65">
        <v>21.3</v>
      </c>
      <c r="N171" s="66">
        <v>22.2</v>
      </c>
      <c r="O171" s="23"/>
      <c r="P171" s="64">
        <v>31.3</v>
      </c>
      <c r="Q171" s="23"/>
      <c r="R171" s="64">
        <v>60.3</v>
      </c>
      <c r="S171" s="23"/>
      <c r="T171" s="64"/>
      <c r="U171" s="23"/>
      <c r="V171" s="64"/>
      <c r="W171" s="65"/>
      <c r="X171" s="66">
        <v>17.899999999999999</v>
      </c>
      <c r="Y171" s="70"/>
      <c r="Z171" s="71">
        <v>153</v>
      </c>
      <c r="AA171" s="24"/>
      <c r="AB171" s="69">
        <v>0.04</v>
      </c>
      <c r="AC171" s="460">
        <v>699</v>
      </c>
      <c r="AD171" s="457">
        <v>99</v>
      </c>
      <c r="AE171" s="386"/>
      <c r="AF171" s="397"/>
      <c r="AG171" s="11" t="s">
        <v>36</v>
      </c>
      <c r="AH171" s="2" t="s">
        <v>36</v>
      </c>
      <c r="AI171" s="2" t="s">
        <v>36</v>
      </c>
      <c r="AJ171" s="2" t="s">
        <v>36</v>
      </c>
      <c r="AK171" s="2" t="s">
        <v>36</v>
      </c>
      <c r="AL171" s="100" t="s">
        <v>36</v>
      </c>
    </row>
    <row r="172" spans="1:38">
      <c r="A172" s="2201"/>
      <c r="B172" s="475">
        <v>42613</v>
      </c>
      <c r="C172" s="476" t="s">
        <v>39</v>
      </c>
      <c r="D172" s="288" t="s">
        <v>632</v>
      </c>
      <c r="E172" s="146">
        <v>7</v>
      </c>
      <c r="F172" s="136">
        <v>21.2</v>
      </c>
      <c r="G172" s="137">
        <v>25.5</v>
      </c>
      <c r="H172" s="138">
        <v>26</v>
      </c>
      <c r="I172" s="139">
        <v>6.3</v>
      </c>
      <c r="J172" s="140">
        <v>1.5</v>
      </c>
      <c r="K172" s="141">
        <v>7.36</v>
      </c>
      <c r="L172" s="142">
        <v>7.36</v>
      </c>
      <c r="M172" s="139">
        <v>20.6</v>
      </c>
      <c r="N172" s="140">
        <v>20.7</v>
      </c>
      <c r="O172" s="137"/>
      <c r="P172" s="138">
        <v>32.1</v>
      </c>
      <c r="Q172" s="137"/>
      <c r="R172" s="138">
        <v>60.7</v>
      </c>
      <c r="S172" s="137"/>
      <c r="T172" s="138"/>
      <c r="U172" s="137"/>
      <c r="V172" s="138"/>
      <c r="W172" s="139"/>
      <c r="X172" s="140">
        <v>16.2</v>
      </c>
      <c r="Y172" s="143"/>
      <c r="Z172" s="144">
        <v>144</v>
      </c>
      <c r="AA172" s="141"/>
      <c r="AB172" s="142">
        <v>0.05</v>
      </c>
      <c r="AC172" s="459">
        <v>380</v>
      </c>
      <c r="AD172" s="462">
        <v>97</v>
      </c>
      <c r="AE172" s="386"/>
      <c r="AF172" s="397"/>
      <c r="AG172" s="11" t="s">
        <v>36</v>
      </c>
      <c r="AH172" s="2" t="s">
        <v>36</v>
      </c>
      <c r="AI172" s="2" t="s">
        <v>36</v>
      </c>
      <c r="AJ172" s="2" t="s">
        <v>36</v>
      </c>
      <c r="AK172" s="2" t="s">
        <v>36</v>
      </c>
      <c r="AL172" s="100" t="s">
        <v>36</v>
      </c>
    </row>
    <row r="173" spans="1:38" s="1" customFormat="1" ht="13.5" customHeight="1">
      <c r="A173" s="2201"/>
      <c r="B173" s="2194" t="s">
        <v>407</v>
      </c>
      <c r="C173" s="2184"/>
      <c r="D173" s="664"/>
      <c r="E173" s="586">
        <f t="shared" ref="E173:AD173" si="9">MAX(E142:E172)</f>
        <v>11.5</v>
      </c>
      <c r="F173" s="587">
        <f t="shared" si="9"/>
        <v>31.9</v>
      </c>
      <c r="G173" s="688">
        <f t="shared" si="9"/>
        <v>28.4</v>
      </c>
      <c r="H173" s="589">
        <f t="shared" si="9"/>
        <v>28.1</v>
      </c>
      <c r="I173" s="590">
        <f t="shared" si="9"/>
        <v>85</v>
      </c>
      <c r="J173" s="689">
        <f t="shared" si="9"/>
        <v>2.6</v>
      </c>
      <c r="K173" s="690">
        <f t="shared" si="9"/>
        <v>7.37</v>
      </c>
      <c r="L173" s="593">
        <f t="shared" si="9"/>
        <v>7.4</v>
      </c>
      <c r="M173" s="590">
        <f t="shared" si="9"/>
        <v>25.9</v>
      </c>
      <c r="N173" s="689">
        <f t="shared" si="9"/>
        <v>24</v>
      </c>
      <c r="O173" s="688">
        <f t="shared" si="9"/>
        <v>13.8</v>
      </c>
      <c r="P173" s="589">
        <f t="shared" si="9"/>
        <v>41.2</v>
      </c>
      <c r="Q173" s="588">
        <f t="shared" si="9"/>
        <v>32.1</v>
      </c>
      <c r="R173" s="587">
        <f t="shared" si="9"/>
        <v>71.5</v>
      </c>
      <c r="S173" s="688">
        <f t="shared" si="9"/>
        <v>19.600000000000001</v>
      </c>
      <c r="T173" s="589">
        <f t="shared" si="9"/>
        <v>25.3</v>
      </c>
      <c r="U173" s="588">
        <f t="shared" si="9"/>
        <v>12.5</v>
      </c>
      <c r="V173" s="587">
        <f t="shared" si="9"/>
        <v>11.6</v>
      </c>
      <c r="W173" s="691">
        <f t="shared" si="9"/>
        <v>4.9000000000000004</v>
      </c>
      <c r="X173" s="591">
        <f t="shared" si="9"/>
        <v>17.899999999999999</v>
      </c>
      <c r="Y173" s="594">
        <f t="shared" si="9"/>
        <v>182</v>
      </c>
      <c r="Z173" s="692">
        <f t="shared" si="9"/>
        <v>162</v>
      </c>
      <c r="AA173" s="690">
        <f t="shared" si="9"/>
        <v>2.69</v>
      </c>
      <c r="AB173" s="593">
        <f t="shared" si="9"/>
        <v>0.13</v>
      </c>
      <c r="AC173" s="615">
        <f t="shared" si="9"/>
        <v>1628</v>
      </c>
      <c r="AD173" s="693">
        <f t="shared" si="9"/>
        <v>443</v>
      </c>
      <c r="AE173" s="747"/>
      <c r="AF173" s="674"/>
      <c r="AG173" s="11" t="s">
        <v>36</v>
      </c>
      <c r="AH173" s="2" t="s">
        <v>36</v>
      </c>
      <c r="AI173" s="2" t="s">
        <v>36</v>
      </c>
      <c r="AJ173" s="2" t="s">
        <v>36</v>
      </c>
      <c r="AK173" s="2" t="s">
        <v>36</v>
      </c>
      <c r="AL173" s="100" t="s">
        <v>36</v>
      </c>
    </row>
    <row r="174" spans="1:38" s="1" customFormat="1" ht="13.5" customHeight="1">
      <c r="A174" s="2201"/>
      <c r="B174" s="2195" t="s">
        <v>408</v>
      </c>
      <c r="C174" s="2186"/>
      <c r="D174" s="666"/>
      <c r="E174" s="597">
        <f t="shared" ref="E174:AD174" si="10">MIN(E142:E172)</f>
        <v>0</v>
      </c>
      <c r="F174" s="598">
        <f t="shared" si="10"/>
        <v>21.2</v>
      </c>
      <c r="G174" s="694">
        <f t="shared" si="10"/>
        <v>22.2</v>
      </c>
      <c r="H174" s="600">
        <f>MIN(H142:H172)</f>
        <v>22.6</v>
      </c>
      <c r="I174" s="601">
        <f t="shared" si="10"/>
        <v>1.7</v>
      </c>
      <c r="J174" s="695">
        <f t="shared" si="10"/>
        <v>1.1000000000000001</v>
      </c>
      <c r="K174" s="696">
        <f t="shared" si="10"/>
        <v>6.84</v>
      </c>
      <c r="L174" s="604">
        <f t="shared" si="10"/>
        <v>6.73</v>
      </c>
      <c r="M174" s="601">
        <f t="shared" si="10"/>
        <v>11.13</v>
      </c>
      <c r="N174" s="695">
        <f t="shared" si="10"/>
        <v>12.93</v>
      </c>
      <c r="O174" s="694">
        <f t="shared" si="10"/>
        <v>13.8</v>
      </c>
      <c r="P174" s="600">
        <f t="shared" si="10"/>
        <v>15</v>
      </c>
      <c r="Q174" s="599">
        <f t="shared" si="10"/>
        <v>32.1</v>
      </c>
      <c r="R174" s="598">
        <f t="shared" si="10"/>
        <v>36.9</v>
      </c>
      <c r="S174" s="694">
        <f t="shared" si="10"/>
        <v>19.600000000000001</v>
      </c>
      <c r="T174" s="600">
        <f t="shared" si="10"/>
        <v>25.3</v>
      </c>
      <c r="U174" s="599">
        <f t="shared" si="10"/>
        <v>12.5</v>
      </c>
      <c r="V174" s="598">
        <f t="shared" si="10"/>
        <v>11.6</v>
      </c>
      <c r="W174" s="697">
        <f t="shared" si="10"/>
        <v>4.9000000000000004</v>
      </c>
      <c r="X174" s="602">
        <f t="shared" si="10"/>
        <v>8.1</v>
      </c>
      <c r="Y174" s="605">
        <f t="shared" si="10"/>
        <v>182</v>
      </c>
      <c r="Z174" s="698">
        <f t="shared" si="10"/>
        <v>95</v>
      </c>
      <c r="AA174" s="696">
        <f t="shared" si="10"/>
        <v>2.69</v>
      </c>
      <c r="AB174" s="604">
        <f t="shared" si="10"/>
        <v>0.04</v>
      </c>
      <c r="AC174" s="49">
        <f t="shared" si="10"/>
        <v>180</v>
      </c>
      <c r="AD174" s="699">
        <f t="shared" si="10"/>
        <v>37</v>
      </c>
      <c r="AE174" s="747"/>
      <c r="AF174" s="674"/>
      <c r="AG174" s="11" t="s">
        <v>36</v>
      </c>
      <c r="AH174" s="2" t="s">
        <v>36</v>
      </c>
      <c r="AI174" s="2" t="s">
        <v>36</v>
      </c>
      <c r="AJ174" s="2" t="s">
        <v>36</v>
      </c>
      <c r="AK174" s="2" t="s">
        <v>36</v>
      </c>
      <c r="AL174" s="100" t="s">
        <v>36</v>
      </c>
    </row>
    <row r="175" spans="1:38" s="1" customFormat="1" ht="13.5" customHeight="1">
      <c r="A175" s="2201"/>
      <c r="B175" s="2195" t="s">
        <v>409</v>
      </c>
      <c r="C175" s="2186"/>
      <c r="D175" s="666"/>
      <c r="E175" s="1572">
        <f>E176/COUNT(B142:B172)</f>
        <v>2.064516129032258</v>
      </c>
      <c r="F175" s="598">
        <f t="shared" ref="F175:AD175" si="11">AVERAGE(F142:F172)</f>
        <v>26.774193548387096</v>
      </c>
      <c r="G175" s="694">
        <f t="shared" si="11"/>
        <v>24.77096774193549</v>
      </c>
      <c r="H175" s="600">
        <f t="shared" si="11"/>
        <v>24.887096774193552</v>
      </c>
      <c r="I175" s="601">
        <f t="shared" si="11"/>
        <v>20.419354838709676</v>
      </c>
      <c r="J175" s="695">
        <f t="shared" si="11"/>
        <v>1.663225806451613</v>
      </c>
      <c r="K175" s="696">
        <f t="shared" si="11"/>
        <v>7.1248387096774195</v>
      </c>
      <c r="L175" s="604">
        <f t="shared" si="11"/>
        <v>7.1029032258064513</v>
      </c>
      <c r="M175" s="601">
        <f t="shared" si="11"/>
        <v>17.960967741935484</v>
      </c>
      <c r="N175" s="695">
        <f t="shared" si="11"/>
        <v>18.121935483870974</v>
      </c>
      <c r="O175" s="694">
        <f t="shared" si="11"/>
        <v>13.8</v>
      </c>
      <c r="P175" s="600">
        <f t="shared" si="11"/>
        <v>28.459090909090911</v>
      </c>
      <c r="Q175" s="599">
        <f t="shared" si="11"/>
        <v>32.1</v>
      </c>
      <c r="R175" s="598">
        <f t="shared" si="11"/>
        <v>55.363636363636367</v>
      </c>
      <c r="S175" s="694">
        <f t="shared" si="11"/>
        <v>19.600000000000001</v>
      </c>
      <c r="T175" s="600">
        <f t="shared" si="11"/>
        <v>25.3</v>
      </c>
      <c r="U175" s="599">
        <f t="shared" si="11"/>
        <v>12.5</v>
      </c>
      <c r="V175" s="598">
        <f t="shared" si="11"/>
        <v>11.6</v>
      </c>
      <c r="W175" s="697">
        <f t="shared" si="11"/>
        <v>4.9000000000000004</v>
      </c>
      <c r="X175" s="602">
        <f t="shared" si="11"/>
        <v>12.418181818181818</v>
      </c>
      <c r="Y175" s="605">
        <f t="shared" si="11"/>
        <v>182</v>
      </c>
      <c r="Z175" s="698">
        <f t="shared" si="11"/>
        <v>132.09090909090909</v>
      </c>
      <c r="AA175" s="696">
        <f t="shared" si="11"/>
        <v>2.69</v>
      </c>
      <c r="AB175" s="604">
        <f t="shared" si="11"/>
        <v>7.181818181818185E-2</v>
      </c>
      <c r="AC175" s="49">
        <f t="shared" si="11"/>
        <v>730.45161290322585</v>
      </c>
      <c r="AD175" s="699">
        <f t="shared" si="11"/>
        <v>186.03225806451613</v>
      </c>
      <c r="AE175" s="747"/>
      <c r="AF175" s="674"/>
      <c r="AG175" s="11" t="s">
        <v>36</v>
      </c>
      <c r="AH175" s="2" t="s">
        <v>36</v>
      </c>
      <c r="AI175" s="2" t="s">
        <v>36</v>
      </c>
      <c r="AJ175" s="2" t="s">
        <v>36</v>
      </c>
      <c r="AK175" s="2" t="s">
        <v>36</v>
      </c>
      <c r="AL175" s="100" t="s">
        <v>36</v>
      </c>
    </row>
    <row r="176" spans="1:38" s="1" customFormat="1" ht="13.5" customHeight="1">
      <c r="A176" s="2202"/>
      <c r="B176" s="2195" t="s">
        <v>410</v>
      </c>
      <c r="C176" s="2188"/>
      <c r="D176" s="666"/>
      <c r="E176" s="669">
        <f>SUM(E142:E172)</f>
        <v>64</v>
      </c>
      <c r="F176" s="725"/>
      <c r="G176" s="726"/>
      <c r="H176" s="727"/>
      <c r="I176" s="728"/>
      <c r="J176" s="729"/>
      <c r="K176" s="730"/>
      <c r="L176" s="731"/>
      <c r="M176" s="728"/>
      <c r="N176" s="729"/>
      <c r="O176" s="726"/>
      <c r="P176" s="727"/>
      <c r="Q176" s="732"/>
      <c r="R176" s="733"/>
      <c r="S176" s="726"/>
      <c r="T176" s="727"/>
      <c r="U176" s="732"/>
      <c r="V176" s="733"/>
      <c r="W176" s="734"/>
      <c r="X176" s="735"/>
      <c r="Y176" s="736"/>
      <c r="Z176" s="737"/>
      <c r="AA176" s="730"/>
      <c r="AB176" s="731"/>
      <c r="AC176" s="670">
        <f>SUM(AC142:AC172)</f>
        <v>22644</v>
      </c>
      <c r="AD176" s="738"/>
      <c r="AE176" s="747"/>
      <c r="AF176" s="674"/>
      <c r="AG176" s="274"/>
      <c r="AH176" s="276"/>
      <c r="AI176" s="276"/>
      <c r="AJ176" s="276"/>
      <c r="AK176" s="276"/>
      <c r="AL176" s="275"/>
    </row>
    <row r="177" spans="1:38" ht="13.5" customHeight="1">
      <c r="A177" s="2200" t="s">
        <v>323</v>
      </c>
      <c r="B177" s="469">
        <v>42614</v>
      </c>
      <c r="C177" s="470" t="s">
        <v>40</v>
      </c>
      <c r="D177" s="74" t="s">
        <v>641</v>
      </c>
      <c r="E177" s="72">
        <v>2</v>
      </c>
      <c r="F177" s="60">
        <v>22.1</v>
      </c>
      <c r="G177" s="62">
        <v>23.7</v>
      </c>
      <c r="H177" s="63">
        <v>24.4</v>
      </c>
      <c r="I177" s="56">
        <v>8</v>
      </c>
      <c r="J177" s="57">
        <v>1.7</v>
      </c>
      <c r="K177" s="67">
        <v>7.31</v>
      </c>
      <c r="L177" s="68">
        <v>7.35</v>
      </c>
      <c r="M177" s="56">
        <v>21.8</v>
      </c>
      <c r="N177" s="57">
        <v>21.6</v>
      </c>
      <c r="O177" s="62"/>
      <c r="P177" s="63">
        <v>34.700000000000003</v>
      </c>
      <c r="Q177" s="62"/>
      <c r="R177" s="63">
        <v>66.5</v>
      </c>
      <c r="S177" s="62"/>
      <c r="T177" s="63"/>
      <c r="U177" s="62"/>
      <c r="V177" s="63"/>
      <c r="W177" s="56"/>
      <c r="X177" s="57">
        <v>15.4</v>
      </c>
      <c r="Y177" s="58"/>
      <c r="Z177" s="59">
        <v>154</v>
      </c>
      <c r="AA177" s="67"/>
      <c r="AB177" s="68">
        <v>0.24</v>
      </c>
      <c r="AC177" s="461">
        <v>531</v>
      </c>
      <c r="AD177" s="458">
        <v>135</v>
      </c>
      <c r="AE177" s="386"/>
      <c r="AF177" s="397"/>
      <c r="AG177" s="277">
        <v>42992</v>
      </c>
      <c r="AH177" s="147" t="s">
        <v>3</v>
      </c>
      <c r="AI177" s="148">
        <v>25.6</v>
      </c>
      <c r="AJ177" s="149" t="s">
        <v>20</v>
      </c>
      <c r="AK177" s="150"/>
      <c r="AL177" s="151"/>
    </row>
    <row r="178" spans="1:38">
      <c r="A178" s="2201"/>
      <c r="B178" s="472">
        <v>42615</v>
      </c>
      <c r="C178" s="473" t="s">
        <v>41</v>
      </c>
      <c r="D178" s="75" t="s">
        <v>632</v>
      </c>
      <c r="E178" s="73">
        <v>10</v>
      </c>
      <c r="F178" s="61">
        <v>17.5</v>
      </c>
      <c r="G178" s="23">
        <v>22.3</v>
      </c>
      <c r="H178" s="64">
        <v>23.3</v>
      </c>
      <c r="I178" s="65">
        <v>9.8000000000000007</v>
      </c>
      <c r="J178" s="66">
        <v>1.4</v>
      </c>
      <c r="K178" s="24">
        <v>7.2</v>
      </c>
      <c r="L178" s="69">
        <v>7.32</v>
      </c>
      <c r="M178" s="65">
        <v>19.739999999999998</v>
      </c>
      <c r="N178" s="66">
        <v>21</v>
      </c>
      <c r="O178" s="23"/>
      <c r="P178" s="64"/>
      <c r="Q178" s="23"/>
      <c r="R178" s="64"/>
      <c r="S178" s="23"/>
      <c r="T178" s="64"/>
      <c r="U178" s="23"/>
      <c r="V178" s="64"/>
      <c r="W178" s="65"/>
      <c r="X178" s="66"/>
      <c r="Y178" s="70"/>
      <c r="Z178" s="71"/>
      <c r="AA178" s="24"/>
      <c r="AB178" s="69"/>
      <c r="AC178" s="460">
        <v>363</v>
      </c>
      <c r="AD178" s="457">
        <v>116</v>
      </c>
      <c r="AE178" s="386"/>
      <c r="AF178" s="397"/>
      <c r="AG178" s="12" t="s">
        <v>94</v>
      </c>
      <c r="AH178" s="13" t="s">
        <v>396</v>
      </c>
      <c r="AI178" s="14" t="s">
        <v>5</v>
      </c>
      <c r="AJ178" s="15" t="s">
        <v>6</v>
      </c>
      <c r="AK178" s="16" t="s">
        <v>36</v>
      </c>
      <c r="AL178" s="93"/>
    </row>
    <row r="179" spans="1:38">
      <c r="A179" s="2201"/>
      <c r="B179" s="472">
        <v>42616</v>
      </c>
      <c r="C179" s="473" t="s">
        <v>42</v>
      </c>
      <c r="D179" s="75" t="s">
        <v>627</v>
      </c>
      <c r="E179" s="73" t="s">
        <v>36</v>
      </c>
      <c r="F179" s="61">
        <v>24.5</v>
      </c>
      <c r="G179" s="23">
        <v>22.5</v>
      </c>
      <c r="H179" s="64">
        <v>22.6</v>
      </c>
      <c r="I179" s="65">
        <v>10.1</v>
      </c>
      <c r="J179" s="66">
        <v>1.3</v>
      </c>
      <c r="K179" s="24">
        <v>7.27</v>
      </c>
      <c r="L179" s="69">
        <v>7.29</v>
      </c>
      <c r="M179" s="65">
        <v>20.3</v>
      </c>
      <c r="N179" s="66">
        <v>21</v>
      </c>
      <c r="O179" s="23"/>
      <c r="P179" s="64"/>
      <c r="Q179" s="23"/>
      <c r="R179" s="64"/>
      <c r="S179" s="23"/>
      <c r="T179" s="64"/>
      <c r="U179" s="23"/>
      <c r="V179" s="64"/>
      <c r="W179" s="65"/>
      <c r="X179" s="66"/>
      <c r="Y179" s="70"/>
      <c r="Z179" s="71"/>
      <c r="AA179" s="24"/>
      <c r="AB179" s="69"/>
      <c r="AC179" s="460">
        <v>540</v>
      </c>
      <c r="AD179" s="457">
        <v>133</v>
      </c>
      <c r="AE179" s="386"/>
      <c r="AF179" s="397"/>
      <c r="AG179" s="5" t="s">
        <v>95</v>
      </c>
      <c r="AH179" s="17" t="s">
        <v>20</v>
      </c>
      <c r="AI179" s="31">
        <v>25.2</v>
      </c>
      <c r="AJ179" s="32">
        <v>25.3</v>
      </c>
      <c r="AK179" s="33" t="s">
        <v>36</v>
      </c>
      <c r="AL179" s="94"/>
    </row>
    <row r="180" spans="1:38">
      <c r="A180" s="2201"/>
      <c r="B180" s="472">
        <v>42617</v>
      </c>
      <c r="C180" s="473" t="s">
        <v>37</v>
      </c>
      <c r="D180" s="75" t="s">
        <v>632</v>
      </c>
      <c r="E180" s="73">
        <v>2.5</v>
      </c>
      <c r="F180" s="61">
        <v>20.9</v>
      </c>
      <c r="G180" s="23">
        <v>23</v>
      </c>
      <c r="H180" s="64">
        <v>22.8</v>
      </c>
      <c r="I180" s="65">
        <v>6.8</v>
      </c>
      <c r="J180" s="66">
        <v>1.3</v>
      </c>
      <c r="K180" s="24">
        <v>7.25</v>
      </c>
      <c r="L180" s="69">
        <v>7.23</v>
      </c>
      <c r="M180" s="65">
        <v>22</v>
      </c>
      <c r="N180" s="66">
        <v>21</v>
      </c>
      <c r="O180" s="23"/>
      <c r="P180" s="64">
        <v>32.299999999999997</v>
      </c>
      <c r="Q180" s="23"/>
      <c r="R180" s="64">
        <v>64.5</v>
      </c>
      <c r="S180" s="23"/>
      <c r="T180" s="64"/>
      <c r="U180" s="23"/>
      <c r="V180" s="64"/>
      <c r="W180" s="65"/>
      <c r="X180" s="66">
        <v>15.2</v>
      </c>
      <c r="Y180" s="70"/>
      <c r="Z180" s="71">
        <v>149</v>
      </c>
      <c r="AA180" s="24"/>
      <c r="AB180" s="69">
        <v>0.06</v>
      </c>
      <c r="AC180" s="460">
        <v>363</v>
      </c>
      <c r="AD180" s="457">
        <v>97</v>
      </c>
      <c r="AE180" s="386"/>
      <c r="AF180" s="397"/>
      <c r="AG180" s="6" t="s">
        <v>397</v>
      </c>
      <c r="AH180" s="18" t="s">
        <v>398</v>
      </c>
      <c r="AI180" s="37">
        <v>5.7</v>
      </c>
      <c r="AJ180" s="38">
        <v>1.8</v>
      </c>
      <c r="AK180" s="39" t="s">
        <v>36</v>
      </c>
      <c r="AL180" s="95"/>
    </row>
    <row r="181" spans="1:38">
      <c r="A181" s="2201"/>
      <c r="B181" s="472">
        <v>42618</v>
      </c>
      <c r="C181" s="473" t="s">
        <v>38</v>
      </c>
      <c r="D181" s="75" t="s">
        <v>641</v>
      </c>
      <c r="E181" s="73">
        <v>1</v>
      </c>
      <c r="F181" s="61">
        <v>23.3</v>
      </c>
      <c r="G181" s="23">
        <v>22.4</v>
      </c>
      <c r="H181" s="64">
        <v>22.6</v>
      </c>
      <c r="I181" s="65">
        <v>5.6</v>
      </c>
      <c r="J181" s="66">
        <v>1.7</v>
      </c>
      <c r="K181" s="24">
        <v>7.3</v>
      </c>
      <c r="L181" s="69">
        <v>7.3</v>
      </c>
      <c r="M181" s="65">
        <v>20.2</v>
      </c>
      <c r="N181" s="66">
        <v>20.6</v>
      </c>
      <c r="O181" s="23"/>
      <c r="P181" s="64">
        <v>32.799999999999997</v>
      </c>
      <c r="Q181" s="23"/>
      <c r="R181" s="64">
        <v>63.9</v>
      </c>
      <c r="S181" s="23"/>
      <c r="T181" s="64"/>
      <c r="U181" s="23"/>
      <c r="V181" s="64"/>
      <c r="W181" s="65"/>
      <c r="X181" s="66">
        <v>15</v>
      </c>
      <c r="Y181" s="70"/>
      <c r="Z181" s="71">
        <v>142</v>
      </c>
      <c r="AA181" s="24"/>
      <c r="AB181" s="69">
        <v>0.06</v>
      </c>
      <c r="AC181" s="460">
        <v>770</v>
      </c>
      <c r="AD181" s="457">
        <v>84</v>
      </c>
      <c r="AE181" s="386"/>
      <c r="AF181" s="397"/>
      <c r="AG181" s="6" t="s">
        <v>21</v>
      </c>
      <c r="AH181" s="18"/>
      <c r="AI181" s="40">
        <v>7.51</v>
      </c>
      <c r="AJ181" s="41">
        <v>7.36</v>
      </c>
      <c r="AK181" s="42" t="s">
        <v>36</v>
      </c>
      <c r="AL181" s="96"/>
    </row>
    <row r="182" spans="1:38">
      <c r="A182" s="2201"/>
      <c r="B182" s="472">
        <v>42619</v>
      </c>
      <c r="C182" s="473" t="s">
        <v>35</v>
      </c>
      <c r="D182" s="75" t="s">
        <v>641</v>
      </c>
      <c r="E182" s="73">
        <v>7.5</v>
      </c>
      <c r="F182" s="61">
        <v>21.3</v>
      </c>
      <c r="G182" s="23">
        <v>22.9</v>
      </c>
      <c r="H182" s="64">
        <v>23.2</v>
      </c>
      <c r="I182" s="65">
        <v>5.6</v>
      </c>
      <c r="J182" s="66">
        <v>1.2</v>
      </c>
      <c r="K182" s="24">
        <v>7.47</v>
      </c>
      <c r="L182" s="69">
        <v>7.29</v>
      </c>
      <c r="M182" s="65">
        <v>21.8</v>
      </c>
      <c r="N182" s="66">
        <v>21</v>
      </c>
      <c r="O182" s="23"/>
      <c r="P182" s="64">
        <v>34.299999999999997</v>
      </c>
      <c r="Q182" s="23"/>
      <c r="R182" s="64">
        <v>65.900000000000006</v>
      </c>
      <c r="S182" s="23"/>
      <c r="T182" s="64"/>
      <c r="U182" s="23"/>
      <c r="V182" s="64"/>
      <c r="W182" s="65"/>
      <c r="X182" s="66">
        <v>15.1</v>
      </c>
      <c r="Y182" s="70"/>
      <c r="Z182" s="71">
        <v>149</v>
      </c>
      <c r="AA182" s="24"/>
      <c r="AB182" s="69">
        <v>0.06</v>
      </c>
      <c r="AC182" s="460">
        <v>1212</v>
      </c>
      <c r="AD182" s="457">
        <v>74</v>
      </c>
      <c r="AE182" s="386"/>
      <c r="AF182" s="397"/>
      <c r="AG182" s="6" t="s">
        <v>369</v>
      </c>
      <c r="AH182" s="18" t="s">
        <v>22</v>
      </c>
      <c r="AI182" s="34">
        <v>24.9</v>
      </c>
      <c r="AJ182" s="35">
        <v>25</v>
      </c>
      <c r="AK182" s="36" t="s">
        <v>36</v>
      </c>
      <c r="AL182" s="97"/>
    </row>
    <row r="183" spans="1:38">
      <c r="A183" s="2201"/>
      <c r="B183" s="472">
        <v>42620</v>
      </c>
      <c r="C183" s="473" t="s">
        <v>39</v>
      </c>
      <c r="D183" s="75" t="s">
        <v>641</v>
      </c>
      <c r="E183" s="73">
        <v>2</v>
      </c>
      <c r="F183" s="61">
        <v>22.9</v>
      </c>
      <c r="G183" s="23">
        <v>23.4</v>
      </c>
      <c r="H183" s="64">
        <v>23.2</v>
      </c>
      <c r="I183" s="65">
        <v>4.8</v>
      </c>
      <c r="J183" s="66">
        <v>1.6</v>
      </c>
      <c r="K183" s="24">
        <v>7.37</v>
      </c>
      <c r="L183" s="69">
        <v>7.31</v>
      </c>
      <c r="M183" s="65">
        <v>22.6</v>
      </c>
      <c r="N183" s="66">
        <v>22.2</v>
      </c>
      <c r="O183" s="23"/>
      <c r="P183" s="64">
        <v>35.700000000000003</v>
      </c>
      <c r="Q183" s="23"/>
      <c r="R183" s="64">
        <v>70.3</v>
      </c>
      <c r="S183" s="23"/>
      <c r="T183" s="64"/>
      <c r="U183" s="23"/>
      <c r="V183" s="64"/>
      <c r="W183" s="65"/>
      <c r="X183" s="66">
        <v>16</v>
      </c>
      <c r="Y183" s="70"/>
      <c r="Z183" s="71">
        <v>155</v>
      </c>
      <c r="AA183" s="24"/>
      <c r="AB183" s="69">
        <v>0.06</v>
      </c>
      <c r="AC183" s="460">
        <v>354</v>
      </c>
      <c r="AD183" s="457">
        <v>87</v>
      </c>
      <c r="AE183" s="386"/>
      <c r="AF183" s="397"/>
      <c r="AG183" s="6" t="s">
        <v>399</v>
      </c>
      <c r="AH183" s="18" t="s">
        <v>23</v>
      </c>
      <c r="AI183" s="34">
        <v>43.4</v>
      </c>
      <c r="AJ183" s="35">
        <v>40.9</v>
      </c>
      <c r="AK183" s="36" t="s">
        <v>36</v>
      </c>
      <c r="AL183" s="97"/>
    </row>
    <row r="184" spans="1:38">
      <c r="A184" s="2201"/>
      <c r="B184" s="537">
        <v>42621</v>
      </c>
      <c r="C184" s="528" t="s">
        <v>40</v>
      </c>
      <c r="D184" s="75" t="s">
        <v>641</v>
      </c>
      <c r="E184" s="73">
        <v>1.5</v>
      </c>
      <c r="F184" s="61">
        <v>22.8</v>
      </c>
      <c r="G184" s="23">
        <v>23.3</v>
      </c>
      <c r="H184" s="64">
        <v>23</v>
      </c>
      <c r="I184" s="65">
        <v>7.4</v>
      </c>
      <c r="J184" s="66">
        <v>1.2</v>
      </c>
      <c r="K184" s="24">
        <v>7.31</v>
      </c>
      <c r="L184" s="69">
        <v>7.25</v>
      </c>
      <c r="M184" s="65">
        <v>26</v>
      </c>
      <c r="N184" s="66">
        <v>24.6</v>
      </c>
      <c r="O184" s="23"/>
      <c r="P184" s="64">
        <v>39.1</v>
      </c>
      <c r="Q184" s="23"/>
      <c r="R184" s="64">
        <v>75.2</v>
      </c>
      <c r="S184" s="23"/>
      <c r="T184" s="64"/>
      <c r="U184" s="23"/>
      <c r="V184" s="64"/>
      <c r="W184" s="65"/>
      <c r="X184" s="66">
        <v>19.7</v>
      </c>
      <c r="Y184" s="70"/>
      <c r="Z184" s="71">
        <v>164</v>
      </c>
      <c r="AA184" s="24"/>
      <c r="AB184" s="69">
        <v>0.06</v>
      </c>
      <c r="AC184" s="460">
        <v>717</v>
      </c>
      <c r="AD184" s="457">
        <v>87</v>
      </c>
      <c r="AE184" s="386"/>
      <c r="AF184" s="397"/>
      <c r="AG184" s="6" t="s">
        <v>373</v>
      </c>
      <c r="AH184" s="18" t="s">
        <v>23</v>
      </c>
      <c r="AI184" s="34">
        <v>76.599999999999994</v>
      </c>
      <c r="AJ184" s="35">
        <v>76</v>
      </c>
      <c r="AK184" s="36" t="s">
        <v>36</v>
      </c>
      <c r="AL184" s="97"/>
    </row>
    <row r="185" spans="1:38">
      <c r="A185" s="2201"/>
      <c r="B185" s="472">
        <v>42622</v>
      </c>
      <c r="C185" s="473" t="s">
        <v>41</v>
      </c>
      <c r="D185" s="75" t="s">
        <v>641</v>
      </c>
      <c r="E185" s="73" t="s">
        <v>36</v>
      </c>
      <c r="F185" s="61">
        <v>25.7</v>
      </c>
      <c r="G185" s="23">
        <v>23.9</v>
      </c>
      <c r="H185" s="64">
        <v>23.8</v>
      </c>
      <c r="I185" s="65">
        <v>1.7</v>
      </c>
      <c r="J185" s="66">
        <v>1.2</v>
      </c>
      <c r="K185" s="24">
        <v>7.38</v>
      </c>
      <c r="L185" s="69">
        <v>7.34</v>
      </c>
      <c r="M185" s="65">
        <v>24.4</v>
      </c>
      <c r="N185" s="66">
        <v>24.8</v>
      </c>
      <c r="O185" s="23"/>
      <c r="P185" s="64"/>
      <c r="Q185" s="23"/>
      <c r="R185" s="64"/>
      <c r="S185" s="23"/>
      <c r="T185" s="64"/>
      <c r="U185" s="23"/>
      <c r="V185" s="64"/>
      <c r="W185" s="65"/>
      <c r="X185" s="66"/>
      <c r="Y185" s="70"/>
      <c r="Z185" s="71"/>
      <c r="AA185" s="24"/>
      <c r="AB185" s="69"/>
      <c r="AC185" s="460">
        <v>293</v>
      </c>
      <c r="AD185" s="457">
        <v>88</v>
      </c>
      <c r="AE185" s="386"/>
      <c r="AF185" s="397"/>
      <c r="AG185" s="6" t="s">
        <v>374</v>
      </c>
      <c r="AH185" s="18" t="s">
        <v>23</v>
      </c>
      <c r="AI185" s="34">
        <v>50.3</v>
      </c>
      <c r="AJ185" s="35">
        <v>48.5</v>
      </c>
      <c r="AK185" s="36" t="s">
        <v>36</v>
      </c>
      <c r="AL185" s="97"/>
    </row>
    <row r="186" spans="1:38">
      <c r="A186" s="2201"/>
      <c r="B186" s="472">
        <v>42623</v>
      </c>
      <c r="C186" s="473" t="s">
        <v>42</v>
      </c>
      <c r="D186" s="75" t="s">
        <v>641</v>
      </c>
      <c r="E186" s="73" t="s">
        <v>36</v>
      </c>
      <c r="F186" s="61">
        <v>27.6</v>
      </c>
      <c r="G186" s="23">
        <v>24.4</v>
      </c>
      <c r="H186" s="64">
        <v>24.4</v>
      </c>
      <c r="I186" s="65">
        <v>3</v>
      </c>
      <c r="J186" s="66">
        <v>0.8</v>
      </c>
      <c r="K186" s="24">
        <v>7.42</v>
      </c>
      <c r="L186" s="69">
        <v>7.4</v>
      </c>
      <c r="M186" s="65">
        <v>23.9</v>
      </c>
      <c r="N186" s="66">
        <v>25.2</v>
      </c>
      <c r="O186" s="23"/>
      <c r="P186" s="64"/>
      <c r="Q186" s="23"/>
      <c r="R186" s="64"/>
      <c r="S186" s="23"/>
      <c r="T186" s="64"/>
      <c r="U186" s="23"/>
      <c r="V186" s="64"/>
      <c r="W186" s="65"/>
      <c r="X186" s="66"/>
      <c r="Y186" s="70"/>
      <c r="Z186" s="71"/>
      <c r="AA186" s="24"/>
      <c r="AB186" s="69"/>
      <c r="AC186" s="460">
        <v>342</v>
      </c>
      <c r="AD186" s="457">
        <v>74</v>
      </c>
      <c r="AE186" s="386"/>
      <c r="AF186" s="397"/>
      <c r="AG186" s="6" t="s">
        <v>375</v>
      </c>
      <c r="AH186" s="18" t="s">
        <v>23</v>
      </c>
      <c r="AI186" s="34">
        <v>26.3</v>
      </c>
      <c r="AJ186" s="35">
        <v>27.5</v>
      </c>
      <c r="AK186" s="36" t="s">
        <v>36</v>
      </c>
      <c r="AL186" s="97"/>
    </row>
    <row r="187" spans="1:38">
      <c r="A187" s="2201"/>
      <c r="B187" s="472">
        <v>42624</v>
      </c>
      <c r="C187" s="473" t="s">
        <v>37</v>
      </c>
      <c r="D187" s="75" t="s">
        <v>627</v>
      </c>
      <c r="E187" s="73">
        <v>0</v>
      </c>
      <c r="F187" s="61">
        <v>27.7</v>
      </c>
      <c r="G187" s="23">
        <v>25.5</v>
      </c>
      <c r="H187" s="64">
        <v>25</v>
      </c>
      <c r="I187" s="65">
        <v>5.0999999999999996</v>
      </c>
      <c r="J187" s="66">
        <v>1.5</v>
      </c>
      <c r="K187" s="24">
        <v>7.49</v>
      </c>
      <c r="L187" s="69">
        <v>7.44</v>
      </c>
      <c r="M187" s="65">
        <v>24.8</v>
      </c>
      <c r="N187" s="66">
        <v>25.5</v>
      </c>
      <c r="O187" s="23"/>
      <c r="P187" s="64">
        <v>38.1</v>
      </c>
      <c r="Q187" s="23"/>
      <c r="R187" s="64">
        <v>76.599999999999994</v>
      </c>
      <c r="S187" s="23"/>
      <c r="T187" s="64"/>
      <c r="U187" s="23"/>
      <c r="V187" s="64"/>
      <c r="W187" s="65"/>
      <c r="X187" s="66">
        <v>19.7</v>
      </c>
      <c r="Y187" s="70"/>
      <c r="Z187" s="71">
        <v>172</v>
      </c>
      <c r="AA187" s="24"/>
      <c r="AB187" s="69">
        <v>0.05</v>
      </c>
      <c r="AC187" s="460">
        <v>522</v>
      </c>
      <c r="AD187" s="457">
        <v>61</v>
      </c>
      <c r="AE187" s="386"/>
      <c r="AF187" s="397"/>
      <c r="AG187" s="6" t="s">
        <v>400</v>
      </c>
      <c r="AH187" s="18" t="s">
        <v>23</v>
      </c>
      <c r="AI187" s="37">
        <v>18.600000000000001</v>
      </c>
      <c r="AJ187" s="38">
        <v>19.100000000000001</v>
      </c>
      <c r="AK187" s="39" t="s">
        <v>36</v>
      </c>
      <c r="AL187" s="95"/>
    </row>
    <row r="188" spans="1:38">
      <c r="A188" s="2201"/>
      <c r="B188" s="472">
        <v>42625</v>
      </c>
      <c r="C188" s="473" t="s">
        <v>38</v>
      </c>
      <c r="D188" s="75" t="s">
        <v>641</v>
      </c>
      <c r="E188" s="73">
        <v>8.5</v>
      </c>
      <c r="F188" s="61">
        <v>26.6</v>
      </c>
      <c r="G188" s="23">
        <v>25.2</v>
      </c>
      <c r="H188" s="64">
        <v>25.3</v>
      </c>
      <c r="I188" s="65">
        <v>7.1</v>
      </c>
      <c r="J188" s="66">
        <v>1.5</v>
      </c>
      <c r="K188" s="24">
        <v>7.48</v>
      </c>
      <c r="L188" s="69">
        <v>7.47</v>
      </c>
      <c r="M188" s="65">
        <v>25.9</v>
      </c>
      <c r="N188" s="66">
        <v>25.7</v>
      </c>
      <c r="O188" s="23"/>
      <c r="P188" s="64">
        <v>39.200000000000003</v>
      </c>
      <c r="Q188" s="23"/>
      <c r="R188" s="64">
        <v>76.2</v>
      </c>
      <c r="S188" s="23"/>
      <c r="T188" s="64"/>
      <c r="U188" s="23"/>
      <c r="V188" s="64"/>
      <c r="W188" s="65"/>
      <c r="X188" s="66">
        <v>20.6</v>
      </c>
      <c r="Y188" s="70"/>
      <c r="Z188" s="71">
        <v>174</v>
      </c>
      <c r="AA188" s="24"/>
      <c r="AB188" s="69">
        <v>7.0000000000000007E-2</v>
      </c>
      <c r="AC188" s="460">
        <v>523</v>
      </c>
      <c r="AD188" s="457">
        <v>61</v>
      </c>
      <c r="AE188" s="386"/>
      <c r="AF188" s="397"/>
      <c r="AG188" s="6" t="s">
        <v>401</v>
      </c>
      <c r="AH188" s="18" t="s">
        <v>23</v>
      </c>
      <c r="AI188" s="49">
        <v>170</v>
      </c>
      <c r="AJ188" s="50">
        <v>166</v>
      </c>
      <c r="AK188" s="25" t="s">
        <v>36</v>
      </c>
      <c r="AL188" s="26"/>
    </row>
    <row r="189" spans="1:38">
      <c r="A189" s="2201"/>
      <c r="B189" s="472">
        <v>42626</v>
      </c>
      <c r="C189" s="473" t="s">
        <v>35</v>
      </c>
      <c r="D189" s="75" t="s">
        <v>627</v>
      </c>
      <c r="E189" s="73" t="s">
        <v>36</v>
      </c>
      <c r="F189" s="61">
        <v>26.8</v>
      </c>
      <c r="G189" s="23">
        <v>25.5</v>
      </c>
      <c r="H189" s="64">
        <v>25.5</v>
      </c>
      <c r="I189" s="65">
        <v>4.5</v>
      </c>
      <c r="J189" s="66">
        <v>1.8</v>
      </c>
      <c r="K189" s="24">
        <v>7.42</v>
      </c>
      <c r="L189" s="69">
        <v>7.45</v>
      </c>
      <c r="M189" s="65">
        <v>25.3</v>
      </c>
      <c r="N189" s="66">
        <v>24.9</v>
      </c>
      <c r="O189" s="23"/>
      <c r="P189" s="64">
        <v>38.6</v>
      </c>
      <c r="Q189" s="23"/>
      <c r="R189" s="64">
        <v>76.400000000000006</v>
      </c>
      <c r="S189" s="23"/>
      <c r="T189" s="64"/>
      <c r="U189" s="23"/>
      <c r="V189" s="64"/>
      <c r="W189" s="65"/>
      <c r="X189" s="66">
        <v>19.100000000000001</v>
      </c>
      <c r="Y189" s="70"/>
      <c r="Z189" s="71">
        <v>168</v>
      </c>
      <c r="AA189" s="24"/>
      <c r="AB189" s="69">
        <v>0.05</v>
      </c>
      <c r="AC189" s="460">
        <v>351</v>
      </c>
      <c r="AD189" s="457">
        <v>69</v>
      </c>
      <c r="AE189" s="386"/>
      <c r="AF189" s="397"/>
      <c r="AG189" s="6" t="s">
        <v>402</v>
      </c>
      <c r="AH189" s="18" t="s">
        <v>23</v>
      </c>
      <c r="AI189" s="40">
        <v>0.19</v>
      </c>
      <c r="AJ189" s="41">
        <v>7.0000000000000007E-2</v>
      </c>
      <c r="AK189" s="42" t="s">
        <v>36</v>
      </c>
      <c r="AL189" s="96"/>
    </row>
    <row r="190" spans="1:38">
      <c r="A190" s="2201"/>
      <c r="B190" s="472">
        <v>42627</v>
      </c>
      <c r="C190" s="473" t="s">
        <v>39</v>
      </c>
      <c r="D190" s="75" t="s">
        <v>627</v>
      </c>
      <c r="E190" s="73">
        <v>0</v>
      </c>
      <c r="F190" s="61">
        <v>25.6</v>
      </c>
      <c r="G190" s="23">
        <v>25.2</v>
      </c>
      <c r="H190" s="64">
        <v>25.3</v>
      </c>
      <c r="I190" s="65">
        <v>5.7</v>
      </c>
      <c r="J190" s="66">
        <v>1.8</v>
      </c>
      <c r="K190" s="24">
        <v>7.51</v>
      </c>
      <c r="L190" s="69">
        <v>7.36</v>
      </c>
      <c r="M190" s="65">
        <v>24.9</v>
      </c>
      <c r="N190" s="66">
        <v>25</v>
      </c>
      <c r="O190" s="23">
        <v>43.4</v>
      </c>
      <c r="P190" s="64">
        <v>40.9</v>
      </c>
      <c r="Q190" s="23">
        <v>76.599999999999994</v>
      </c>
      <c r="R190" s="64">
        <v>76</v>
      </c>
      <c r="S190" s="23">
        <v>50.3</v>
      </c>
      <c r="T190" s="64">
        <v>48.5</v>
      </c>
      <c r="U190" s="23">
        <v>26.3</v>
      </c>
      <c r="V190" s="64">
        <v>27.5</v>
      </c>
      <c r="W190" s="65">
        <v>18.600000000000001</v>
      </c>
      <c r="X190" s="66">
        <v>19.100000000000001</v>
      </c>
      <c r="Y190" s="70">
        <v>170</v>
      </c>
      <c r="Z190" s="71">
        <v>166</v>
      </c>
      <c r="AA190" s="24">
        <v>0.19</v>
      </c>
      <c r="AB190" s="69">
        <v>7.0000000000000007E-2</v>
      </c>
      <c r="AC190" s="460">
        <v>539</v>
      </c>
      <c r="AD190" s="457">
        <v>63</v>
      </c>
      <c r="AE190" s="386"/>
      <c r="AF190" s="397"/>
      <c r="AG190" s="6" t="s">
        <v>24</v>
      </c>
      <c r="AH190" s="18" t="s">
        <v>23</v>
      </c>
      <c r="AI190" s="23">
        <v>6.7</v>
      </c>
      <c r="AJ190" s="48">
        <v>2.6</v>
      </c>
      <c r="AK190" s="36" t="s">
        <v>36</v>
      </c>
      <c r="AL190" s="96"/>
    </row>
    <row r="191" spans="1:38">
      <c r="A191" s="2201"/>
      <c r="B191" s="472">
        <v>42628</v>
      </c>
      <c r="C191" s="473" t="s">
        <v>40</v>
      </c>
      <c r="D191" s="75" t="s">
        <v>641</v>
      </c>
      <c r="E191" s="73" t="s">
        <v>36</v>
      </c>
      <c r="F191" s="61">
        <v>23.9</v>
      </c>
      <c r="G191" s="23">
        <v>25</v>
      </c>
      <c r="H191" s="64">
        <v>25.1</v>
      </c>
      <c r="I191" s="65">
        <v>6</v>
      </c>
      <c r="J191" s="66">
        <v>1.4</v>
      </c>
      <c r="K191" s="24">
        <v>7.47</v>
      </c>
      <c r="L191" s="69">
        <v>7.46</v>
      </c>
      <c r="M191" s="65">
        <v>24.9</v>
      </c>
      <c r="N191" s="66">
        <v>25</v>
      </c>
      <c r="O191" s="23"/>
      <c r="P191" s="64">
        <v>39.6</v>
      </c>
      <c r="Q191" s="23"/>
      <c r="R191" s="64">
        <v>76</v>
      </c>
      <c r="S191" s="23"/>
      <c r="T191" s="64"/>
      <c r="U191" s="23"/>
      <c r="V191" s="64"/>
      <c r="W191" s="65"/>
      <c r="X191" s="66">
        <v>19.2</v>
      </c>
      <c r="Y191" s="70"/>
      <c r="Z191" s="71">
        <v>178</v>
      </c>
      <c r="AA191" s="24"/>
      <c r="AB191" s="69">
        <v>0.05</v>
      </c>
      <c r="AC191" s="460">
        <v>522</v>
      </c>
      <c r="AD191" s="457">
        <v>59</v>
      </c>
      <c r="AE191" s="386"/>
      <c r="AF191" s="397"/>
      <c r="AG191" s="6" t="s">
        <v>25</v>
      </c>
      <c r="AH191" s="18" t="s">
        <v>23</v>
      </c>
      <c r="AI191" s="23">
        <v>0.7</v>
      </c>
      <c r="AJ191" s="48">
        <v>0.8</v>
      </c>
      <c r="AK191" s="36" t="s">
        <v>36</v>
      </c>
      <c r="AL191" s="96"/>
    </row>
    <row r="192" spans="1:38">
      <c r="A192" s="2201"/>
      <c r="B192" s="472">
        <v>42629</v>
      </c>
      <c r="C192" s="473" t="s">
        <v>41</v>
      </c>
      <c r="D192" s="75" t="s">
        <v>641</v>
      </c>
      <c r="E192" s="73">
        <v>4.5</v>
      </c>
      <c r="F192" s="61">
        <v>21.7</v>
      </c>
      <c r="G192" s="23">
        <v>24.8</v>
      </c>
      <c r="H192" s="64">
        <v>24.9</v>
      </c>
      <c r="I192" s="65">
        <v>4.8</v>
      </c>
      <c r="J192" s="66">
        <v>1.5</v>
      </c>
      <c r="K192" s="24">
        <v>7.62</v>
      </c>
      <c r="L192" s="69">
        <v>7.47</v>
      </c>
      <c r="M192" s="65">
        <v>24.9</v>
      </c>
      <c r="N192" s="66">
        <v>25.3</v>
      </c>
      <c r="O192" s="23"/>
      <c r="P192" s="64"/>
      <c r="Q192" s="23"/>
      <c r="R192" s="64"/>
      <c r="S192" s="23"/>
      <c r="T192" s="64"/>
      <c r="U192" s="23"/>
      <c r="V192" s="64"/>
      <c r="W192" s="65"/>
      <c r="X192" s="66"/>
      <c r="Y192" s="70"/>
      <c r="Z192" s="71"/>
      <c r="AA192" s="24"/>
      <c r="AB192" s="69"/>
      <c r="AC192" s="460">
        <v>342</v>
      </c>
      <c r="AD192" s="457">
        <v>61</v>
      </c>
      <c r="AE192" s="386"/>
      <c r="AF192" s="397"/>
      <c r="AG192" s="6" t="s">
        <v>403</v>
      </c>
      <c r="AH192" s="18" t="s">
        <v>23</v>
      </c>
      <c r="AI192" s="23">
        <v>6.7</v>
      </c>
      <c r="AJ192" s="48">
        <v>7.4</v>
      </c>
      <c r="AK192" s="36" t="s">
        <v>36</v>
      </c>
      <c r="AL192" s="96"/>
    </row>
    <row r="193" spans="1:38">
      <c r="A193" s="2201"/>
      <c r="B193" s="472">
        <v>42630</v>
      </c>
      <c r="C193" s="473" t="s">
        <v>42</v>
      </c>
      <c r="D193" s="75" t="s">
        <v>632</v>
      </c>
      <c r="E193" s="73">
        <v>45</v>
      </c>
      <c r="F193" s="61">
        <v>20.2</v>
      </c>
      <c r="G193" s="23">
        <v>24.2</v>
      </c>
      <c r="H193" s="64">
        <v>24.2</v>
      </c>
      <c r="I193" s="65">
        <v>6.9</v>
      </c>
      <c r="J193" s="66">
        <v>1.2</v>
      </c>
      <c r="K193" s="24">
        <v>7.36</v>
      </c>
      <c r="L193" s="69">
        <v>7.36</v>
      </c>
      <c r="M193" s="65">
        <v>26.5</v>
      </c>
      <c r="N193" s="66">
        <v>25.5</v>
      </c>
      <c r="O193" s="23"/>
      <c r="P193" s="64"/>
      <c r="Q193" s="23"/>
      <c r="R193" s="64"/>
      <c r="S193" s="23"/>
      <c r="T193" s="64"/>
      <c r="U193" s="23"/>
      <c r="V193" s="64"/>
      <c r="W193" s="65"/>
      <c r="X193" s="66"/>
      <c r="Y193" s="70"/>
      <c r="Z193" s="71"/>
      <c r="AA193" s="24"/>
      <c r="AB193" s="69"/>
      <c r="AC193" s="460">
        <v>351</v>
      </c>
      <c r="AD193" s="457">
        <v>100</v>
      </c>
      <c r="AE193" s="386"/>
      <c r="AF193" s="397"/>
      <c r="AG193" s="6" t="s">
        <v>404</v>
      </c>
      <c r="AH193" s="18" t="s">
        <v>23</v>
      </c>
      <c r="AI193" s="45">
        <v>1.7999999999999999E-2</v>
      </c>
      <c r="AJ193" s="46">
        <v>1.4E-2</v>
      </c>
      <c r="AK193" s="47" t="s">
        <v>36</v>
      </c>
      <c r="AL193" s="98"/>
    </row>
    <row r="194" spans="1:38">
      <c r="A194" s="2201"/>
      <c r="B194" s="472">
        <v>42631</v>
      </c>
      <c r="C194" s="473" t="s">
        <v>37</v>
      </c>
      <c r="D194" s="75" t="s">
        <v>627</v>
      </c>
      <c r="E194" s="73">
        <v>22</v>
      </c>
      <c r="F194" s="61">
        <v>27</v>
      </c>
      <c r="G194" s="23">
        <v>22.8</v>
      </c>
      <c r="H194" s="64">
        <v>23.3</v>
      </c>
      <c r="I194" s="65">
        <v>6.4</v>
      </c>
      <c r="J194" s="66">
        <v>1.4</v>
      </c>
      <c r="K194" s="24">
        <v>7.3</v>
      </c>
      <c r="L194" s="69">
        <v>7.37</v>
      </c>
      <c r="M194" s="65">
        <v>27.4</v>
      </c>
      <c r="N194" s="66">
        <v>24.5</v>
      </c>
      <c r="O194" s="23"/>
      <c r="P194" s="64"/>
      <c r="Q194" s="23"/>
      <c r="R194" s="64"/>
      <c r="S194" s="23"/>
      <c r="T194" s="64"/>
      <c r="U194" s="23"/>
      <c r="V194" s="64"/>
      <c r="W194" s="65"/>
      <c r="X194" s="66"/>
      <c r="Y194" s="70"/>
      <c r="Z194" s="71"/>
      <c r="AA194" s="24"/>
      <c r="AB194" s="69"/>
      <c r="AC194" s="460">
        <v>693</v>
      </c>
      <c r="AD194" s="457">
        <v>137</v>
      </c>
      <c r="AE194" s="386"/>
      <c r="AF194" s="397"/>
      <c r="AG194" s="6" t="s">
        <v>26</v>
      </c>
      <c r="AH194" s="18" t="s">
        <v>23</v>
      </c>
      <c r="AI194" s="24">
        <v>0.06</v>
      </c>
      <c r="AJ194" s="44">
        <v>0.03</v>
      </c>
      <c r="AK194" s="42" t="s">
        <v>36</v>
      </c>
      <c r="AL194" s="96"/>
    </row>
    <row r="195" spans="1:38">
      <c r="A195" s="2201"/>
      <c r="B195" s="472">
        <v>42632</v>
      </c>
      <c r="C195" s="473" t="s">
        <v>38</v>
      </c>
      <c r="D195" s="75" t="s">
        <v>641</v>
      </c>
      <c r="E195" s="73" t="s">
        <v>36</v>
      </c>
      <c r="F195" s="61">
        <v>25.1</v>
      </c>
      <c r="G195" s="23">
        <v>22.3</v>
      </c>
      <c r="H195" s="64">
        <v>23</v>
      </c>
      <c r="I195" s="125">
        <v>12.4</v>
      </c>
      <c r="J195" s="126">
        <v>1.3</v>
      </c>
      <c r="K195" s="24">
        <v>7.28</v>
      </c>
      <c r="L195" s="69">
        <v>7.23</v>
      </c>
      <c r="M195" s="65">
        <v>22.6</v>
      </c>
      <c r="N195" s="66">
        <v>25.9</v>
      </c>
      <c r="O195" s="23"/>
      <c r="P195" s="64">
        <v>35.1</v>
      </c>
      <c r="Q195" s="23"/>
      <c r="R195" s="64">
        <v>69.900000000000006</v>
      </c>
      <c r="S195" s="23"/>
      <c r="T195" s="64"/>
      <c r="U195" s="23"/>
      <c r="V195" s="64"/>
      <c r="W195" s="65"/>
      <c r="X195" s="66">
        <v>25</v>
      </c>
      <c r="Y195" s="70"/>
      <c r="Z195" s="71">
        <v>178</v>
      </c>
      <c r="AA195" s="24"/>
      <c r="AB195" s="69">
        <v>0.06</v>
      </c>
      <c r="AC195" s="460">
        <v>693</v>
      </c>
      <c r="AD195" s="457">
        <v>157</v>
      </c>
      <c r="AE195" s="386"/>
      <c r="AF195" s="397"/>
      <c r="AG195" s="6" t="s">
        <v>98</v>
      </c>
      <c r="AH195" s="18" t="s">
        <v>23</v>
      </c>
      <c r="AI195" s="24">
        <v>1.76</v>
      </c>
      <c r="AJ195" s="44">
        <v>1.73</v>
      </c>
      <c r="AK195" s="42" t="s">
        <v>36</v>
      </c>
      <c r="AL195" s="96"/>
    </row>
    <row r="196" spans="1:38">
      <c r="A196" s="2201"/>
      <c r="B196" s="472">
        <v>42633</v>
      </c>
      <c r="C196" s="473" t="s">
        <v>35</v>
      </c>
      <c r="D196" s="75" t="s">
        <v>632</v>
      </c>
      <c r="E196" s="73">
        <v>0</v>
      </c>
      <c r="F196" s="61">
        <v>22.4</v>
      </c>
      <c r="G196" s="23">
        <v>23.2</v>
      </c>
      <c r="H196" s="64">
        <v>23.1</v>
      </c>
      <c r="I196" s="125">
        <v>8.5</v>
      </c>
      <c r="J196" s="126">
        <v>1.9</v>
      </c>
      <c r="K196" s="24">
        <v>7.21</v>
      </c>
      <c r="L196" s="69">
        <v>7.16</v>
      </c>
      <c r="M196" s="65">
        <v>22.3</v>
      </c>
      <c r="N196" s="66">
        <v>22.9</v>
      </c>
      <c r="O196" s="23"/>
      <c r="P196" s="64">
        <v>32.799999999999997</v>
      </c>
      <c r="Q196" s="23"/>
      <c r="R196" s="64">
        <v>66.099999999999994</v>
      </c>
      <c r="S196" s="23"/>
      <c r="T196" s="64"/>
      <c r="U196" s="23"/>
      <c r="V196" s="64"/>
      <c r="W196" s="65"/>
      <c r="X196" s="66">
        <v>20.100000000000001</v>
      </c>
      <c r="Y196" s="70"/>
      <c r="Z196" s="71">
        <v>164</v>
      </c>
      <c r="AA196" s="24"/>
      <c r="AB196" s="69">
        <v>0.09</v>
      </c>
      <c r="AC196" s="460">
        <v>522</v>
      </c>
      <c r="AD196" s="457">
        <v>116</v>
      </c>
      <c r="AE196" s="386"/>
      <c r="AF196" s="397"/>
      <c r="AG196" s="6" t="s">
        <v>384</v>
      </c>
      <c r="AH196" s="18" t="s">
        <v>23</v>
      </c>
      <c r="AI196" s="45">
        <v>8.3000000000000004E-2</v>
      </c>
      <c r="AJ196" s="46">
        <v>5.5E-2</v>
      </c>
      <c r="AK196" s="47" t="s">
        <v>36</v>
      </c>
      <c r="AL196" s="98"/>
    </row>
    <row r="197" spans="1:38">
      <c r="A197" s="2201"/>
      <c r="B197" s="472">
        <v>42634</v>
      </c>
      <c r="C197" s="473" t="s">
        <v>39</v>
      </c>
      <c r="D197" s="75" t="s">
        <v>627</v>
      </c>
      <c r="E197" s="73" t="s">
        <v>36</v>
      </c>
      <c r="F197" s="61">
        <v>26.2</v>
      </c>
      <c r="G197" s="23">
        <v>22.9</v>
      </c>
      <c r="H197" s="64">
        <v>22.8</v>
      </c>
      <c r="I197" s="125">
        <v>17</v>
      </c>
      <c r="J197" s="126">
        <v>1.5</v>
      </c>
      <c r="K197" s="24">
        <v>7.27</v>
      </c>
      <c r="L197" s="69">
        <v>7.15</v>
      </c>
      <c r="M197" s="65">
        <v>23.5</v>
      </c>
      <c r="N197" s="66">
        <v>22.8</v>
      </c>
      <c r="O197" s="23"/>
      <c r="P197" s="64">
        <v>31.7</v>
      </c>
      <c r="Q197" s="23"/>
      <c r="R197" s="64">
        <v>66.3</v>
      </c>
      <c r="S197" s="23"/>
      <c r="T197" s="64"/>
      <c r="U197" s="23"/>
      <c r="V197" s="64"/>
      <c r="W197" s="65"/>
      <c r="X197" s="66">
        <v>18.7</v>
      </c>
      <c r="Y197" s="70"/>
      <c r="Z197" s="71">
        <v>161</v>
      </c>
      <c r="AA197" s="24"/>
      <c r="AB197" s="69">
        <v>0.08</v>
      </c>
      <c r="AC197" s="460">
        <v>1044</v>
      </c>
      <c r="AD197" s="457">
        <v>95</v>
      </c>
      <c r="AE197" s="386"/>
      <c r="AF197" s="397"/>
      <c r="AG197" s="6" t="s">
        <v>405</v>
      </c>
      <c r="AH197" s="18" t="s">
        <v>23</v>
      </c>
      <c r="AI197" s="24" t="s">
        <v>643</v>
      </c>
      <c r="AJ197" s="44" t="s">
        <v>643</v>
      </c>
      <c r="AK197" s="42" t="s">
        <v>36</v>
      </c>
      <c r="AL197" s="96"/>
    </row>
    <row r="198" spans="1:38">
      <c r="A198" s="2201"/>
      <c r="B198" s="472">
        <v>42635</v>
      </c>
      <c r="C198" s="473" t="s">
        <v>40</v>
      </c>
      <c r="D198" s="75" t="s">
        <v>641</v>
      </c>
      <c r="E198" s="73">
        <v>12</v>
      </c>
      <c r="F198" s="61">
        <v>24.6</v>
      </c>
      <c r="G198" s="23">
        <v>22.7</v>
      </c>
      <c r="H198" s="64">
        <v>22.8</v>
      </c>
      <c r="I198" s="125">
        <v>8</v>
      </c>
      <c r="J198" s="126">
        <v>1.4</v>
      </c>
      <c r="K198" s="24">
        <v>7.3</v>
      </c>
      <c r="L198" s="69">
        <v>7.15</v>
      </c>
      <c r="M198" s="65">
        <v>25.6</v>
      </c>
      <c r="N198" s="66">
        <v>25.2</v>
      </c>
      <c r="O198" s="23"/>
      <c r="P198" s="64">
        <v>31</v>
      </c>
      <c r="Q198" s="23"/>
      <c r="R198" s="64">
        <v>72.3</v>
      </c>
      <c r="S198" s="23"/>
      <c r="T198" s="64"/>
      <c r="U198" s="23"/>
      <c r="V198" s="64"/>
      <c r="W198" s="65"/>
      <c r="X198" s="66">
        <v>23.2</v>
      </c>
      <c r="Y198" s="70"/>
      <c r="Z198" s="71">
        <v>165</v>
      </c>
      <c r="AA198" s="24"/>
      <c r="AB198" s="69">
        <v>0.06</v>
      </c>
      <c r="AC198" s="460">
        <v>522</v>
      </c>
      <c r="AD198" s="457">
        <v>86</v>
      </c>
      <c r="AE198" s="386"/>
      <c r="AF198" s="397"/>
      <c r="AG198" s="6" t="s">
        <v>99</v>
      </c>
      <c r="AH198" s="18" t="s">
        <v>23</v>
      </c>
      <c r="AI198" s="23">
        <v>31</v>
      </c>
      <c r="AJ198" s="48">
        <v>31.8</v>
      </c>
      <c r="AK198" s="36" t="s">
        <v>36</v>
      </c>
      <c r="AL198" s="97"/>
    </row>
    <row r="199" spans="1:38">
      <c r="A199" s="2201"/>
      <c r="B199" s="472">
        <v>42636</v>
      </c>
      <c r="C199" s="473" t="s">
        <v>41</v>
      </c>
      <c r="D199" s="75" t="s">
        <v>632</v>
      </c>
      <c r="E199" s="73">
        <v>7.5</v>
      </c>
      <c r="F199" s="61">
        <v>19.100000000000001</v>
      </c>
      <c r="G199" s="23">
        <v>22.1</v>
      </c>
      <c r="H199" s="64">
        <v>22.6</v>
      </c>
      <c r="I199" s="125">
        <v>7</v>
      </c>
      <c r="J199" s="126">
        <v>1.4</v>
      </c>
      <c r="K199" s="24">
        <v>7.36</v>
      </c>
      <c r="L199" s="69">
        <v>7.29</v>
      </c>
      <c r="M199" s="65">
        <v>21.6</v>
      </c>
      <c r="N199" s="66">
        <v>23.1</v>
      </c>
      <c r="O199" s="23"/>
      <c r="P199" s="64"/>
      <c r="Q199" s="23"/>
      <c r="R199" s="64"/>
      <c r="S199" s="23"/>
      <c r="T199" s="64"/>
      <c r="U199" s="23"/>
      <c r="V199" s="64"/>
      <c r="W199" s="65"/>
      <c r="X199" s="66"/>
      <c r="Y199" s="70"/>
      <c r="Z199" s="71"/>
      <c r="AA199" s="24"/>
      <c r="AB199" s="69"/>
      <c r="AC199" s="460">
        <v>351</v>
      </c>
      <c r="AD199" s="457">
        <v>94</v>
      </c>
      <c r="AE199" s="386"/>
      <c r="AF199" s="397"/>
      <c r="AG199" s="6" t="s">
        <v>27</v>
      </c>
      <c r="AH199" s="18" t="s">
        <v>23</v>
      </c>
      <c r="AI199" s="23">
        <v>21.9</v>
      </c>
      <c r="AJ199" s="48">
        <v>21.6</v>
      </c>
      <c r="AK199" s="36" t="s">
        <v>36</v>
      </c>
      <c r="AL199" s="97"/>
    </row>
    <row r="200" spans="1:38">
      <c r="A200" s="2201"/>
      <c r="B200" s="472">
        <v>42637</v>
      </c>
      <c r="C200" s="473" t="s">
        <v>42</v>
      </c>
      <c r="D200" s="75" t="s">
        <v>627</v>
      </c>
      <c r="E200" s="73" t="s">
        <v>36</v>
      </c>
      <c r="F200" s="61">
        <v>21.1</v>
      </c>
      <c r="G200" s="23">
        <v>22</v>
      </c>
      <c r="H200" s="64">
        <v>22.1</v>
      </c>
      <c r="I200" s="125">
        <v>5.4</v>
      </c>
      <c r="J200" s="126">
        <v>1.8</v>
      </c>
      <c r="K200" s="24">
        <v>7.23</v>
      </c>
      <c r="L200" s="69">
        <v>7.25</v>
      </c>
      <c r="M200" s="65">
        <v>26.8</v>
      </c>
      <c r="N200" s="66">
        <v>23.7</v>
      </c>
      <c r="O200" s="23"/>
      <c r="P200" s="64"/>
      <c r="Q200" s="23"/>
      <c r="R200" s="64"/>
      <c r="S200" s="23"/>
      <c r="T200" s="64"/>
      <c r="U200" s="23"/>
      <c r="V200" s="64"/>
      <c r="W200" s="65"/>
      <c r="X200" s="66"/>
      <c r="Y200" s="70"/>
      <c r="Z200" s="71"/>
      <c r="AA200" s="24"/>
      <c r="AB200" s="69"/>
      <c r="AC200" s="460">
        <v>522</v>
      </c>
      <c r="AD200" s="457">
        <v>151</v>
      </c>
      <c r="AE200" s="386"/>
      <c r="AF200" s="397"/>
      <c r="AG200" s="6" t="s">
        <v>387</v>
      </c>
      <c r="AH200" s="18" t="s">
        <v>398</v>
      </c>
      <c r="AI200" s="51">
        <v>4</v>
      </c>
      <c r="AJ200" s="52">
        <v>2.9</v>
      </c>
      <c r="AK200" s="43" t="s">
        <v>36</v>
      </c>
      <c r="AL200" s="99"/>
    </row>
    <row r="201" spans="1:38">
      <c r="A201" s="2201"/>
      <c r="B201" s="472">
        <v>42638</v>
      </c>
      <c r="C201" s="473" t="s">
        <v>37</v>
      </c>
      <c r="D201" s="75" t="s">
        <v>627</v>
      </c>
      <c r="E201" s="73" t="s">
        <v>36</v>
      </c>
      <c r="F201" s="61">
        <v>23.8</v>
      </c>
      <c r="G201" s="23">
        <v>21.5</v>
      </c>
      <c r="H201" s="64">
        <v>21.7</v>
      </c>
      <c r="I201" s="125">
        <v>11.5</v>
      </c>
      <c r="J201" s="126">
        <v>1.7</v>
      </c>
      <c r="K201" s="24">
        <v>7.27</v>
      </c>
      <c r="L201" s="69">
        <v>7.25</v>
      </c>
      <c r="M201" s="65">
        <v>23.2</v>
      </c>
      <c r="N201" s="66">
        <v>22.7</v>
      </c>
      <c r="O201" s="23"/>
      <c r="P201" s="64">
        <v>30.4</v>
      </c>
      <c r="Q201" s="23"/>
      <c r="R201" s="64">
        <v>67.5</v>
      </c>
      <c r="S201" s="23"/>
      <c r="T201" s="64"/>
      <c r="U201" s="23"/>
      <c r="V201" s="64"/>
      <c r="W201" s="65"/>
      <c r="X201" s="66">
        <v>18.600000000000001</v>
      </c>
      <c r="Y201" s="70"/>
      <c r="Z201" s="71">
        <v>154</v>
      </c>
      <c r="AA201" s="24"/>
      <c r="AB201" s="69">
        <v>0.08</v>
      </c>
      <c r="AC201" s="460">
        <v>522</v>
      </c>
      <c r="AD201" s="457">
        <v>119</v>
      </c>
      <c r="AE201" s="386"/>
      <c r="AF201" s="397"/>
      <c r="AG201" s="6" t="s">
        <v>406</v>
      </c>
      <c r="AH201" s="18" t="s">
        <v>23</v>
      </c>
      <c r="AI201" s="51">
        <v>7</v>
      </c>
      <c r="AJ201" s="52">
        <v>2.8</v>
      </c>
      <c r="AK201" s="43" t="s">
        <v>36</v>
      </c>
      <c r="AL201" s="99"/>
    </row>
    <row r="202" spans="1:38">
      <c r="A202" s="2201"/>
      <c r="B202" s="472">
        <v>42639</v>
      </c>
      <c r="C202" s="473" t="s">
        <v>38</v>
      </c>
      <c r="D202" s="75" t="s">
        <v>627</v>
      </c>
      <c r="E202" s="73" t="s">
        <v>36</v>
      </c>
      <c r="F202" s="61">
        <v>23.9</v>
      </c>
      <c r="G202" s="23">
        <v>22.9</v>
      </c>
      <c r="H202" s="64">
        <v>22.6</v>
      </c>
      <c r="I202" s="125">
        <v>7</v>
      </c>
      <c r="J202" s="126">
        <v>1.8</v>
      </c>
      <c r="K202" s="24">
        <v>7.28</v>
      </c>
      <c r="L202" s="69">
        <v>7.24</v>
      </c>
      <c r="M202" s="65">
        <v>22.3</v>
      </c>
      <c r="N202" s="66">
        <v>21.4</v>
      </c>
      <c r="O202" s="23"/>
      <c r="P202" s="64">
        <v>29.9</v>
      </c>
      <c r="Q202" s="23"/>
      <c r="R202" s="64">
        <v>64.099999999999994</v>
      </c>
      <c r="S202" s="23"/>
      <c r="T202" s="64"/>
      <c r="U202" s="23"/>
      <c r="V202" s="64"/>
      <c r="W202" s="65"/>
      <c r="X202" s="66">
        <v>16.899999999999999</v>
      </c>
      <c r="Y202" s="70"/>
      <c r="Z202" s="71">
        <v>139</v>
      </c>
      <c r="AA202" s="24"/>
      <c r="AB202" s="69">
        <v>0.09</v>
      </c>
      <c r="AC202" s="460">
        <v>522</v>
      </c>
      <c r="AD202" s="457">
        <v>106</v>
      </c>
      <c r="AE202" s="386"/>
      <c r="AF202" s="397"/>
      <c r="AG202" s="19"/>
      <c r="AH202" s="9"/>
      <c r="AI202" s="20"/>
      <c r="AJ202" s="8"/>
      <c r="AK202" s="8"/>
      <c r="AL202" s="9"/>
    </row>
    <row r="203" spans="1:38">
      <c r="A203" s="2201"/>
      <c r="B203" s="472">
        <v>42640</v>
      </c>
      <c r="C203" s="473" t="s">
        <v>35</v>
      </c>
      <c r="D203" s="75" t="s">
        <v>641</v>
      </c>
      <c r="E203" s="73">
        <v>1.5</v>
      </c>
      <c r="F203" s="61">
        <v>25</v>
      </c>
      <c r="G203" s="23">
        <v>23</v>
      </c>
      <c r="H203" s="64">
        <v>22.9</v>
      </c>
      <c r="I203" s="125">
        <v>4.7</v>
      </c>
      <c r="J203" s="126">
        <v>1.7</v>
      </c>
      <c r="K203" s="24">
        <v>7.35</v>
      </c>
      <c r="L203" s="69">
        <v>7.23</v>
      </c>
      <c r="M203" s="65">
        <v>21.1</v>
      </c>
      <c r="N203" s="66">
        <v>21.7</v>
      </c>
      <c r="O203" s="23"/>
      <c r="P203" s="64">
        <v>33</v>
      </c>
      <c r="Q203" s="23"/>
      <c r="R203" s="64">
        <v>66.099999999999994</v>
      </c>
      <c r="S203" s="23"/>
      <c r="T203" s="64"/>
      <c r="U203" s="23"/>
      <c r="V203" s="64"/>
      <c r="W203" s="65"/>
      <c r="X203" s="66">
        <v>16.7</v>
      </c>
      <c r="Y203" s="70"/>
      <c r="Z203" s="71">
        <v>142</v>
      </c>
      <c r="AA203" s="24"/>
      <c r="AB203" s="69">
        <v>0.08</v>
      </c>
      <c r="AC203" s="460">
        <v>222</v>
      </c>
      <c r="AD203" s="457">
        <v>108</v>
      </c>
      <c r="AE203" s="386"/>
      <c r="AF203" s="397"/>
      <c r="AG203" s="19"/>
      <c r="AH203" s="9"/>
      <c r="AI203" s="20"/>
      <c r="AJ203" s="8"/>
      <c r="AK203" s="8"/>
      <c r="AL203" s="9"/>
    </row>
    <row r="204" spans="1:38">
      <c r="A204" s="2201"/>
      <c r="B204" s="472">
        <v>42641</v>
      </c>
      <c r="C204" s="473" t="s">
        <v>39</v>
      </c>
      <c r="D204" s="75" t="s">
        <v>641</v>
      </c>
      <c r="E204" s="73">
        <v>57</v>
      </c>
      <c r="F204" s="61">
        <v>18.8</v>
      </c>
      <c r="G204" s="23">
        <v>22.5</v>
      </c>
      <c r="H204" s="64">
        <v>22.8</v>
      </c>
      <c r="I204" s="125">
        <v>5.6</v>
      </c>
      <c r="J204" s="126">
        <v>1.4</v>
      </c>
      <c r="K204" s="24">
        <v>7.29</v>
      </c>
      <c r="L204" s="69">
        <v>7.26</v>
      </c>
      <c r="M204" s="65">
        <v>22.2</v>
      </c>
      <c r="N204" s="66">
        <v>22</v>
      </c>
      <c r="O204" s="23"/>
      <c r="P204" s="64">
        <v>33.1</v>
      </c>
      <c r="Q204" s="23"/>
      <c r="R204" s="64">
        <v>67.099999999999994</v>
      </c>
      <c r="S204" s="23"/>
      <c r="T204" s="64"/>
      <c r="U204" s="23"/>
      <c r="V204" s="64"/>
      <c r="W204" s="65"/>
      <c r="X204" s="66">
        <v>16.100000000000001</v>
      </c>
      <c r="Y204" s="70"/>
      <c r="Z204" s="71">
        <v>146</v>
      </c>
      <c r="AA204" s="24"/>
      <c r="AB204" s="69">
        <v>7.0000000000000007E-2</v>
      </c>
      <c r="AC204" s="460">
        <v>692</v>
      </c>
      <c r="AD204" s="457">
        <v>107</v>
      </c>
      <c r="AE204" s="386"/>
      <c r="AF204" s="397"/>
      <c r="AG204" s="21"/>
      <c r="AH204" s="3"/>
      <c r="AI204" s="22"/>
      <c r="AJ204" s="10"/>
      <c r="AK204" s="10"/>
      <c r="AL204" s="3"/>
    </row>
    <row r="205" spans="1:38">
      <c r="A205" s="2201"/>
      <c r="B205" s="472">
        <v>42642</v>
      </c>
      <c r="C205" s="473" t="s">
        <v>40</v>
      </c>
      <c r="D205" s="75" t="s">
        <v>627</v>
      </c>
      <c r="E205" s="73" t="s">
        <v>36</v>
      </c>
      <c r="F205" s="61">
        <v>20.8</v>
      </c>
      <c r="G205" s="23">
        <v>21.5</v>
      </c>
      <c r="H205" s="64">
        <v>21.9</v>
      </c>
      <c r="I205" s="125">
        <v>5.5</v>
      </c>
      <c r="J205" s="126">
        <v>1.2</v>
      </c>
      <c r="K205" s="24">
        <v>7.23</v>
      </c>
      <c r="L205" s="69">
        <v>7.22</v>
      </c>
      <c r="M205" s="65">
        <v>22.7</v>
      </c>
      <c r="N205" s="66">
        <v>21.2</v>
      </c>
      <c r="O205" s="23"/>
      <c r="P205" s="64">
        <v>34.299999999999997</v>
      </c>
      <c r="Q205" s="23"/>
      <c r="R205" s="64">
        <v>64.099999999999994</v>
      </c>
      <c r="S205" s="23"/>
      <c r="T205" s="64"/>
      <c r="U205" s="23"/>
      <c r="V205" s="64"/>
      <c r="W205" s="65"/>
      <c r="X205" s="66">
        <v>18.399999999999999</v>
      </c>
      <c r="Y205" s="70"/>
      <c r="Z205" s="71">
        <v>136</v>
      </c>
      <c r="AA205" s="24"/>
      <c r="AB205" s="69">
        <v>0.06</v>
      </c>
      <c r="AC205" s="460">
        <v>864</v>
      </c>
      <c r="AD205" s="457">
        <v>132</v>
      </c>
      <c r="AE205" s="386"/>
      <c r="AF205" s="397"/>
      <c r="AG205" s="29" t="s">
        <v>389</v>
      </c>
      <c r="AH205" s="2" t="s">
        <v>36</v>
      </c>
      <c r="AI205" s="2" t="s">
        <v>36</v>
      </c>
      <c r="AJ205" s="2" t="s">
        <v>36</v>
      </c>
      <c r="AK205" s="2" t="s">
        <v>36</v>
      </c>
      <c r="AL205" s="100" t="s">
        <v>36</v>
      </c>
    </row>
    <row r="206" spans="1:38">
      <c r="A206" s="2201"/>
      <c r="B206" s="475">
        <v>42643</v>
      </c>
      <c r="C206" s="476" t="s">
        <v>41</v>
      </c>
      <c r="D206" s="267" t="s">
        <v>641</v>
      </c>
      <c r="E206" s="73" t="s">
        <v>36</v>
      </c>
      <c r="F206" s="61">
        <v>21.5</v>
      </c>
      <c r="G206" s="137">
        <v>21.2</v>
      </c>
      <c r="H206" s="138">
        <v>22</v>
      </c>
      <c r="I206" s="139">
        <v>7.1</v>
      </c>
      <c r="J206" s="140">
        <v>0.8</v>
      </c>
      <c r="K206" s="141">
        <v>7.23</v>
      </c>
      <c r="L206" s="142">
        <v>7.2</v>
      </c>
      <c r="M206" s="139">
        <v>22.7</v>
      </c>
      <c r="N206" s="140">
        <v>22.7</v>
      </c>
      <c r="O206" s="23"/>
      <c r="P206" s="64"/>
      <c r="Q206" s="23"/>
      <c r="R206" s="64"/>
      <c r="S206" s="23"/>
      <c r="T206" s="64"/>
      <c r="U206" s="23"/>
      <c r="V206" s="64"/>
      <c r="W206" s="65"/>
      <c r="X206" s="66"/>
      <c r="Y206" s="70"/>
      <c r="Z206" s="71"/>
      <c r="AA206" s="24"/>
      <c r="AB206" s="69"/>
      <c r="AC206" s="460">
        <v>351</v>
      </c>
      <c r="AD206" s="457">
        <v>112</v>
      </c>
      <c r="AE206" s="386"/>
      <c r="AF206" s="397"/>
      <c r="AG206" s="11" t="s">
        <v>36</v>
      </c>
      <c r="AH206" s="2" t="s">
        <v>36</v>
      </c>
      <c r="AI206" s="2" t="s">
        <v>36</v>
      </c>
      <c r="AJ206" s="2" t="s">
        <v>36</v>
      </c>
      <c r="AK206" s="2" t="s">
        <v>36</v>
      </c>
      <c r="AL206" s="100" t="s">
        <v>36</v>
      </c>
    </row>
    <row r="207" spans="1:38" s="1" customFormat="1" ht="13.5" customHeight="1">
      <c r="A207" s="2201"/>
      <c r="B207" s="2194" t="s">
        <v>407</v>
      </c>
      <c r="C207" s="2184"/>
      <c r="D207" s="664"/>
      <c r="E207" s="586">
        <f t="shared" ref="E207:AD207" si="12">MAX(E177:E206)</f>
        <v>57</v>
      </c>
      <c r="F207" s="587">
        <f t="shared" si="12"/>
        <v>27.7</v>
      </c>
      <c r="G207" s="688">
        <f t="shared" si="12"/>
        <v>25.5</v>
      </c>
      <c r="H207" s="589">
        <f t="shared" si="12"/>
        <v>25.5</v>
      </c>
      <c r="I207" s="590">
        <f t="shared" si="12"/>
        <v>17</v>
      </c>
      <c r="J207" s="689">
        <f t="shared" si="12"/>
        <v>1.9</v>
      </c>
      <c r="K207" s="690">
        <f t="shared" si="12"/>
        <v>7.62</v>
      </c>
      <c r="L207" s="593">
        <f t="shared" si="12"/>
        <v>7.47</v>
      </c>
      <c r="M207" s="590">
        <f t="shared" si="12"/>
        <v>27.4</v>
      </c>
      <c r="N207" s="689">
        <f t="shared" si="12"/>
        <v>25.9</v>
      </c>
      <c r="O207" s="688">
        <f t="shared" si="12"/>
        <v>43.4</v>
      </c>
      <c r="P207" s="589">
        <f t="shared" si="12"/>
        <v>40.9</v>
      </c>
      <c r="Q207" s="588">
        <f t="shared" si="12"/>
        <v>76.599999999999994</v>
      </c>
      <c r="R207" s="587">
        <f t="shared" si="12"/>
        <v>76.599999999999994</v>
      </c>
      <c r="S207" s="688">
        <f t="shared" si="12"/>
        <v>50.3</v>
      </c>
      <c r="T207" s="589">
        <f t="shared" si="12"/>
        <v>48.5</v>
      </c>
      <c r="U207" s="588">
        <f t="shared" si="12"/>
        <v>26.3</v>
      </c>
      <c r="V207" s="587">
        <f t="shared" si="12"/>
        <v>27.5</v>
      </c>
      <c r="W207" s="691">
        <f t="shared" si="12"/>
        <v>18.600000000000001</v>
      </c>
      <c r="X207" s="591">
        <f t="shared" si="12"/>
        <v>25</v>
      </c>
      <c r="Y207" s="594">
        <f t="shared" si="12"/>
        <v>170</v>
      </c>
      <c r="Z207" s="692">
        <f t="shared" si="12"/>
        <v>178</v>
      </c>
      <c r="AA207" s="690">
        <f t="shared" si="12"/>
        <v>0.19</v>
      </c>
      <c r="AB207" s="593">
        <f t="shared" si="12"/>
        <v>0.24</v>
      </c>
      <c r="AC207" s="615">
        <f t="shared" si="12"/>
        <v>1212</v>
      </c>
      <c r="AD207" s="693">
        <f t="shared" si="12"/>
        <v>157</v>
      </c>
      <c r="AE207" s="747"/>
      <c r="AF207" s="674"/>
      <c r="AG207" s="11" t="s">
        <v>36</v>
      </c>
      <c r="AH207" s="2" t="s">
        <v>36</v>
      </c>
      <c r="AI207" s="2" t="s">
        <v>36</v>
      </c>
      <c r="AJ207" s="2" t="s">
        <v>36</v>
      </c>
      <c r="AK207" s="2" t="s">
        <v>36</v>
      </c>
      <c r="AL207" s="100" t="s">
        <v>36</v>
      </c>
    </row>
    <row r="208" spans="1:38" s="1" customFormat="1" ht="13.5" customHeight="1">
      <c r="A208" s="2201"/>
      <c r="B208" s="2195" t="s">
        <v>408</v>
      </c>
      <c r="C208" s="2186"/>
      <c r="D208" s="666"/>
      <c r="E208" s="597">
        <f t="shared" ref="E208:AD208" si="13">MIN(E177:E206)</f>
        <v>0</v>
      </c>
      <c r="F208" s="598">
        <f t="shared" si="13"/>
        <v>17.5</v>
      </c>
      <c r="G208" s="694">
        <f t="shared" si="13"/>
        <v>21.2</v>
      </c>
      <c r="H208" s="600">
        <f t="shared" si="13"/>
        <v>21.7</v>
      </c>
      <c r="I208" s="601">
        <f t="shared" si="13"/>
        <v>1.7</v>
      </c>
      <c r="J208" s="695">
        <f t="shared" si="13"/>
        <v>0.8</v>
      </c>
      <c r="K208" s="696">
        <f t="shared" si="13"/>
        <v>7.2</v>
      </c>
      <c r="L208" s="604">
        <f t="shared" si="13"/>
        <v>7.15</v>
      </c>
      <c r="M208" s="601">
        <f t="shared" si="13"/>
        <v>19.739999999999998</v>
      </c>
      <c r="N208" s="695">
        <f t="shared" si="13"/>
        <v>20.6</v>
      </c>
      <c r="O208" s="694">
        <f t="shared" si="13"/>
        <v>43.4</v>
      </c>
      <c r="P208" s="600">
        <f t="shared" si="13"/>
        <v>29.9</v>
      </c>
      <c r="Q208" s="599">
        <f t="shared" si="13"/>
        <v>76.599999999999994</v>
      </c>
      <c r="R208" s="598">
        <f t="shared" si="13"/>
        <v>63.9</v>
      </c>
      <c r="S208" s="694">
        <f t="shared" si="13"/>
        <v>50.3</v>
      </c>
      <c r="T208" s="600">
        <f t="shared" si="13"/>
        <v>48.5</v>
      </c>
      <c r="U208" s="599">
        <f t="shared" si="13"/>
        <v>26.3</v>
      </c>
      <c r="V208" s="598">
        <f t="shared" si="13"/>
        <v>27.5</v>
      </c>
      <c r="W208" s="697">
        <f t="shared" si="13"/>
        <v>18.600000000000001</v>
      </c>
      <c r="X208" s="602">
        <f t="shared" si="13"/>
        <v>15</v>
      </c>
      <c r="Y208" s="605">
        <f t="shared" si="13"/>
        <v>170</v>
      </c>
      <c r="Z208" s="698">
        <f t="shared" si="13"/>
        <v>136</v>
      </c>
      <c r="AA208" s="696">
        <f t="shared" si="13"/>
        <v>0.19</v>
      </c>
      <c r="AB208" s="604">
        <f t="shared" si="13"/>
        <v>0.05</v>
      </c>
      <c r="AC208" s="49">
        <f t="shared" si="13"/>
        <v>222</v>
      </c>
      <c r="AD208" s="699">
        <f t="shared" si="13"/>
        <v>59</v>
      </c>
      <c r="AE208" s="747"/>
      <c r="AF208" s="674"/>
      <c r="AG208" s="11" t="s">
        <v>36</v>
      </c>
      <c r="AH208" s="2" t="s">
        <v>36</v>
      </c>
      <c r="AI208" s="2" t="s">
        <v>36</v>
      </c>
      <c r="AJ208" s="2" t="s">
        <v>36</v>
      </c>
      <c r="AK208" s="2" t="s">
        <v>36</v>
      </c>
      <c r="AL208" s="100" t="s">
        <v>36</v>
      </c>
    </row>
    <row r="209" spans="1:38" s="1" customFormat="1" ht="13.5" customHeight="1">
      <c r="A209" s="2201"/>
      <c r="B209" s="2195" t="s">
        <v>409</v>
      </c>
      <c r="C209" s="2186"/>
      <c r="D209" s="666"/>
      <c r="E209" s="1613">
        <v>6.15</v>
      </c>
      <c r="F209" s="598">
        <f t="shared" ref="F209:AD209" si="14">AVERAGE(F177:F206)</f>
        <v>23.34666666666666</v>
      </c>
      <c r="G209" s="694">
        <f t="shared" si="14"/>
        <v>23.26</v>
      </c>
      <c r="H209" s="600">
        <f t="shared" si="14"/>
        <v>23.40666666666667</v>
      </c>
      <c r="I209" s="601">
        <f t="shared" si="14"/>
        <v>6.9666666666666659</v>
      </c>
      <c r="J209" s="695">
        <f t="shared" si="14"/>
        <v>1.4466666666666663</v>
      </c>
      <c r="K209" s="696">
        <f t="shared" si="14"/>
        <v>7.3410000000000002</v>
      </c>
      <c r="L209" s="604">
        <f t="shared" si="14"/>
        <v>7.302999999999999</v>
      </c>
      <c r="M209" s="601">
        <f t="shared" si="14"/>
        <v>23.46466666666667</v>
      </c>
      <c r="N209" s="695">
        <f t="shared" si="14"/>
        <v>23.323333333333338</v>
      </c>
      <c r="O209" s="694">
        <f t="shared" si="14"/>
        <v>43.4</v>
      </c>
      <c r="P209" s="600">
        <f t="shared" si="14"/>
        <v>34.83</v>
      </c>
      <c r="Q209" s="599">
        <f t="shared" si="14"/>
        <v>76.599999999999994</v>
      </c>
      <c r="R209" s="598">
        <f t="shared" si="14"/>
        <v>69.549999999999983</v>
      </c>
      <c r="S209" s="694">
        <f t="shared" si="14"/>
        <v>50.3</v>
      </c>
      <c r="T209" s="600">
        <f t="shared" si="14"/>
        <v>48.5</v>
      </c>
      <c r="U209" s="599">
        <f t="shared" si="14"/>
        <v>26.3</v>
      </c>
      <c r="V209" s="598">
        <f t="shared" si="14"/>
        <v>27.5</v>
      </c>
      <c r="W209" s="697">
        <f t="shared" si="14"/>
        <v>18.600000000000001</v>
      </c>
      <c r="X209" s="602">
        <f t="shared" si="14"/>
        <v>18.389999999999997</v>
      </c>
      <c r="Y209" s="605">
        <f t="shared" si="14"/>
        <v>170</v>
      </c>
      <c r="Z209" s="698">
        <f t="shared" si="14"/>
        <v>157.80000000000001</v>
      </c>
      <c r="AA209" s="696">
        <f t="shared" si="14"/>
        <v>0.19</v>
      </c>
      <c r="AB209" s="604">
        <f t="shared" si="14"/>
        <v>7.5000000000000039E-2</v>
      </c>
      <c r="AC209" s="49">
        <f t="shared" si="14"/>
        <v>538.5</v>
      </c>
      <c r="AD209" s="699">
        <f t="shared" si="14"/>
        <v>98.966666666666669</v>
      </c>
      <c r="AE209" s="747"/>
      <c r="AF209" s="674"/>
      <c r="AG209" s="11" t="s">
        <v>36</v>
      </c>
      <c r="AH209" s="2" t="s">
        <v>36</v>
      </c>
      <c r="AI209" s="2" t="s">
        <v>36</v>
      </c>
      <c r="AJ209" s="2" t="s">
        <v>36</v>
      </c>
      <c r="AK209" s="2" t="s">
        <v>36</v>
      </c>
      <c r="AL209" s="100" t="s">
        <v>36</v>
      </c>
    </row>
    <row r="210" spans="1:38" s="1" customFormat="1" ht="13.5" customHeight="1">
      <c r="A210" s="2202"/>
      <c r="B210" s="2195" t="s">
        <v>410</v>
      </c>
      <c r="C210" s="2188"/>
      <c r="D210" s="666"/>
      <c r="E210" s="1612">
        <f>SUM(E177:E206)</f>
        <v>184.5</v>
      </c>
      <c r="F210" s="677"/>
      <c r="G210" s="1153"/>
      <c r="H210" s="678"/>
      <c r="I210" s="679"/>
      <c r="J210" s="1154"/>
      <c r="K210" s="1155"/>
      <c r="L210" s="680"/>
      <c r="M210" s="679"/>
      <c r="N210" s="1154"/>
      <c r="O210" s="1153"/>
      <c r="P210" s="678"/>
      <c r="Q210" s="681"/>
      <c r="R210" s="733"/>
      <c r="S210" s="726"/>
      <c r="T210" s="727"/>
      <c r="U210" s="732"/>
      <c r="V210" s="733"/>
      <c r="W210" s="734"/>
      <c r="X210" s="735"/>
      <c r="Y210" s="736"/>
      <c r="Z210" s="737"/>
      <c r="AA210" s="730"/>
      <c r="AB210" s="731"/>
      <c r="AC210" s="670">
        <f>SUM(AC177:AC206)</f>
        <v>16155</v>
      </c>
      <c r="AD210" s="738"/>
      <c r="AE210" s="747"/>
      <c r="AF210" s="674"/>
      <c r="AG210" s="274"/>
      <c r="AH210" s="276"/>
      <c r="AI210" s="276"/>
      <c r="AJ210" s="276"/>
      <c r="AK210" s="276"/>
      <c r="AL210" s="275"/>
    </row>
    <row r="211" spans="1:38" ht="13.5" customHeight="1">
      <c r="A211" s="2197" t="s">
        <v>352</v>
      </c>
      <c r="B211" s="469">
        <v>42644</v>
      </c>
      <c r="C211" s="470" t="s">
        <v>42</v>
      </c>
      <c r="D211" s="74" t="s">
        <v>627</v>
      </c>
      <c r="E211" s="513" t="s">
        <v>36</v>
      </c>
      <c r="F211" s="514">
        <v>21.1</v>
      </c>
      <c r="G211" s="349">
        <v>21.2</v>
      </c>
      <c r="H211" s="350">
        <v>21.3</v>
      </c>
      <c r="I211" s="351">
        <v>10.9</v>
      </c>
      <c r="J211" s="352">
        <v>1.7</v>
      </c>
      <c r="K211" s="353">
        <v>7.26</v>
      </c>
      <c r="L211" s="354">
        <v>7.29</v>
      </c>
      <c r="M211" s="351">
        <v>22</v>
      </c>
      <c r="N211" s="352">
        <v>22.2</v>
      </c>
      <c r="O211" s="349"/>
      <c r="P211" s="350"/>
      <c r="Q211" s="349"/>
      <c r="R211" s="63"/>
      <c r="S211" s="62"/>
      <c r="T211" s="63"/>
      <c r="U211" s="62"/>
      <c r="V211" s="63"/>
      <c r="W211" s="56"/>
      <c r="X211" s="57"/>
      <c r="Y211" s="58"/>
      <c r="Z211" s="59"/>
      <c r="AA211" s="67"/>
      <c r="AB211" s="68"/>
      <c r="AC211" s="461">
        <v>197</v>
      </c>
      <c r="AD211" s="458">
        <v>87</v>
      </c>
      <c r="AE211" s="386"/>
      <c r="AF211" s="397"/>
      <c r="AG211" s="186">
        <v>43020</v>
      </c>
      <c r="AH211" s="147" t="s">
        <v>3</v>
      </c>
      <c r="AI211" s="148">
        <v>23</v>
      </c>
      <c r="AJ211" s="149" t="s">
        <v>20</v>
      </c>
      <c r="AK211" s="150"/>
      <c r="AL211" s="151"/>
    </row>
    <row r="212" spans="1:38">
      <c r="A212" s="2198"/>
      <c r="B212" s="472">
        <v>42645</v>
      </c>
      <c r="C212" s="473" t="s">
        <v>37</v>
      </c>
      <c r="D212" s="75" t="s">
        <v>641</v>
      </c>
      <c r="E212" s="73">
        <v>2.5</v>
      </c>
      <c r="F212" s="61">
        <v>23.7</v>
      </c>
      <c r="G212" s="23">
        <v>20.9</v>
      </c>
      <c r="H212" s="64">
        <v>21.1</v>
      </c>
      <c r="I212" s="65">
        <v>5</v>
      </c>
      <c r="J212" s="66">
        <v>1.8</v>
      </c>
      <c r="K212" s="24">
        <v>7.3</v>
      </c>
      <c r="L212" s="69">
        <v>7.27</v>
      </c>
      <c r="M212" s="65">
        <v>22.1</v>
      </c>
      <c r="N212" s="66">
        <v>21.9</v>
      </c>
      <c r="O212" s="23"/>
      <c r="P212" s="64">
        <v>32.700000000000003</v>
      </c>
      <c r="Q212" s="23"/>
      <c r="R212" s="64">
        <v>65.3</v>
      </c>
      <c r="S212" s="23"/>
      <c r="T212" s="64"/>
      <c r="U212" s="23"/>
      <c r="V212" s="64"/>
      <c r="W212" s="65"/>
      <c r="X212" s="66">
        <v>16.399999999999999</v>
      </c>
      <c r="Y212" s="70"/>
      <c r="Z212" s="71">
        <v>154</v>
      </c>
      <c r="AA212" s="24"/>
      <c r="AB212" s="69">
        <v>0.1</v>
      </c>
      <c r="AC212" s="460">
        <v>368</v>
      </c>
      <c r="AD212" s="457">
        <v>75</v>
      </c>
      <c r="AE212" s="386"/>
      <c r="AF212" s="397"/>
      <c r="AG212" s="12" t="s">
        <v>94</v>
      </c>
      <c r="AH212" s="13" t="s">
        <v>396</v>
      </c>
      <c r="AI212" s="14" t="s">
        <v>5</v>
      </c>
      <c r="AJ212" s="15" t="s">
        <v>6</v>
      </c>
      <c r="AK212" s="16" t="s">
        <v>36</v>
      </c>
      <c r="AL212" s="93"/>
    </row>
    <row r="213" spans="1:38">
      <c r="A213" s="2198"/>
      <c r="B213" s="472">
        <v>42646</v>
      </c>
      <c r="C213" s="473" t="s">
        <v>38</v>
      </c>
      <c r="D213" s="75" t="s">
        <v>641</v>
      </c>
      <c r="E213" s="73">
        <v>2</v>
      </c>
      <c r="F213" s="61">
        <v>21.1</v>
      </c>
      <c r="G213" s="23">
        <v>21.6</v>
      </c>
      <c r="H213" s="64">
        <v>21.4</v>
      </c>
      <c r="I213" s="65">
        <v>5.4</v>
      </c>
      <c r="J213" s="66">
        <v>1.9</v>
      </c>
      <c r="K213" s="24">
        <v>7.35</v>
      </c>
      <c r="L213" s="69">
        <v>7.31</v>
      </c>
      <c r="M213" s="65">
        <v>22.1</v>
      </c>
      <c r="N213" s="66">
        <v>22.5</v>
      </c>
      <c r="O213" s="23"/>
      <c r="P213" s="64">
        <v>32.9</v>
      </c>
      <c r="Q213" s="23"/>
      <c r="R213" s="64">
        <v>67.099999999999994</v>
      </c>
      <c r="S213" s="23"/>
      <c r="T213" s="64"/>
      <c r="U213" s="23"/>
      <c r="V213" s="64"/>
      <c r="W213" s="65"/>
      <c r="X213" s="66">
        <v>17.3</v>
      </c>
      <c r="Y213" s="70"/>
      <c r="Z213" s="71">
        <v>156</v>
      </c>
      <c r="AA213" s="24"/>
      <c r="AB213" s="69">
        <v>0.08</v>
      </c>
      <c r="AC213" s="460">
        <v>154</v>
      </c>
      <c r="AD213" s="457">
        <v>74</v>
      </c>
      <c r="AE213" s="386"/>
      <c r="AF213" s="397"/>
      <c r="AG213" s="5" t="s">
        <v>95</v>
      </c>
      <c r="AH213" s="17" t="s">
        <v>20</v>
      </c>
      <c r="AI213" s="31">
        <v>21.6</v>
      </c>
      <c r="AJ213" s="32">
        <v>21.4</v>
      </c>
      <c r="AK213" s="33" t="s">
        <v>36</v>
      </c>
      <c r="AL213" s="94"/>
    </row>
    <row r="214" spans="1:38">
      <c r="A214" s="2198"/>
      <c r="B214" s="472">
        <v>42647</v>
      </c>
      <c r="C214" s="473" t="s">
        <v>35</v>
      </c>
      <c r="D214" s="75" t="s">
        <v>641</v>
      </c>
      <c r="E214" s="73" t="s">
        <v>36</v>
      </c>
      <c r="F214" s="61">
        <v>18</v>
      </c>
      <c r="G214" s="23">
        <v>21</v>
      </c>
      <c r="H214" s="64">
        <v>21.1</v>
      </c>
      <c r="I214" s="65">
        <v>6.9</v>
      </c>
      <c r="J214" s="66">
        <v>2</v>
      </c>
      <c r="K214" s="24">
        <v>7.41</v>
      </c>
      <c r="L214" s="69">
        <v>7.39</v>
      </c>
      <c r="M214" s="65">
        <v>23.3</v>
      </c>
      <c r="N214" s="66">
        <v>22.7</v>
      </c>
      <c r="O214" s="23"/>
      <c r="P214" s="64">
        <v>33.4</v>
      </c>
      <c r="Q214" s="23"/>
      <c r="R214" s="64">
        <v>70.900000000000006</v>
      </c>
      <c r="S214" s="23"/>
      <c r="T214" s="64"/>
      <c r="U214" s="23"/>
      <c r="V214" s="64"/>
      <c r="W214" s="65"/>
      <c r="X214" s="66">
        <v>16.899999999999999</v>
      </c>
      <c r="Y214" s="70"/>
      <c r="Z214" s="71">
        <v>156</v>
      </c>
      <c r="AA214" s="24"/>
      <c r="AB214" s="69">
        <v>0.11</v>
      </c>
      <c r="AC214" s="460">
        <v>171</v>
      </c>
      <c r="AD214" s="457">
        <v>67</v>
      </c>
      <c r="AE214" s="386"/>
      <c r="AF214" s="397"/>
      <c r="AG214" s="6" t="s">
        <v>397</v>
      </c>
      <c r="AH214" s="18" t="s">
        <v>398</v>
      </c>
      <c r="AI214" s="37">
        <v>3.2</v>
      </c>
      <c r="AJ214" s="38">
        <v>2</v>
      </c>
      <c r="AK214" s="39" t="s">
        <v>36</v>
      </c>
      <c r="AL214" s="95"/>
    </row>
    <row r="215" spans="1:38">
      <c r="A215" s="2198"/>
      <c r="B215" s="472">
        <v>42648</v>
      </c>
      <c r="C215" s="473" t="s">
        <v>39</v>
      </c>
      <c r="D215" s="75" t="s">
        <v>641</v>
      </c>
      <c r="E215" s="73" t="s">
        <v>36</v>
      </c>
      <c r="F215" s="61">
        <v>16.600000000000001</v>
      </c>
      <c r="G215" s="23">
        <v>20.5</v>
      </c>
      <c r="H215" s="64">
        <v>20.6</v>
      </c>
      <c r="I215" s="65">
        <v>3.9</v>
      </c>
      <c r="J215" s="66">
        <v>2.2999999999999998</v>
      </c>
      <c r="K215" s="24">
        <v>7.43</v>
      </c>
      <c r="L215" s="69">
        <v>7.43</v>
      </c>
      <c r="M215" s="65">
        <v>24.3</v>
      </c>
      <c r="N215" s="66">
        <v>24</v>
      </c>
      <c r="O215" s="23"/>
      <c r="P215" s="64">
        <v>36.1</v>
      </c>
      <c r="Q215" s="23"/>
      <c r="R215" s="64">
        <v>73.900000000000006</v>
      </c>
      <c r="S215" s="23"/>
      <c r="T215" s="64"/>
      <c r="U215" s="23"/>
      <c r="V215" s="64"/>
      <c r="W215" s="65"/>
      <c r="X215" s="66">
        <v>18.100000000000001</v>
      </c>
      <c r="Y215" s="70"/>
      <c r="Z215" s="71">
        <v>170</v>
      </c>
      <c r="AA215" s="24"/>
      <c r="AB215" s="69">
        <v>0.13</v>
      </c>
      <c r="AC215" s="460">
        <v>111</v>
      </c>
      <c r="AD215" s="457">
        <v>58</v>
      </c>
      <c r="AE215" s="386"/>
      <c r="AF215" s="397"/>
      <c r="AG215" s="6" t="s">
        <v>21</v>
      </c>
      <c r="AH215" s="18"/>
      <c r="AI215" s="40">
        <v>7.43</v>
      </c>
      <c r="AJ215" s="41">
        <v>7.4</v>
      </c>
      <c r="AK215" s="42" t="s">
        <v>36</v>
      </c>
      <c r="AL215" s="96"/>
    </row>
    <row r="216" spans="1:38">
      <c r="A216" s="2198"/>
      <c r="B216" s="472">
        <v>42649</v>
      </c>
      <c r="C216" s="473" t="s">
        <v>40</v>
      </c>
      <c r="D216" s="75" t="s">
        <v>641</v>
      </c>
      <c r="E216" s="73">
        <v>21.5</v>
      </c>
      <c r="F216" s="61">
        <v>16.600000000000001</v>
      </c>
      <c r="G216" s="23">
        <v>20.6</v>
      </c>
      <c r="H216" s="64">
        <v>20.6</v>
      </c>
      <c r="I216" s="65">
        <v>3.7</v>
      </c>
      <c r="J216" s="66">
        <v>1.8</v>
      </c>
      <c r="K216" s="24">
        <v>7.41</v>
      </c>
      <c r="L216" s="69">
        <v>7.4</v>
      </c>
      <c r="M216" s="65">
        <v>24.9</v>
      </c>
      <c r="N216" s="66">
        <v>24.7</v>
      </c>
      <c r="O216" s="23"/>
      <c r="P216" s="64">
        <v>36.799999999999997</v>
      </c>
      <c r="Q216" s="23"/>
      <c r="R216" s="64">
        <v>75.599999999999994</v>
      </c>
      <c r="S216" s="23"/>
      <c r="T216" s="64"/>
      <c r="U216" s="23"/>
      <c r="V216" s="64"/>
      <c r="W216" s="65"/>
      <c r="X216" s="66">
        <v>18.600000000000001</v>
      </c>
      <c r="Y216" s="70"/>
      <c r="Z216" s="71">
        <v>170</v>
      </c>
      <c r="AA216" s="24"/>
      <c r="AB216" s="69">
        <v>0.08</v>
      </c>
      <c r="AC216" s="460">
        <v>60</v>
      </c>
      <c r="AD216" s="457">
        <v>54</v>
      </c>
      <c r="AE216" s="386"/>
      <c r="AF216" s="397"/>
      <c r="AG216" s="6" t="s">
        <v>369</v>
      </c>
      <c r="AH216" s="18" t="s">
        <v>22</v>
      </c>
      <c r="AI216" s="34">
        <v>23.3</v>
      </c>
      <c r="AJ216" s="35">
        <v>23.2</v>
      </c>
      <c r="AK216" s="36" t="s">
        <v>36</v>
      </c>
      <c r="AL216" s="97"/>
    </row>
    <row r="217" spans="1:38">
      <c r="A217" s="2198"/>
      <c r="B217" s="472">
        <v>42650</v>
      </c>
      <c r="C217" s="473" t="s">
        <v>41</v>
      </c>
      <c r="D217" s="75" t="s">
        <v>632</v>
      </c>
      <c r="E217" s="73">
        <v>31</v>
      </c>
      <c r="F217" s="61">
        <v>17.100000000000001</v>
      </c>
      <c r="G217" s="23">
        <v>19.600000000000001</v>
      </c>
      <c r="H217" s="64">
        <v>20</v>
      </c>
      <c r="I217" s="65">
        <v>4.9000000000000004</v>
      </c>
      <c r="J217" s="66">
        <v>1.9</v>
      </c>
      <c r="K217" s="24">
        <v>7.47</v>
      </c>
      <c r="L217" s="69">
        <v>7.47</v>
      </c>
      <c r="M217" s="65">
        <v>25.1</v>
      </c>
      <c r="N217" s="66">
        <v>24.8</v>
      </c>
      <c r="O217" s="23"/>
      <c r="P217" s="64"/>
      <c r="Q217" s="23"/>
      <c r="R217" s="64"/>
      <c r="S217" s="23"/>
      <c r="T217" s="64"/>
      <c r="U217" s="23"/>
      <c r="V217" s="64"/>
      <c r="W217" s="65"/>
      <c r="X217" s="66"/>
      <c r="Y217" s="70"/>
      <c r="Z217" s="71"/>
      <c r="AA217" s="24"/>
      <c r="AB217" s="69"/>
      <c r="AC217" s="460">
        <v>206</v>
      </c>
      <c r="AD217" s="457">
        <v>61</v>
      </c>
      <c r="AE217" s="386"/>
      <c r="AF217" s="397"/>
      <c r="AG217" s="6" t="s">
        <v>399</v>
      </c>
      <c r="AH217" s="18" t="s">
        <v>23</v>
      </c>
      <c r="AI217" s="34">
        <v>37.4</v>
      </c>
      <c r="AJ217" s="35">
        <v>37.1</v>
      </c>
      <c r="AK217" s="36" t="s">
        <v>36</v>
      </c>
      <c r="AL217" s="97"/>
    </row>
    <row r="218" spans="1:38">
      <c r="A218" s="2198"/>
      <c r="B218" s="472">
        <v>42651</v>
      </c>
      <c r="C218" s="473" t="s">
        <v>42</v>
      </c>
      <c r="D218" s="75" t="s">
        <v>627</v>
      </c>
      <c r="E218" s="73" t="s">
        <v>36</v>
      </c>
      <c r="F218" s="61">
        <v>21.6</v>
      </c>
      <c r="G218" s="23">
        <v>18.7</v>
      </c>
      <c r="H218" s="64">
        <v>19.100000000000001</v>
      </c>
      <c r="I218" s="65">
        <v>2.7</v>
      </c>
      <c r="J218" s="66">
        <v>1.5</v>
      </c>
      <c r="K218" s="24">
        <v>7.36</v>
      </c>
      <c r="L218" s="69">
        <v>7.35</v>
      </c>
      <c r="M218" s="65">
        <v>27.9</v>
      </c>
      <c r="N218" s="66">
        <v>24.9</v>
      </c>
      <c r="O218" s="23"/>
      <c r="P218" s="64"/>
      <c r="Q218" s="23"/>
      <c r="R218" s="64"/>
      <c r="S218" s="23"/>
      <c r="T218" s="64"/>
      <c r="U218" s="23"/>
      <c r="V218" s="64"/>
      <c r="W218" s="65"/>
      <c r="X218" s="66"/>
      <c r="Y218" s="70"/>
      <c r="Z218" s="71"/>
      <c r="AA218" s="24"/>
      <c r="AB218" s="69"/>
      <c r="AC218" s="460">
        <v>393</v>
      </c>
      <c r="AD218" s="457">
        <v>119</v>
      </c>
      <c r="AE218" s="386"/>
      <c r="AF218" s="397"/>
      <c r="AG218" s="6" t="s">
        <v>373</v>
      </c>
      <c r="AH218" s="18" t="s">
        <v>23</v>
      </c>
      <c r="AI218" s="34">
        <v>72.900000000000006</v>
      </c>
      <c r="AJ218" s="35">
        <v>72.3</v>
      </c>
      <c r="AK218" s="36" t="s">
        <v>36</v>
      </c>
      <c r="AL218" s="97"/>
    </row>
    <row r="219" spans="1:38">
      <c r="A219" s="2198"/>
      <c r="B219" s="472">
        <v>42652</v>
      </c>
      <c r="C219" s="473" t="s">
        <v>37</v>
      </c>
      <c r="D219" s="75" t="s">
        <v>627</v>
      </c>
      <c r="E219" s="73" t="s">
        <v>36</v>
      </c>
      <c r="F219" s="61">
        <v>21</v>
      </c>
      <c r="G219" s="23">
        <v>19.7</v>
      </c>
      <c r="H219" s="64">
        <v>19.8</v>
      </c>
      <c r="I219" s="65">
        <v>6.4</v>
      </c>
      <c r="J219" s="66">
        <v>1.3</v>
      </c>
      <c r="K219" s="24">
        <v>7.31</v>
      </c>
      <c r="L219" s="69">
        <v>7.29</v>
      </c>
      <c r="M219" s="65">
        <v>28</v>
      </c>
      <c r="N219" s="66">
        <v>27.5</v>
      </c>
      <c r="O219" s="23"/>
      <c r="P219" s="64"/>
      <c r="Q219" s="23"/>
      <c r="R219" s="64"/>
      <c r="S219" s="23"/>
      <c r="T219" s="64"/>
      <c r="U219" s="23"/>
      <c r="V219" s="64"/>
      <c r="W219" s="65"/>
      <c r="X219" s="66"/>
      <c r="Y219" s="70"/>
      <c r="Z219" s="71"/>
      <c r="AA219" s="24"/>
      <c r="AB219" s="69"/>
      <c r="AC219" s="460">
        <v>342</v>
      </c>
      <c r="AD219" s="457">
        <v>81</v>
      </c>
      <c r="AE219" s="386"/>
      <c r="AF219" s="397"/>
      <c r="AG219" s="6" t="s">
        <v>374</v>
      </c>
      <c r="AH219" s="18" t="s">
        <v>23</v>
      </c>
      <c r="AI219" s="34">
        <v>48.1</v>
      </c>
      <c r="AJ219" s="35">
        <v>47.3</v>
      </c>
      <c r="AK219" s="36" t="s">
        <v>36</v>
      </c>
      <c r="AL219" s="97"/>
    </row>
    <row r="220" spans="1:38">
      <c r="A220" s="2198"/>
      <c r="B220" s="472">
        <v>42653</v>
      </c>
      <c r="C220" s="473" t="s">
        <v>38</v>
      </c>
      <c r="D220" s="75" t="s">
        <v>627</v>
      </c>
      <c r="E220" s="73" t="s">
        <v>36</v>
      </c>
      <c r="F220" s="61">
        <v>24.4</v>
      </c>
      <c r="G220" s="23">
        <v>20.100000000000001</v>
      </c>
      <c r="H220" s="64">
        <v>20.100000000000001</v>
      </c>
      <c r="I220" s="65">
        <v>4.4000000000000004</v>
      </c>
      <c r="J220" s="66">
        <v>1.6</v>
      </c>
      <c r="K220" s="24">
        <v>7.32</v>
      </c>
      <c r="L220" s="69">
        <v>7.29</v>
      </c>
      <c r="M220" s="65">
        <v>25.6</v>
      </c>
      <c r="N220" s="66">
        <v>27.1</v>
      </c>
      <c r="O220" s="23"/>
      <c r="P220" s="64">
        <v>37.299999999999997</v>
      </c>
      <c r="Q220" s="23"/>
      <c r="R220" s="64">
        <v>80.2</v>
      </c>
      <c r="S220" s="23"/>
      <c r="T220" s="64"/>
      <c r="U220" s="23"/>
      <c r="V220" s="64"/>
      <c r="W220" s="65"/>
      <c r="X220" s="66">
        <v>22.8</v>
      </c>
      <c r="Y220" s="70"/>
      <c r="Z220" s="71">
        <v>178</v>
      </c>
      <c r="AA220" s="24"/>
      <c r="AB220" s="69">
        <v>0.08</v>
      </c>
      <c r="AC220" s="460">
        <v>180</v>
      </c>
      <c r="AD220" s="457">
        <v>68</v>
      </c>
      <c r="AE220" s="386"/>
      <c r="AF220" s="397"/>
      <c r="AG220" s="6" t="s">
        <v>375</v>
      </c>
      <c r="AH220" s="18" t="s">
        <v>23</v>
      </c>
      <c r="AI220" s="34">
        <v>24.8</v>
      </c>
      <c r="AJ220" s="35">
        <v>25</v>
      </c>
      <c r="AK220" s="36" t="s">
        <v>36</v>
      </c>
      <c r="AL220" s="97"/>
    </row>
    <row r="221" spans="1:38">
      <c r="A221" s="2198"/>
      <c r="B221" s="472">
        <v>42654</v>
      </c>
      <c r="C221" s="473" t="s">
        <v>35</v>
      </c>
      <c r="D221" s="75" t="s">
        <v>641</v>
      </c>
      <c r="E221" s="73" t="s">
        <v>36</v>
      </c>
      <c r="F221" s="61">
        <v>21.7</v>
      </c>
      <c r="G221" s="23">
        <v>21.3</v>
      </c>
      <c r="H221" s="64">
        <v>21</v>
      </c>
      <c r="I221" s="65">
        <v>4.5</v>
      </c>
      <c r="J221" s="66">
        <v>2.2000000000000002</v>
      </c>
      <c r="K221" s="24">
        <v>7.4</v>
      </c>
      <c r="L221" s="69">
        <v>7.27</v>
      </c>
      <c r="M221" s="65">
        <v>22.4</v>
      </c>
      <c r="N221" s="66">
        <v>23.7</v>
      </c>
      <c r="O221" s="23"/>
      <c r="P221" s="64">
        <v>36.799999999999997</v>
      </c>
      <c r="Q221" s="23"/>
      <c r="R221" s="64">
        <v>73.099999999999994</v>
      </c>
      <c r="S221" s="23"/>
      <c r="T221" s="64"/>
      <c r="U221" s="23"/>
      <c r="V221" s="64"/>
      <c r="W221" s="65"/>
      <c r="X221" s="66">
        <v>17.899999999999999</v>
      </c>
      <c r="Y221" s="70"/>
      <c r="Z221" s="71">
        <v>166</v>
      </c>
      <c r="AA221" s="24"/>
      <c r="AB221" s="69">
        <v>0.1</v>
      </c>
      <c r="AC221" s="460">
        <v>316</v>
      </c>
      <c r="AD221" s="457">
        <v>63</v>
      </c>
      <c r="AE221" s="386"/>
      <c r="AF221" s="397"/>
      <c r="AG221" s="6" t="s">
        <v>400</v>
      </c>
      <c r="AH221" s="18" t="s">
        <v>23</v>
      </c>
      <c r="AI221" s="37">
        <v>16.3</v>
      </c>
      <c r="AJ221" s="38">
        <v>16.899999999999999</v>
      </c>
      <c r="AK221" s="39" t="s">
        <v>36</v>
      </c>
      <c r="AL221" s="95"/>
    </row>
    <row r="222" spans="1:38">
      <c r="A222" s="2198"/>
      <c r="B222" s="472">
        <v>42655</v>
      </c>
      <c r="C222" s="473" t="s">
        <v>39</v>
      </c>
      <c r="D222" s="75" t="s">
        <v>641</v>
      </c>
      <c r="E222" s="73">
        <v>0</v>
      </c>
      <c r="F222" s="61">
        <v>23</v>
      </c>
      <c r="G222" s="23">
        <v>21.6</v>
      </c>
      <c r="H222" s="64">
        <v>21.4</v>
      </c>
      <c r="I222" s="65">
        <v>3.2</v>
      </c>
      <c r="J222" s="66">
        <v>2</v>
      </c>
      <c r="K222" s="24">
        <v>7.43</v>
      </c>
      <c r="L222" s="69">
        <v>7.4</v>
      </c>
      <c r="M222" s="65">
        <v>23.3</v>
      </c>
      <c r="N222" s="66">
        <v>23.2</v>
      </c>
      <c r="O222" s="23">
        <v>37.4</v>
      </c>
      <c r="P222" s="64">
        <v>37.1</v>
      </c>
      <c r="Q222" s="23">
        <v>72.900000000000006</v>
      </c>
      <c r="R222" s="64">
        <v>72.3</v>
      </c>
      <c r="S222" s="23">
        <v>48.1</v>
      </c>
      <c r="T222" s="64">
        <v>47.3</v>
      </c>
      <c r="U222" s="23">
        <v>24.8</v>
      </c>
      <c r="V222" s="64">
        <v>25</v>
      </c>
      <c r="W222" s="65">
        <v>16.3</v>
      </c>
      <c r="X222" s="66">
        <v>16.899999999999999</v>
      </c>
      <c r="Y222" s="70">
        <v>160</v>
      </c>
      <c r="Z222" s="71">
        <v>161</v>
      </c>
      <c r="AA222" s="24">
        <v>0.12</v>
      </c>
      <c r="AB222" s="69">
        <v>0.08</v>
      </c>
      <c r="AC222" s="460">
        <v>0</v>
      </c>
      <c r="AD222" s="457">
        <v>55</v>
      </c>
      <c r="AE222" s="386"/>
      <c r="AF222" s="397"/>
      <c r="AG222" s="6" t="s">
        <v>401</v>
      </c>
      <c r="AH222" s="18" t="s">
        <v>23</v>
      </c>
      <c r="AI222" s="49">
        <v>160</v>
      </c>
      <c r="AJ222" s="50">
        <v>161</v>
      </c>
      <c r="AK222" s="25" t="s">
        <v>36</v>
      </c>
      <c r="AL222" s="26"/>
    </row>
    <row r="223" spans="1:38">
      <c r="A223" s="2198"/>
      <c r="B223" s="537">
        <v>42656</v>
      </c>
      <c r="C223" s="528" t="s">
        <v>40</v>
      </c>
      <c r="D223" s="75" t="s">
        <v>632</v>
      </c>
      <c r="E223" s="73">
        <v>6</v>
      </c>
      <c r="F223" s="61">
        <v>15.3</v>
      </c>
      <c r="G223" s="23">
        <v>22.2</v>
      </c>
      <c r="H223" s="64">
        <v>22.1</v>
      </c>
      <c r="I223" s="65">
        <v>4.3</v>
      </c>
      <c r="J223" s="66">
        <v>1.7</v>
      </c>
      <c r="K223" s="24">
        <v>7.43</v>
      </c>
      <c r="L223" s="69">
        <v>7.42</v>
      </c>
      <c r="M223" s="65">
        <v>24.8</v>
      </c>
      <c r="N223" s="66">
        <v>24.6</v>
      </c>
      <c r="O223" s="23"/>
      <c r="P223" s="64">
        <v>34.700000000000003</v>
      </c>
      <c r="Q223" s="23"/>
      <c r="R223" s="64">
        <v>80.2</v>
      </c>
      <c r="S223" s="23"/>
      <c r="T223" s="64"/>
      <c r="U223" s="23"/>
      <c r="V223" s="64"/>
      <c r="W223" s="65"/>
      <c r="X223" s="66">
        <v>17.7</v>
      </c>
      <c r="Y223" s="70"/>
      <c r="Z223" s="71">
        <v>168</v>
      </c>
      <c r="AA223" s="24"/>
      <c r="AB223" s="69">
        <v>0.08</v>
      </c>
      <c r="AC223" s="460">
        <v>120</v>
      </c>
      <c r="AD223" s="457">
        <v>53</v>
      </c>
      <c r="AE223" s="386"/>
      <c r="AF223" s="397"/>
      <c r="AG223" s="6" t="s">
        <v>402</v>
      </c>
      <c r="AH223" s="18" t="s">
        <v>23</v>
      </c>
      <c r="AI223" s="40">
        <v>0.12</v>
      </c>
      <c r="AJ223" s="41">
        <v>0.08</v>
      </c>
      <c r="AK223" s="42" t="s">
        <v>36</v>
      </c>
      <c r="AL223" s="96"/>
    </row>
    <row r="224" spans="1:38">
      <c r="A224" s="2198"/>
      <c r="B224" s="472">
        <v>42657</v>
      </c>
      <c r="C224" s="473" t="s">
        <v>41</v>
      </c>
      <c r="D224" s="75" t="s">
        <v>632</v>
      </c>
      <c r="E224" s="73">
        <v>18.5</v>
      </c>
      <c r="F224" s="61">
        <v>14</v>
      </c>
      <c r="G224" s="23">
        <v>21.2</v>
      </c>
      <c r="H224" s="64">
        <v>21.2</v>
      </c>
      <c r="I224" s="65">
        <v>4.2</v>
      </c>
      <c r="J224" s="66">
        <v>1.5</v>
      </c>
      <c r="K224" s="24">
        <v>7.35</v>
      </c>
      <c r="L224" s="69">
        <v>7.35</v>
      </c>
      <c r="M224" s="65">
        <v>27.3</v>
      </c>
      <c r="N224" s="66">
        <v>25.8</v>
      </c>
      <c r="O224" s="23"/>
      <c r="P224" s="64"/>
      <c r="Q224" s="23"/>
      <c r="R224" s="64"/>
      <c r="S224" s="23"/>
      <c r="T224" s="64"/>
      <c r="U224" s="23"/>
      <c r="V224" s="64"/>
      <c r="W224" s="65"/>
      <c r="X224" s="66"/>
      <c r="Y224" s="70"/>
      <c r="Z224" s="71"/>
      <c r="AA224" s="24"/>
      <c r="AB224" s="69"/>
      <c r="AC224" s="460">
        <v>171</v>
      </c>
      <c r="AD224" s="457">
        <v>103</v>
      </c>
      <c r="AE224" s="386"/>
      <c r="AF224" s="397"/>
      <c r="AG224" s="6" t="s">
        <v>24</v>
      </c>
      <c r="AH224" s="18" t="s">
        <v>23</v>
      </c>
      <c r="AI224" s="23">
        <v>2.8</v>
      </c>
      <c r="AJ224" s="48">
        <v>2.5</v>
      </c>
      <c r="AK224" s="36" t="s">
        <v>36</v>
      </c>
      <c r="AL224" s="96"/>
    </row>
    <row r="225" spans="1:38">
      <c r="A225" s="2198"/>
      <c r="B225" s="472">
        <v>42658</v>
      </c>
      <c r="C225" s="473" t="s">
        <v>42</v>
      </c>
      <c r="D225" s="75" t="s">
        <v>632</v>
      </c>
      <c r="E225" s="73">
        <v>11.5</v>
      </c>
      <c r="F225" s="61">
        <v>15.6</v>
      </c>
      <c r="G225" s="23">
        <v>18.8</v>
      </c>
      <c r="H225" s="64">
        <v>19.600000000000001</v>
      </c>
      <c r="I225" s="65">
        <v>13.3</v>
      </c>
      <c r="J225" s="66">
        <v>2.1</v>
      </c>
      <c r="K225" s="24">
        <v>7.2</v>
      </c>
      <c r="L225" s="69">
        <v>7.27</v>
      </c>
      <c r="M225" s="65">
        <v>28.9</v>
      </c>
      <c r="N225" s="66">
        <v>27.6</v>
      </c>
      <c r="O225" s="23"/>
      <c r="P225" s="64"/>
      <c r="Q225" s="23"/>
      <c r="R225" s="64"/>
      <c r="S225" s="23"/>
      <c r="T225" s="64"/>
      <c r="U225" s="23"/>
      <c r="V225" s="64"/>
      <c r="W225" s="65"/>
      <c r="X225" s="66"/>
      <c r="Y225" s="70"/>
      <c r="Z225" s="71"/>
      <c r="AA225" s="24"/>
      <c r="AB225" s="69"/>
      <c r="AC225" s="460">
        <v>367</v>
      </c>
      <c r="AD225" s="457">
        <v>93</v>
      </c>
      <c r="AE225" s="386"/>
      <c r="AF225" s="397"/>
      <c r="AG225" s="6" t="s">
        <v>25</v>
      </c>
      <c r="AH225" s="18" t="s">
        <v>23</v>
      </c>
      <c r="AI225" s="23">
        <v>0.6</v>
      </c>
      <c r="AJ225" s="48">
        <v>0.4</v>
      </c>
      <c r="AK225" s="36" t="s">
        <v>36</v>
      </c>
      <c r="AL225" s="96"/>
    </row>
    <row r="226" spans="1:38">
      <c r="A226" s="2198"/>
      <c r="B226" s="472">
        <v>42659</v>
      </c>
      <c r="C226" s="473" t="s">
        <v>37</v>
      </c>
      <c r="D226" s="75" t="s">
        <v>632</v>
      </c>
      <c r="E226" s="73">
        <v>24</v>
      </c>
      <c r="F226" s="61">
        <v>13.1</v>
      </c>
      <c r="G226" s="23">
        <v>17.5</v>
      </c>
      <c r="H226" s="64">
        <v>18.100000000000001</v>
      </c>
      <c r="I226" s="65">
        <v>7.1</v>
      </c>
      <c r="J226" s="66">
        <v>1.8</v>
      </c>
      <c r="K226" s="24">
        <v>7.38</v>
      </c>
      <c r="L226" s="69">
        <v>7.28</v>
      </c>
      <c r="M226" s="65">
        <v>26.9</v>
      </c>
      <c r="N226" s="66">
        <v>27.8</v>
      </c>
      <c r="O226" s="23"/>
      <c r="P226" s="64">
        <v>38.200000000000003</v>
      </c>
      <c r="Q226" s="23"/>
      <c r="R226" s="64">
        <v>85.4</v>
      </c>
      <c r="S226" s="23"/>
      <c r="T226" s="64"/>
      <c r="U226" s="23"/>
      <c r="V226" s="64"/>
      <c r="W226" s="65"/>
      <c r="X226" s="66">
        <v>22.6</v>
      </c>
      <c r="Y226" s="70"/>
      <c r="Z226" s="71">
        <v>188</v>
      </c>
      <c r="AA226" s="24"/>
      <c r="AB226" s="69">
        <v>0.09</v>
      </c>
      <c r="AC226" s="460">
        <v>521</v>
      </c>
      <c r="AD226" s="457">
        <v>89</v>
      </c>
      <c r="AE226" s="386"/>
      <c r="AF226" s="397"/>
      <c r="AG226" s="6" t="s">
        <v>403</v>
      </c>
      <c r="AH226" s="18" t="s">
        <v>23</v>
      </c>
      <c r="AI226" s="23">
        <v>7.5</v>
      </c>
      <c r="AJ226" s="48">
        <v>8.3000000000000007</v>
      </c>
      <c r="AK226" s="36" t="s">
        <v>36</v>
      </c>
      <c r="AL226" s="96"/>
    </row>
    <row r="227" spans="1:38">
      <c r="A227" s="2198"/>
      <c r="B227" s="472">
        <v>42660</v>
      </c>
      <c r="C227" s="473" t="s">
        <v>38</v>
      </c>
      <c r="D227" s="75" t="s">
        <v>632</v>
      </c>
      <c r="E227" s="73">
        <v>5.5</v>
      </c>
      <c r="F227" s="61">
        <v>13.3</v>
      </c>
      <c r="G227" s="23">
        <v>16.399999999999999</v>
      </c>
      <c r="H227" s="64">
        <v>16.899999999999999</v>
      </c>
      <c r="I227" s="65">
        <v>10.199999999999999</v>
      </c>
      <c r="J227" s="66">
        <v>2</v>
      </c>
      <c r="K227" s="24">
        <v>7.32</v>
      </c>
      <c r="L227" s="69">
        <v>7.25</v>
      </c>
      <c r="M227" s="65">
        <v>24.4</v>
      </c>
      <c r="N227" s="66">
        <v>24.2</v>
      </c>
      <c r="O227" s="23"/>
      <c r="P227" s="64">
        <v>36.6</v>
      </c>
      <c r="Q227" s="23"/>
      <c r="R227" s="64">
        <v>74.099999999999994</v>
      </c>
      <c r="S227" s="23"/>
      <c r="T227" s="64"/>
      <c r="U227" s="23"/>
      <c r="V227" s="64"/>
      <c r="W227" s="65"/>
      <c r="X227" s="66">
        <v>18.5</v>
      </c>
      <c r="Y227" s="70"/>
      <c r="Z227" s="71">
        <v>168</v>
      </c>
      <c r="AA227" s="24"/>
      <c r="AB227" s="69">
        <v>0.11</v>
      </c>
      <c r="AC227" s="460">
        <v>513</v>
      </c>
      <c r="AD227" s="457">
        <v>157</v>
      </c>
      <c r="AE227" s="386"/>
      <c r="AF227" s="397"/>
      <c r="AG227" s="6" t="s">
        <v>404</v>
      </c>
      <c r="AH227" s="18" t="s">
        <v>23</v>
      </c>
      <c r="AI227" s="45">
        <v>1.4E-2</v>
      </c>
      <c r="AJ227" s="46">
        <v>1.4E-2</v>
      </c>
      <c r="AK227" s="47" t="s">
        <v>36</v>
      </c>
      <c r="AL227" s="98"/>
    </row>
    <row r="228" spans="1:38">
      <c r="A228" s="2198"/>
      <c r="B228" s="472">
        <v>42661</v>
      </c>
      <c r="C228" s="473" t="s">
        <v>35</v>
      </c>
      <c r="D228" s="75" t="s">
        <v>627</v>
      </c>
      <c r="E228" s="73">
        <v>0</v>
      </c>
      <c r="F228" s="61">
        <v>15.5</v>
      </c>
      <c r="G228" s="23">
        <v>15.9</v>
      </c>
      <c r="H228" s="64">
        <v>16.100000000000001</v>
      </c>
      <c r="I228" s="65">
        <v>11</v>
      </c>
      <c r="J228" s="66">
        <v>2.1</v>
      </c>
      <c r="K228" s="24">
        <v>7.33</v>
      </c>
      <c r="L228" s="69">
        <v>7.29</v>
      </c>
      <c r="M228" s="65">
        <v>22.2</v>
      </c>
      <c r="N228" s="66">
        <v>24.5</v>
      </c>
      <c r="O228" s="23"/>
      <c r="P228" s="64">
        <v>37.299999999999997</v>
      </c>
      <c r="Q228" s="23"/>
      <c r="R228" s="64">
        <v>80</v>
      </c>
      <c r="S228" s="23"/>
      <c r="T228" s="64"/>
      <c r="U228" s="23"/>
      <c r="V228" s="64"/>
      <c r="W228" s="65"/>
      <c r="X228" s="66">
        <v>17.7</v>
      </c>
      <c r="Y228" s="70"/>
      <c r="Z228" s="71">
        <v>174</v>
      </c>
      <c r="AA228" s="24"/>
      <c r="AB228" s="69">
        <v>0.1</v>
      </c>
      <c r="AC228" s="460">
        <v>351</v>
      </c>
      <c r="AD228" s="457">
        <v>190</v>
      </c>
      <c r="AE228" s="386"/>
      <c r="AF228" s="397"/>
      <c r="AG228" s="6" t="s">
        <v>26</v>
      </c>
      <c r="AH228" s="18" t="s">
        <v>23</v>
      </c>
      <c r="AI228" s="24">
        <v>0.33</v>
      </c>
      <c r="AJ228" s="44">
        <v>0.24</v>
      </c>
      <c r="AK228" s="42" t="s">
        <v>36</v>
      </c>
      <c r="AL228" s="96"/>
    </row>
    <row r="229" spans="1:38">
      <c r="A229" s="2198"/>
      <c r="B229" s="472">
        <v>42662</v>
      </c>
      <c r="C229" s="473" t="s">
        <v>39</v>
      </c>
      <c r="D229" s="75" t="s">
        <v>632</v>
      </c>
      <c r="E229" s="73">
        <v>37</v>
      </c>
      <c r="F229" s="61">
        <v>11.2</v>
      </c>
      <c r="G229" s="23">
        <v>15.5</v>
      </c>
      <c r="H229" s="64">
        <v>15.7</v>
      </c>
      <c r="I229" s="65">
        <v>11.1</v>
      </c>
      <c r="J229" s="66">
        <v>3</v>
      </c>
      <c r="K229" s="24">
        <v>7.36</v>
      </c>
      <c r="L229" s="69">
        <v>7.22</v>
      </c>
      <c r="M229" s="65">
        <v>20.9</v>
      </c>
      <c r="N229" s="66">
        <v>21</v>
      </c>
      <c r="O229" s="23"/>
      <c r="P229" s="64">
        <v>34.299999999999997</v>
      </c>
      <c r="Q229" s="23"/>
      <c r="R229" s="64">
        <v>69.099999999999994</v>
      </c>
      <c r="S229" s="23"/>
      <c r="T229" s="64"/>
      <c r="U229" s="23"/>
      <c r="V229" s="64"/>
      <c r="W229" s="65"/>
      <c r="X229" s="66">
        <v>12.9</v>
      </c>
      <c r="Y229" s="70"/>
      <c r="Z229" s="71">
        <v>151</v>
      </c>
      <c r="AA229" s="24"/>
      <c r="AB229" s="69">
        <v>0.17</v>
      </c>
      <c r="AC229" s="460">
        <v>1043</v>
      </c>
      <c r="AD229" s="457">
        <v>156</v>
      </c>
      <c r="AE229" s="386"/>
      <c r="AF229" s="397"/>
      <c r="AG229" s="6" t="s">
        <v>98</v>
      </c>
      <c r="AH229" s="18" t="s">
        <v>23</v>
      </c>
      <c r="AI229" s="24">
        <v>1.93</v>
      </c>
      <c r="AJ229" s="44">
        <v>1.94</v>
      </c>
      <c r="AK229" s="42" t="s">
        <v>36</v>
      </c>
      <c r="AL229" s="96"/>
    </row>
    <row r="230" spans="1:38">
      <c r="A230" s="2198"/>
      <c r="B230" s="472">
        <v>42663</v>
      </c>
      <c r="C230" s="473" t="s">
        <v>40</v>
      </c>
      <c r="D230" s="75" t="s">
        <v>632</v>
      </c>
      <c r="E230" s="73">
        <v>7</v>
      </c>
      <c r="F230" s="61">
        <v>12.9</v>
      </c>
      <c r="G230" s="23">
        <v>15</v>
      </c>
      <c r="H230" s="64">
        <v>15.2</v>
      </c>
      <c r="I230" s="65">
        <v>9.5</v>
      </c>
      <c r="J230" s="66">
        <v>1.4</v>
      </c>
      <c r="K230" s="24">
        <v>7.39</v>
      </c>
      <c r="L230" s="69">
        <v>7.24</v>
      </c>
      <c r="M230" s="65">
        <v>22.8</v>
      </c>
      <c r="N230" s="66">
        <v>21.8</v>
      </c>
      <c r="O230" s="23"/>
      <c r="P230" s="64">
        <v>40.5</v>
      </c>
      <c r="Q230" s="23"/>
      <c r="R230" s="64">
        <v>70.5</v>
      </c>
      <c r="S230" s="23"/>
      <c r="T230" s="64"/>
      <c r="U230" s="23"/>
      <c r="V230" s="64"/>
      <c r="W230" s="65"/>
      <c r="X230" s="66">
        <v>13.1</v>
      </c>
      <c r="Y230" s="70"/>
      <c r="Z230" s="71">
        <v>154</v>
      </c>
      <c r="AA230" s="24"/>
      <c r="AB230" s="69">
        <v>0.08</v>
      </c>
      <c r="AC230" s="460">
        <v>702</v>
      </c>
      <c r="AD230" s="457">
        <v>184</v>
      </c>
      <c r="AE230" s="386"/>
      <c r="AF230" s="397"/>
      <c r="AG230" s="6" t="s">
        <v>384</v>
      </c>
      <c r="AH230" s="18" t="s">
        <v>23</v>
      </c>
      <c r="AI230" s="348">
        <v>7.5999999999999998E-2</v>
      </c>
      <c r="AJ230" s="268">
        <v>6.6000000000000003E-2</v>
      </c>
      <c r="AK230" s="47" t="s">
        <v>36</v>
      </c>
      <c r="AL230" s="98"/>
    </row>
    <row r="231" spans="1:38">
      <c r="A231" s="2198"/>
      <c r="B231" s="472">
        <v>42664</v>
      </c>
      <c r="C231" s="473" t="s">
        <v>41</v>
      </c>
      <c r="D231" s="75" t="s">
        <v>632</v>
      </c>
      <c r="E231" s="73">
        <v>17</v>
      </c>
      <c r="F231" s="61">
        <v>16.399999999999999</v>
      </c>
      <c r="G231" s="23">
        <v>15.5</v>
      </c>
      <c r="H231" s="64">
        <v>15.6</v>
      </c>
      <c r="I231" s="65">
        <v>4.2</v>
      </c>
      <c r="J231" s="66">
        <v>1.4</v>
      </c>
      <c r="K231" s="24">
        <v>7.29</v>
      </c>
      <c r="L231" s="69">
        <v>7.22</v>
      </c>
      <c r="M231" s="65">
        <v>22.6</v>
      </c>
      <c r="N231" s="66">
        <v>22.3</v>
      </c>
      <c r="O231" s="23"/>
      <c r="P231" s="64"/>
      <c r="Q231" s="23"/>
      <c r="R231" s="64"/>
      <c r="S231" s="23"/>
      <c r="T231" s="64"/>
      <c r="U231" s="23"/>
      <c r="V231" s="64"/>
      <c r="W231" s="65"/>
      <c r="X231" s="66"/>
      <c r="Y231" s="70"/>
      <c r="Z231" s="71"/>
      <c r="AA231" s="24"/>
      <c r="AB231" s="69"/>
      <c r="AC231" s="460">
        <v>351</v>
      </c>
      <c r="AD231" s="457">
        <v>207</v>
      </c>
      <c r="AE231" s="386"/>
      <c r="AF231" s="397"/>
      <c r="AG231" s="6" t="s">
        <v>405</v>
      </c>
      <c r="AH231" s="18" t="s">
        <v>23</v>
      </c>
      <c r="AI231" s="24" t="s">
        <v>643</v>
      </c>
      <c r="AJ231" s="44" t="s">
        <v>643</v>
      </c>
      <c r="AK231" s="42" t="s">
        <v>36</v>
      </c>
      <c r="AL231" s="96"/>
    </row>
    <row r="232" spans="1:38">
      <c r="A232" s="2198"/>
      <c r="B232" s="472">
        <v>42665</v>
      </c>
      <c r="C232" s="473" t="s">
        <v>42</v>
      </c>
      <c r="D232" s="75" t="s">
        <v>632</v>
      </c>
      <c r="E232" s="73">
        <v>109.5</v>
      </c>
      <c r="F232" s="61">
        <v>18.3</v>
      </c>
      <c r="G232" s="23">
        <v>16.3</v>
      </c>
      <c r="H232" s="64">
        <v>16</v>
      </c>
      <c r="I232" s="65">
        <v>3.1</v>
      </c>
      <c r="J232" s="66">
        <v>2.5</v>
      </c>
      <c r="K232" s="24">
        <v>7.32</v>
      </c>
      <c r="L232" s="69">
        <v>7.27</v>
      </c>
      <c r="M232" s="65">
        <v>20</v>
      </c>
      <c r="N232" s="66">
        <v>21.4</v>
      </c>
      <c r="O232" s="23"/>
      <c r="P232" s="64"/>
      <c r="Q232" s="23"/>
      <c r="R232" s="64"/>
      <c r="S232" s="23"/>
      <c r="T232" s="64"/>
      <c r="U232" s="23"/>
      <c r="V232" s="64"/>
      <c r="W232" s="65"/>
      <c r="X232" s="66"/>
      <c r="Y232" s="70"/>
      <c r="Z232" s="71"/>
      <c r="AA232" s="24"/>
      <c r="AB232" s="69"/>
      <c r="AC232" s="460">
        <v>693</v>
      </c>
      <c r="AD232" s="457">
        <v>222</v>
      </c>
      <c r="AE232" s="386"/>
      <c r="AF232" s="397"/>
      <c r="AG232" s="6" t="s">
        <v>99</v>
      </c>
      <c r="AH232" s="18" t="s">
        <v>23</v>
      </c>
      <c r="AI232" s="23">
        <v>30.9</v>
      </c>
      <c r="AJ232" s="48">
        <v>30.8</v>
      </c>
      <c r="AK232" s="36" t="s">
        <v>36</v>
      </c>
      <c r="AL232" s="97"/>
    </row>
    <row r="233" spans="1:38">
      <c r="A233" s="2198"/>
      <c r="B233" s="472">
        <v>42666</v>
      </c>
      <c r="C233" s="473" t="s">
        <v>37</v>
      </c>
      <c r="D233" s="75" t="s">
        <v>641</v>
      </c>
      <c r="E233" s="73">
        <v>24</v>
      </c>
      <c r="F233" s="61">
        <v>19.2</v>
      </c>
      <c r="G233" s="23">
        <v>17.5</v>
      </c>
      <c r="H233" s="64">
        <v>17.2</v>
      </c>
      <c r="I233" s="65">
        <v>18.399999999999999</v>
      </c>
      <c r="J233" s="66">
        <v>1.4</v>
      </c>
      <c r="K233" s="24">
        <v>7.29</v>
      </c>
      <c r="L233" s="69">
        <v>7.31</v>
      </c>
      <c r="M233" s="65">
        <v>18.2</v>
      </c>
      <c r="N233" s="66">
        <v>18.8</v>
      </c>
      <c r="O233" s="23"/>
      <c r="P233" s="64">
        <v>38.299999999999997</v>
      </c>
      <c r="Q233" s="23"/>
      <c r="R233" s="64">
        <v>61.1</v>
      </c>
      <c r="S233" s="23"/>
      <c r="T233" s="64"/>
      <c r="U233" s="23"/>
      <c r="V233" s="64"/>
      <c r="W233" s="65"/>
      <c r="X233" s="66">
        <v>10.8</v>
      </c>
      <c r="Y233" s="70"/>
      <c r="Z233" s="71">
        <v>128</v>
      </c>
      <c r="AA233" s="24"/>
      <c r="AB233" s="69">
        <v>0.09</v>
      </c>
      <c r="AC233" s="460">
        <v>1044</v>
      </c>
      <c r="AD233" s="457">
        <v>662</v>
      </c>
      <c r="AE233" s="386"/>
      <c r="AF233" s="397"/>
      <c r="AG233" s="6" t="s">
        <v>27</v>
      </c>
      <c r="AH233" s="18" t="s">
        <v>23</v>
      </c>
      <c r="AI233" s="23">
        <v>23.3</v>
      </c>
      <c r="AJ233" s="48">
        <v>22.3</v>
      </c>
      <c r="AK233" s="36" t="s">
        <v>36</v>
      </c>
      <c r="AL233" s="97"/>
    </row>
    <row r="234" spans="1:38">
      <c r="A234" s="2198"/>
      <c r="B234" s="472">
        <v>42667</v>
      </c>
      <c r="C234" s="473" t="s">
        <v>38</v>
      </c>
      <c r="D234" s="75" t="s">
        <v>641</v>
      </c>
      <c r="E234" s="73" t="s">
        <v>36</v>
      </c>
      <c r="F234" s="61">
        <v>15.3</v>
      </c>
      <c r="G234" s="23">
        <v>16</v>
      </c>
      <c r="H234" s="64">
        <v>16.7</v>
      </c>
      <c r="I234" s="65">
        <v>162</v>
      </c>
      <c r="J234" s="66">
        <v>2.2999999999999998</v>
      </c>
      <c r="K234" s="24">
        <v>7.07</v>
      </c>
      <c r="L234" s="69">
        <v>7.03</v>
      </c>
      <c r="M234" s="65">
        <v>11.3</v>
      </c>
      <c r="N234" s="66">
        <v>15.2</v>
      </c>
      <c r="O234" s="23"/>
      <c r="P234" s="64">
        <v>29.5</v>
      </c>
      <c r="Q234" s="23"/>
      <c r="R234" s="64">
        <v>48.7</v>
      </c>
      <c r="S234" s="23"/>
      <c r="T234" s="64"/>
      <c r="U234" s="23"/>
      <c r="V234" s="64"/>
      <c r="W234" s="65"/>
      <c r="X234" s="66">
        <v>9</v>
      </c>
      <c r="Y234" s="70"/>
      <c r="Z234" s="71">
        <v>106</v>
      </c>
      <c r="AA234" s="24"/>
      <c r="AB234" s="69">
        <v>0.14000000000000001</v>
      </c>
      <c r="AC234" s="460">
        <v>2259</v>
      </c>
      <c r="AD234" s="457">
        <v>1005</v>
      </c>
      <c r="AE234" s="386"/>
      <c r="AF234" s="397"/>
      <c r="AG234" s="6" t="s">
        <v>387</v>
      </c>
      <c r="AH234" s="18" t="s">
        <v>398</v>
      </c>
      <c r="AI234" s="51">
        <v>3.5</v>
      </c>
      <c r="AJ234" s="52">
        <v>3.2</v>
      </c>
      <c r="AK234" s="43" t="s">
        <v>36</v>
      </c>
      <c r="AL234" s="99"/>
    </row>
    <row r="235" spans="1:38">
      <c r="A235" s="2198"/>
      <c r="B235" s="472">
        <v>42668</v>
      </c>
      <c r="C235" s="473" t="s">
        <v>35</v>
      </c>
      <c r="D235" s="75" t="s">
        <v>632</v>
      </c>
      <c r="E235" s="73">
        <v>8.5</v>
      </c>
      <c r="F235" s="61">
        <v>13</v>
      </c>
      <c r="G235" s="23">
        <v>14.7</v>
      </c>
      <c r="H235" s="64">
        <v>15.6</v>
      </c>
      <c r="I235" s="65">
        <v>93.5</v>
      </c>
      <c r="J235" s="66">
        <v>1.5</v>
      </c>
      <c r="K235" s="24">
        <v>7.11</v>
      </c>
      <c r="L235" s="69">
        <v>6.94</v>
      </c>
      <c r="M235" s="65">
        <v>14.3</v>
      </c>
      <c r="N235" s="66">
        <v>14.4</v>
      </c>
      <c r="O235" s="23"/>
      <c r="P235" s="64">
        <v>23.9</v>
      </c>
      <c r="Q235" s="23"/>
      <c r="R235" s="64">
        <v>46.5</v>
      </c>
      <c r="S235" s="23"/>
      <c r="T235" s="64"/>
      <c r="U235" s="23"/>
      <c r="V235" s="64"/>
      <c r="W235" s="65"/>
      <c r="X235" s="66">
        <v>9.4</v>
      </c>
      <c r="Y235" s="70"/>
      <c r="Z235" s="71">
        <v>100</v>
      </c>
      <c r="AA235" s="24"/>
      <c r="AB235" s="69">
        <v>7.0000000000000007E-2</v>
      </c>
      <c r="AC235" s="460">
        <v>2610</v>
      </c>
      <c r="AD235" s="457">
        <v>655</v>
      </c>
      <c r="AE235" s="386"/>
      <c r="AF235" s="397"/>
      <c r="AG235" s="6" t="s">
        <v>406</v>
      </c>
      <c r="AH235" s="18" t="s">
        <v>23</v>
      </c>
      <c r="AI235" s="51">
        <v>4.3</v>
      </c>
      <c r="AJ235" s="52">
        <v>3</v>
      </c>
      <c r="AK235" s="43" t="s">
        <v>36</v>
      </c>
      <c r="AL235" s="99"/>
    </row>
    <row r="236" spans="1:38">
      <c r="A236" s="2198"/>
      <c r="B236" s="472">
        <v>42669</v>
      </c>
      <c r="C236" s="473" t="s">
        <v>39</v>
      </c>
      <c r="D236" s="75" t="s">
        <v>627</v>
      </c>
      <c r="E236" s="73" t="s">
        <v>36</v>
      </c>
      <c r="F236" s="61">
        <v>16.100000000000001</v>
      </c>
      <c r="G236" s="23">
        <v>14.4</v>
      </c>
      <c r="H236" s="64">
        <v>14.7</v>
      </c>
      <c r="I236" s="65">
        <v>44.5</v>
      </c>
      <c r="J236" s="66">
        <v>1.5</v>
      </c>
      <c r="K236" s="24">
        <v>7.23</v>
      </c>
      <c r="L236" s="69">
        <v>7.06</v>
      </c>
      <c r="M236" s="65">
        <v>16.7</v>
      </c>
      <c r="N236" s="66">
        <v>16.2</v>
      </c>
      <c r="O236" s="23"/>
      <c r="P236" s="64">
        <v>27.1</v>
      </c>
      <c r="Q236" s="23"/>
      <c r="R236" s="64">
        <v>53.1</v>
      </c>
      <c r="S236" s="23"/>
      <c r="T236" s="64"/>
      <c r="U236" s="23"/>
      <c r="V236" s="64"/>
      <c r="W236" s="65"/>
      <c r="X236" s="66">
        <v>9.6</v>
      </c>
      <c r="Y236" s="70"/>
      <c r="Z236" s="71">
        <v>112</v>
      </c>
      <c r="AA236" s="24"/>
      <c r="AB236" s="69">
        <v>0.06</v>
      </c>
      <c r="AC236" s="460">
        <v>1664</v>
      </c>
      <c r="AD236" s="457">
        <v>441</v>
      </c>
      <c r="AE236" s="386"/>
      <c r="AF236" s="397"/>
      <c r="AG236" s="19"/>
      <c r="AH236" s="9"/>
      <c r="AI236" s="20"/>
      <c r="AJ236" s="8"/>
      <c r="AK236" s="8"/>
      <c r="AL236" s="9"/>
    </row>
    <row r="237" spans="1:38">
      <c r="A237" s="2198"/>
      <c r="B237" s="472">
        <v>42670</v>
      </c>
      <c r="C237" s="473" t="s">
        <v>40</v>
      </c>
      <c r="D237" s="75" t="s">
        <v>627</v>
      </c>
      <c r="E237" s="73" t="s">
        <v>36</v>
      </c>
      <c r="F237" s="61">
        <v>15.6</v>
      </c>
      <c r="G237" s="23">
        <v>14.5</v>
      </c>
      <c r="H237" s="64">
        <v>14.6</v>
      </c>
      <c r="I237" s="65">
        <v>24</v>
      </c>
      <c r="J237" s="66">
        <v>1.5</v>
      </c>
      <c r="K237" s="24">
        <v>7.21</v>
      </c>
      <c r="L237" s="69">
        <v>7.14</v>
      </c>
      <c r="M237" s="65">
        <v>18.8</v>
      </c>
      <c r="N237" s="66">
        <v>18.100000000000001</v>
      </c>
      <c r="O237" s="23"/>
      <c r="P237" s="64">
        <v>27.8</v>
      </c>
      <c r="Q237" s="23"/>
      <c r="R237" s="64">
        <v>60.1</v>
      </c>
      <c r="S237" s="23"/>
      <c r="T237" s="64"/>
      <c r="U237" s="23"/>
      <c r="V237" s="64"/>
      <c r="W237" s="65"/>
      <c r="X237" s="66">
        <v>9.9</v>
      </c>
      <c r="Y237" s="70"/>
      <c r="Z237" s="71">
        <v>132</v>
      </c>
      <c r="AA237" s="24"/>
      <c r="AB237" s="69">
        <v>0.06</v>
      </c>
      <c r="AC237" s="460">
        <v>1053</v>
      </c>
      <c r="AD237" s="457">
        <v>319</v>
      </c>
      <c r="AE237" s="386"/>
      <c r="AF237" s="397"/>
      <c r="AG237" s="19"/>
      <c r="AH237" s="9"/>
      <c r="AI237" s="20"/>
      <c r="AJ237" s="8"/>
      <c r="AK237" s="8"/>
      <c r="AL237" s="9"/>
    </row>
    <row r="238" spans="1:38">
      <c r="A238" s="2198"/>
      <c r="B238" s="472">
        <v>42671</v>
      </c>
      <c r="C238" s="473" t="s">
        <v>41</v>
      </c>
      <c r="D238" s="75" t="s">
        <v>641</v>
      </c>
      <c r="E238" s="73">
        <v>5</v>
      </c>
      <c r="F238" s="61">
        <v>14.3</v>
      </c>
      <c r="G238" s="23">
        <v>14.9</v>
      </c>
      <c r="H238" s="64">
        <v>15</v>
      </c>
      <c r="I238" s="65">
        <v>6.9</v>
      </c>
      <c r="J238" s="66">
        <v>2.1</v>
      </c>
      <c r="K238" s="24">
        <v>7.27</v>
      </c>
      <c r="L238" s="69">
        <v>7.26</v>
      </c>
      <c r="M238" s="65">
        <v>20.5</v>
      </c>
      <c r="N238" s="66">
        <v>19.399999999999999</v>
      </c>
      <c r="O238" s="23"/>
      <c r="P238" s="64"/>
      <c r="Q238" s="23"/>
      <c r="R238" s="64"/>
      <c r="S238" s="23"/>
      <c r="T238" s="64"/>
      <c r="U238" s="23"/>
      <c r="V238" s="64"/>
      <c r="W238" s="65"/>
      <c r="X238" s="66"/>
      <c r="Y238" s="70"/>
      <c r="Z238" s="71"/>
      <c r="AA238" s="24"/>
      <c r="AB238" s="69"/>
      <c r="AC238" s="460">
        <v>566</v>
      </c>
      <c r="AD238" s="457">
        <v>255</v>
      </c>
      <c r="AE238" s="386"/>
      <c r="AF238" s="397"/>
      <c r="AG238" s="21"/>
      <c r="AH238" s="3"/>
      <c r="AI238" s="22"/>
      <c r="AJ238" s="10"/>
      <c r="AK238" s="10"/>
      <c r="AL238" s="3"/>
    </row>
    <row r="239" spans="1:38">
      <c r="A239" s="2198"/>
      <c r="B239" s="472">
        <v>42672</v>
      </c>
      <c r="C239" s="473" t="s">
        <v>42</v>
      </c>
      <c r="D239" s="75" t="s">
        <v>632</v>
      </c>
      <c r="E239" s="73">
        <v>102</v>
      </c>
      <c r="F239" s="61">
        <v>14.5</v>
      </c>
      <c r="G239" s="23">
        <v>14.8</v>
      </c>
      <c r="H239" s="64">
        <v>14.8</v>
      </c>
      <c r="I239" s="65">
        <v>10.5</v>
      </c>
      <c r="J239" s="66">
        <v>1.7</v>
      </c>
      <c r="K239" s="24">
        <v>7.34</v>
      </c>
      <c r="L239" s="69">
        <v>7.38</v>
      </c>
      <c r="M239" s="65">
        <v>21.5</v>
      </c>
      <c r="N239" s="66">
        <v>20.3</v>
      </c>
      <c r="O239" s="23"/>
      <c r="P239" s="64"/>
      <c r="Q239" s="23"/>
      <c r="R239" s="64"/>
      <c r="S239" s="23"/>
      <c r="T239" s="64"/>
      <c r="U239" s="23"/>
      <c r="V239" s="64"/>
      <c r="W239" s="65"/>
      <c r="X239" s="66"/>
      <c r="Y239" s="70"/>
      <c r="Z239" s="71"/>
      <c r="AA239" s="24"/>
      <c r="AB239" s="69"/>
      <c r="AC239" s="460">
        <v>354</v>
      </c>
      <c r="AD239" s="457">
        <v>240</v>
      </c>
      <c r="AE239" s="386"/>
      <c r="AF239" s="397"/>
      <c r="AG239" s="29" t="s">
        <v>389</v>
      </c>
      <c r="AH239" s="2" t="s">
        <v>36</v>
      </c>
      <c r="AI239" s="2" t="s">
        <v>36</v>
      </c>
      <c r="AJ239" s="2" t="s">
        <v>36</v>
      </c>
      <c r="AK239" s="2" t="s">
        <v>36</v>
      </c>
      <c r="AL239" s="100" t="s">
        <v>36</v>
      </c>
    </row>
    <row r="240" spans="1:38">
      <c r="A240" s="2198"/>
      <c r="B240" s="472">
        <v>42673</v>
      </c>
      <c r="C240" s="473" t="s">
        <v>37</v>
      </c>
      <c r="D240" s="75" t="s">
        <v>627</v>
      </c>
      <c r="E240" s="73" t="s">
        <v>36</v>
      </c>
      <c r="F240" s="61">
        <v>18.2</v>
      </c>
      <c r="G240" s="23">
        <v>14.8</v>
      </c>
      <c r="H240" s="64">
        <v>14.9</v>
      </c>
      <c r="I240" s="65">
        <v>22.5</v>
      </c>
      <c r="J240" s="66">
        <v>2.4</v>
      </c>
      <c r="K240" s="24">
        <v>7.34</v>
      </c>
      <c r="L240" s="69">
        <v>7.37</v>
      </c>
      <c r="M240" s="65">
        <v>18.23</v>
      </c>
      <c r="N240" s="66">
        <v>18.489999999999998</v>
      </c>
      <c r="O240" s="23"/>
      <c r="P240" s="64">
        <v>31.2</v>
      </c>
      <c r="Q240" s="23"/>
      <c r="R240" s="64">
        <v>60.7</v>
      </c>
      <c r="S240" s="23"/>
      <c r="T240" s="64"/>
      <c r="U240" s="23"/>
      <c r="V240" s="64"/>
      <c r="W240" s="65"/>
      <c r="X240" s="66">
        <v>9.6999999999999993</v>
      </c>
      <c r="Y240" s="70"/>
      <c r="Z240" s="71">
        <v>132</v>
      </c>
      <c r="AA240" s="24"/>
      <c r="AB240" s="69">
        <v>0.14000000000000001</v>
      </c>
      <c r="AC240" s="460">
        <v>726</v>
      </c>
      <c r="AD240" s="457">
        <v>425</v>
      </c>
      <c r="AE240" s="386"/>
      <c r="AF240" s="397"/>
      <c r="AG240" s="11" t="s">
        <v>36</v>
      </c>
      <c r="AH240" s="2" t="s">
        <v>36</v>
      </c>
      <c r="AI240" s="2" t="s">
        <v>36</v>
      </c>
      <c r="AJ240" s="2" t="s">
        <v>36</v>
      </c>
      <c r="AK240" s="2" t="s">
        <v>36</v>
      </c>
      <c r="AL240" s="100" t="s">
        <v>36</v>
      </c>
    </row>
    <row r="241" spans="1:38">
      <c r="A241" s="2198"/>
      <c r="B241" s="475">
        <v>42674</v>
      </c>
      <c r="C241" s="476" t="s">
        <v>38</v>
      </c>
      <c r="D241" s="267" t="s">
        <v>641</v>
      </c>
      <c r="E241" s="146" t="s">
        <v>36</v>
      </c>
      <c r="F241" s="136">
        <v>12.6</v>
      </c>
      <c r="G241" s="137">
        <v>14</v>
      </c>
      <c r="H241" s="138">
        <v>14.3</v>
      </c>
      <c r="I241" s="139">
        <v>51</v>
      </c>
      <c r="J241" s="140">
        <v>2.6</v>
      </c>
      <c r="K241" s="141">
        <v>7.32</v>
      </c>
      <c r="L241" s="142">
        <v>7.33</v>
      </c>
      <c r="M241" s="139">
        <v>15.5</v>
      </c>
      <c r="N241" s="140">
        <v>17</v>
      </c>
      <c r="O241" s="137"/>
      <c r="P241" s="138">
        <v>29.5</v>
      </c>
      <c r="Q241" s="137"/>
      <c r="R241" s="138">
        <v>56.5</v>
      </c>
      <c r="S241" s="137"/>
      <c r="T241" s="138"/>
      <c r="U241" s="137"/>
      <c r="V241" s="138"/>
      <c r="W241" s="139"/>
      <c r="X241" s="140">
        <v>9</v>
      </c>
      <c r="Y241" s="143"/>
      <c r="Z241" s="144">
        <v>124</v>
      </c>
      <c r="AA241" s="141"/>
      <c r="AB241" s="142">
        <v>0.15</v>
      </c>
      <c r="AC241" s="459">
        <v>1257</v>
      </c>
      <c r="AD241" s="462">
        <v>400</v>
      </c>
      <c r="AE241" s="386"/>
      <c r="AF241" s="397"/>
      <c r="AG241" s="11" t="s">
        <v>36</v>
      </c>
      <c r="AH241" s="2" t="s">
        <v>36</v>
      </c>
      <c r="AI241" s="2" t="s">
        <v>36</v>
      </c>
      <c r="AJ241" s="2" t="s">
        <v>36</v>
      </c>
      <c r="AK241" s="2" t="s">
        <v>36</v>
      </c>
      <c r="AL241" s="100" t="s">
        <v>36</v>
      </c>
    </row>
    <row r="242" spans="1:38" s="1" customFormat="1" ht="13.5" customHeight="1">
      <c r="A242" s="2198"/>
      <c r="B242" s="2194" t="s">
        <v>407</v>
      </c>
      <c r="C242" s="2184"/>
      <c r="D242" s="664"/>
      <c r="E242" s="586">
        <f t="shared" ref="E242:AD242" si="15">MAX(E211:E241)</f>
        <v>109.5</v>
      </c>
      <c r="F242" s="587">
        <f t="shared" si="15"/>
        <v>24.4</v>
      </c>
      <c r="G242" s="688">
        <f t="shared" si="15"/>
        <v>22.2</v>
      </c>
      <c r="H242" s="589">
        <f t="shared" si="15"/>
        <v>22.1</v>
      </c>
      <c r="I242" s="590">
        <f t="shared" si="15"/>
        <v>162</v>
      </c>
      <c r="J242" s="689">
        <f t="shared" si="15"/>
        <v>3</v>
      </c>
      <c r="K242" s="690">
        <f t="shared" si="15"/>
        <v>7.47</v>
      </c>
      <c r="L242" s="593">
        <f t="shared" si="15"/>
        <v>7.47</v>
      </c>
      <c r="M242" s="590">
        <f t="shared" si="15"/>
        <v>28.9</v>
      </c>
      <c r="N242" s="689">
        <f t="shared" si="15"/>
        <v>27.8</v>
      </c>
      <c r="O242" s="688">
        <f t="shared" si="15"/>
        <v>37.4</v>
      </c>
      <c r="P242" s="589">
        <f t="shared" si="15"/>
        <v>40.5</v>
      </c>
      <c r="Q242" s="588">
        <f t="shared" si="15"/>
        <v>72.900000000000006</v>
      </c>
      <c r="R242" s="587">
        <f t="shared" si="15"/>
        <v>85.4</v>
      </c>
      <c r="S242" s="688">
        <f t="shared" si="15"/>
        <v>48.1</v>
      </c>
      <c r="T242" s="589">
        <f t="shared" si="15"/>
        <v>47.3</v>
      </c>
      <c r="U242" s="588">
        <f t="shared" si="15"/>
        <v>24.8</v>
      </c>
      <c r="V242" s="587">
        <f t="shared" si="15"/>
        <v>25</v>
      </c>
      <c r="W242" s="691">
        <f t="shared" si="15"/>
        <v>16.3</v>
      </c>
      <c r="X242" s="591">
        <f t="shared" si="15"/>
        <v>22.8</v>
      </c>
      <c r="Y242" s="594">
        <f t="shared" si="15"/>
        <v>160</v>
      </c>
      <c r="Z242" s="692">
        <f t="shared" si="15"/>
        <v>188</v>
      </c>
      <c r="AA242" s="690">
        <f t="shared" si="15"/>
        <v>0.12</v>
      </c>
      <c r="AB242" s="593">
        <f t="shared" si="15"/>
        <v>0.17</v>
      </c>
      <c r="AC242" s="615">
        <f t="shared" si="15"/>
        <v>2610</v>
      </c>
      <c r="AD242" s="693">
        <f t="shared" si="15"/>
        <v>1005</v>
      </c>
      <c r="AE242" s="747"/>
      <c r="AF242" s="674"/>
      <c r="AG242" s="11" t="s">
        <v>36</v>
      </c>
      <c r="AH242" s="2" t="s">
        <v>36</v>
      </c>
      <c r="AI242" s="2" t="s">
        <v>36</v>
      </c>
      <c r="AJ242" s="2" t="s">
        <v>36</v>
      </c>
      <c r="AK242" s="2" t="s">
        <v>36</v>
      </c>
      <c r="AL242" s="100" t="s">
        <v>36</v>
      </c>
    </row>
    <row r="243" spans="1:38" s="1" customFormat="1" ht="13.5" customHeight="1">
      <c r="A243" s="2198"/>
      <c r="B243" s="2195" t="s">
        <v>408</v>
      </c>
      <c r="C243" s="2186"/>
      <c r="D243" s="666"/>
      <c r="E243" s="597">
        <f t="shared" ref="E243:AD243" si="16">MIN(E211:E241)</f>
        <v>0</v>
      </c>
      <c r="F243" s="598">
        <f t="shared" si="16"/>
        <v>11.2</v>
      </c>
      <c r="G243" s="694">
        <f t="shared" si="16"/>
        <v>14</v>
      </c>
      <c r="H243" s="600">
        <f t="shared" si="16"/>
        <v>14.3</v>
      </c>
      <c r="I243" s="601">
        <f t="shared" si="16"/>
        <v>2.7</v>
      </c>
      <c r="J243" s="695">
        <f t="shared" si="16"/>
        <v>1.3</v>
      </c>
      <c r="K243" s="696">
        <f t="shared" si="16"/>
        <v>7.07</v>
      </c>
      <c r="L243" s="604">
        <f t="shared" si="16"/>
        <v>6.94</v>
      </c>
      <c r="M243" s="601">
        <f t="shared" si="16"/>
        <v>11.3</v>
      </c>
      <c r="N243" s="695">
        <f t="shared" si="16"/>
        <v>14.4</v>
      </c>
      <c r="O243" s="694">
        <f t="shared" si="16"/>
        <v>37.4</v>
      </c>
      <c r="P243" s="600">
        <f t="shared" si="16"/>
        <v>23.9</v>
      </c>
      <c r="Q243" s="599">
        <f t="shared" si="16"/>
        <v>72.900000000000006</v>
      </c>
      <c r="R243" s="598">
        <f t="shared" si="16"/>
        <v>46.5</v>
      </c>
      <c r="S243" s="694">
        <f t="shared" si="16"/>
        <v>48.1</v>
      </c>
      <c r="T243" s="600">
        <f t="shared" si="16"/>
        <v>47.3</v>
      </c>
      <c r="U243" s="599">
        <f t="shared" si="16"/>
        <v>24.8</v>
      </c>
      <c r="V243" s="598">
        <f t="shared" si="16"/>
        <v>25</v>
      </c>
      <c r="W243" s="697">
        <f t="shared" si="16"/>
        <v>16.3</v>
      </c>
      <c r="X243" s="602">
        <f t="shared" si="16"/>
        <v>9</v>
      </c>
      <c r="Y243" s="605">
        <f t="shared" si="16"/>
        <v>160</v>
      </c>
      <c r="Z243" s="698">
        <f t="shared" si="16"/>
        <v>100</v>
      </c>
      <c r="AA243" s="696">
        <f t="shared" si="16"/>
        <v>0.12</v>
      </c>
      <c r="AB243" s="604">
        <f t="shared" si="16"/>
        <v>0.06</v>
      </c>
      <c r="AC243" s="49">
        <f t="shared" si="16"/>
        <v>0</v>
      </c>
      <c r="AD243" s="699">
        <f t="shared" si="16"/>
        <v>53</v>
      </c>
      <c r="AE243" s="747"/>
      <c r="AF243" s="674"/>
      <c r="AG243" s="11" t="s">
        <v>36</v>
      </c>
      <c r="AH243" s="2" t="s">
        <v>36</v>
      </c>
      <c r="AI243" s="2" t="s">
        <v>36</v>
      </c>
      <c r="AJ243" s="2" t="s">
        <v>36</v>
      </c>
      <c r="AK243" s="2" t="s">
        <v>36</v>
      </c>
      <c r="AL243" s="100" t="s">
        <v>36</v>
      </c>
    </row>
    <row r="244" spans="1:38" s="1" customFormat="1" ht="13.5" customHeight="1">
      <c r="A244" s="2198"/>
      <c r="B244" s="2195" t="s">
        <v>409</v>
      </c>
      <c r="C244" s="2186"/>
      <c r="D244" s="666"/>
      <c r="E244" s="666"/>
      <c r="F244" s="598">
        <f t="shared" ref="F244:AD244" si="17">AVERAGE(F211:F241)</f>
        <v>17.106451612903228</v>
      </c>
      <c r="G244" s="694">
        <f t="shared" si="17"/>
        <v>17.958064516129028</v>
      </c>
      <c r="H244" s="600">
        <f t="shared" si="17"/>
        <v>18.122580645161289</v>
      </c>
      <c r="I244" s="601">
        <f t="shared" si="17"/>
        <v>18.490322580645159</v>
      </c>
      <c r="J244" s="695">
        <f t="shared" si="17"/>
        <v>1.8870967741935485</v>
      </c>
      <c r="K244" s="696">
        <f t="shared" si="17"/>
        <v>7.3225806451612909</v>
      </c>
      <c r="L244" s="604">
        <f t="shared" si="17"/>
        <v>7.2835483870967748</v>
      </c>
      <c r="M244" s="601">
        <f t="shared" si="17"/>
        <v>22.1558064516129</v>
      </c>
      <c r="N244" s="695">
        <f t="shared" si="17"/>
        <v>22.196451612903228</v>
      </c>
      <c r="O244" s="694">
        <f t="shared" si="17"/>
        <v>37.4</v>
      </c>
      <c r="P244" s="600">
        <f t="shared" si="17"/>
        <v>33.904761904761905</v>
      </c>
      <c r="Q244" s="599">
        <f t="shared" si="17"/>
        <v>72.900000000000006</v>
      </c>
      <c r="R244" s="598">
        <f t="shared" si="17"/>
        <v>67.828571428571408</v>
      </c>
      <c r="S244" s="694">
        <f t="shared" si="17"/>
        <v>48.1</v>
      </c>
      <c r="T244" s="600">
        <f t="shared" si="17"/>
        <v>47.3</v>
      </c>
      <c r="U244" s="599">
        <f t="shared" si="17"/>
        <v>24.8</v>
      </c>
      <c r="V244" s="598">
        <f t="shared" si="17"/>
        <v>25</v>
      </c>
      <c r="W244" s="697">
        <f t="shared" si="17"/>
        <v>16.3</v>
      </c>
      <c r="X244" s="602">
        <f t="shared" si="17"/>
        <v>14.990476190476189</v>
      </c>
      <c r="Y244" s="605">
        <f t="shared" si="17"/>
        <v>160</v>
      </c>
      <c r="Z244" s="698">
        <f t="shared" si="17"/>
        <v>149.9047619047619</v>
      </c>
      <c r="AA244" s="696">
        <f t="shared" si="17"/>
        <v>0.12</v>
      </c>
      <c r="AB244" s="604">
        <f t="shared" si="17"/>
        <v>0.1</v>
      </c>
      <c r="AC244" s="49">
        <f t="shared" si="17"/>
        <v>608.48387096774195</v>
      </c>
      <c r="AD244" s="699">
        <f t="shared" si="17"/>
        <v>216.70967741935485</v>
      </c>
      <c r="AE244" s="747"/>
      <c r="AF244" s="674"/>
      <c r="AG244" s="11" t="s">
        <v>36</v>
      </c>
      <c r="AH244" s="2" t="s">
        <v>36</v>
      </c>
      <c r="AI244" s="2" t="s">
        <v>36</v>
      </c>
      <c r="AJ244" s="2" t="s">
        <v>36</v>
      </c>
      <c r="AK244" s="2" t="s">
        <v>36</v>
      </c>
      <c r="AL244" s="100" t="s">
        <v>36</v>
      </c>
    </row>
    <row r="245" spans="1:38" s="1" customFormat="1" ht="13.5" customHeight="1">
      <c r="A245" s="2199"/>
      <c r="B245" s="2195" t="s">
        <v>410</v>
      </c>
      <c r="C245" s="2188"/>
      <c r="D245" s="666"/>
      <c r="E245" s="1156">
        <f>SUM(E211:E241)</f>
        <v>432.5</v>
      </c>
      <c r="F245" s="677"/>
      <c r="G245" s="1153"/>
      <c r="H245" s="678"/>
      <c r="I245" s="679"/>
      <c r="J245" s="1154"/>
      <c r="K245" s="1155"/>
      <c r="L245" s="680"/>
      <c r="M245" s="679"/>
      <c r="N245" s="1154"/>
      <c r="O245" s="1153"/>
      <c r="P245" s="678"/>
      <c r="Q245" s="681"/>
      <c r="R245" s="733"/>
      <c r="S245" s="726"/>
      <c r="T245" s="727"/>
      <c r="U245" s="732"/>
      <c r="V245" s="733"/>
      <c r="W245" s="734"/>
      <c r="X245" s="735"/>
      <c r="Y245" s="736"/>
      <c r="Z245" s="737"/>
      <c r="AA245" s="730"/>
      <c r="AB245" s="731"/>
      <c r="AC245" s="670">
        <f>SUM(AC211:AC241)</f>
        <v>18863</v>
      </c>
      <c r="AD245" s="738"/>
      <c r="AE245" s="747"/>
      <c r="AF245" s="674"/>
      <c r="AG245" s="274"/>
      <c r="AH245" s="276"/>
      <c r="AI245" s="276"/>
      <c r="AJ245" s="276"/>
      <c r="AK245" s="276"/>
      <c r="AL245" s="275"/>
    </row>
    <row r="246" spans="1:38" ht="13.5" customHeight="1">
      <c r="A246" s="2197" t="s">
        <v>354</v>
      </c>
      <c r="B246" s="469">
        <v>43040</v>
      </c>
      <c r="C246" s="470" t="s">
        <v>35</v>
      </c>
      <c r="D246" s="74" t="s">
        <v>641</v>
      </c>
      <c r="E246" s="72" t="s">
        <v>36</v>
      </c>
      <c r="F246" s="60">
        <v>13.4</v>
      </c>
      <c r="G246" s="62">
        <v>13.1</v>
      </c>
      <c r="H246" s="63">
        <v>13.8</v>
      </c>
      <c r="I246" s="56">
        <v>27.6</v>
      </c>
      <c r="J246" s="57">
        <v>1.7</v>
      </c>
      <c r="K246" s="67">
        <v>7.32</v>
      </c>
      <c r="L246" s="68">
        <v>7.19</v>
      </c>
      <c r="M246" s="56">
        <v>16.899999999999999</v>
      </c>
      <c r="N246" s="57">
        <v>16.8</v>
      </c>
      <c r="O246" s="62"/>
      <c r="P246" s="63">
        <v>29</v>
      </c>
      <c r="Q246" s="62"/>
      <c r="R246" s="63">
        <v>54.5</v>
      </c>
      <c r="S246" s="62"/>
      <c r="T246" s="63"/>
      <c r="U246" s="62"/>
      <c r="V246" s="63"/>
      <c r="W246" s="56"/>
      <c r="X246" s="57">
        <v>8.6999999999999993</v>
      </c>
      <c r="Y246" s="58"/>
      <c r="Z246" s="59">
        <v>115</v>
      </c>
      <c r="AA246" s="67"/>
      <c r="AB246" s="68">
        <v>0.08</v>
      </c>
      <c r="AC246" s="461">
        <v>1080</v>
      </c>
      <c r="AD246" s="458">
        <v>295</v>
      </c>
      <c r="AE246" s="398" t="s">
        <v>36</v>
      </c>
      <c r="AF246" s="397"/>
      <c r="AG246" s="277">
        <v>43048</v>
      </c>
      <c r="AH246" s="147" t="s">
        <v>54</v>
      </c>
      <c r="AI246" s="148">
        <v>17.2</v>
      </c>
      <c r="AJ246" s="149" t="s">
        <v>20</v>
      </c>
      <c r="AK246" s="150"/>
      <c r="AL246" s="151"/>
    </row>
    <row r="247" spans="1:38">
      <c r="A247" s="2198"/>
      <c r="B247" s="472">
        <v>43041</v>
      </c>
      <c r="C247" s="473" t="s">
        <v>39</v>
      </c>
      <c r="D247" s="75" t="s">
        <v>627</v>
      </c>
      <c r="E247" s="73">
        <v>0</v>
      </c>
      <c r="F247" s="61">
        <v>15</v>
      </c>
      <c r="G247" s="23">
        <v>13.5</v>
      </c>
      <c r="H247" s="64">
        <v>13.6</v>
      </c>
      <c r="I247" s="65">
        <v>17.399999999999999</v>
      </c>
      <c r="J247" s="66">
        <v>2.1</v>
      </c>
      <c r="K247" s="24">
        <v>7.25</v>
      </c>
      <c r="L247" s="69">
        <v>7.23</v>
      </c>
      <c r="M247" s="65">
        <v>18</v>
      </c>
      <c r="N247" s="66">
        <v>17.7</v>
      </c>
      <c r="O247" s="23"/>
      <c r="P247" s="64">
        <v>30</v>
      </c>
      <c r="Q247" s="23"/>
      <c r="R247" s="64">
        <v>58.1</v>
      </c>
      <c r="S247" s="23"/>
      <c r="T247" s="64"/>
      <c r="U247" s="23"/>
      <c r="V247" s="64"/>
      <c r="W247" s="65"/>
      <c r="X247" s="66">
        <v>9</v>
      </c>
      <c r="Y247" s="70"/>
      <c r="Z247" s="71">
        <v>120</v>
      </c>
      <c r="AA247" s="24"/>
      <c r="AB247" s="69">
        <v>0.09</v>
      </c>
      <c r="AC247" s="460">
        <v>726</v>
      </c>
      <c r="AD247" s="457">
        <v>243</v>
      </c>
      <c r="AE247" s="398" t="s">
        <v>36</v>
      </c>
      <c r="AF247" s="397" t="s">
        <v>36</v>
      </c>
      <c r="AG247" s="12" t="s">
        <v>49</v>
      </c>
      <c r="AH247" s="13" t="s">
        <v>489</v>
      </c>
      <c r="AI247" s="14" t="s">
        <v>490</v>
      </c>
      <c r="AJ247" s="15" t="s">
        <v>491</v>
      </c>
      <c r="AK247" s="16" t="s">
        <v>36</v>
      </c>
      <c r="AL247" s="93"/>
    </row>
    <row r="248" spans="1:38">
      <c r="A248" s="2198"/>
      <c r="B248" s="472">
        <v>43042</v>
      </c>
      <c r="C248" s="473" t="s">
        <v>40</v>
      </c>
      <c r="D248" s="75" t="s">
        <v>627</v>
      </c>
      <c r="E248" s="73">
        <v>7.5</v>
      </c>
      <c r="F248" s="61">
        <v>16.2</v>
      </c>
      <c r="G248" s="23">
        <v>13.9</v>
      </c>
      <c r="H248" s="64">
        <v>13.8</v>
      </c>
      <c r="I248" s="65">
        <v>15</v>
      </c>
      <c r="J248" s="66">
        <v>2.2999999999999998</v>
      </c>
      <c r="K248" s="24">
        <v>7.28</v>
      </c>
      <c r="L248" s="69">
        <v>7.36</v>
      </c>
      <c r="M248" s="65">
        <v>19.2</v>
      </c>
      <c r="N248" s="66">
        <v>19</v>
      </c>
      <c r="O248" s="23"/>
      <c r="P248" s="64"/>
      <c r="Q248" s="23"/>
      <c r="R248" s="64"/>
      <c r="S248" s="23"/>
      <c r="T248" s="64"/>
      <c r="U248" s="23"/>
      <c r="V248" s="64"/>
      <c r="W248" s="65"/>
      <c r="X248" s="66"/>
      <c r="Y248" s="70"/>
      <c r="Z248" s="71"/>
      <c r="AA248" s="24"/>
      <c r="AB248" s="69"/>
      <c r="AC248" s="460">
        <v>584</v>
      </c>
      <c r="AD248" s="457">
        <v>220</v>
      </c>
      <c r="AE248" s="398" t="s">
        <v>36</v>
      </c>
      <c r="AF248" s="397"/>
      <c r="AG248" s="5" t="s">
        <v>55</v>
      </c>
      <c r="AH248" s="17" t="s">
        <v>20</v>
      </c>
      <c r="AI248" s="31">
        <v>13.3</v>
      </c>
      <c r="AJ248" s="32">
        <v>13.6</v>
      </c>
      <c r="AK248" s="33" t="s">
        <v>36</v>
      </c>
      <c r="AL248" s="94"/>
    </row>
    <row r="249" spans="1:38">
      <c r="A249" s="2198"/>
      <c r="B249" s="472">
        <v>43043</v>
      </c>
      <c r="C249" s="473" t="s">
        <v>41</v>
      </c>
      <c r="D249" s="75" t="s">
        <v>641</v>
      </c>
      <c r="E249" s="73">
        <v>0.5</v>
      </c>
      <c r="F249" s="61">
        <v>16.7</v>
      </c>
      <c r="G249" s="23">
        <v>15.2</v>
      </c>
      <c r="H249" s="64">
        <v>14.7</v>
      </c>
      <c r="I249" s="65">
        <v>10.4</v>
      </c>
      <c r="J249" s="66">
        <v>1.5</v>
      </c>
      <c r="K249" s="24">
        <v>7.2</v>
      </c>
      <c r="L249" s="69">
        <v>7.28</v>
      </c>
      <c r="M249" s="65">
        <v>19.8</v>
      </c>
      <c r="N249" s="66">
        <v>19.8</v>
      </c>
      <c r="O249" s="23"/>
      <c r="P249" s="64"/>
      <c r="Q249" s="23"/>
      <c r="R249" s="64"/>
      <c r="S249" s="23"/>
      <c r="T249" s="64"/>
      <c r="U249" s="23"/>
      <c r="V249" s="64"/>
      <c r="W249" s="65"/>
      <c r="X249" s="66"/>
      <c r="Y249" s="70"/>
      <c r="Z249" s="71"/>
      <c r="AA249" s="24"/>
      <c r="AB249" s="69"/>
      <c r="AC249" s="460">
        <v>469</v>
      </c>
      <c r="AD249" s="457">
        <v>198</v>
      </c>
      <c r="AE249" s="398" t="s">
        <v>36</v>
      </c>
      <c r="AF249" s="397" t="s">
        <v>36</v>
      </c>
      <c r="AG249" s="6" t="s">
        <v>57</v>
      </c>
      <c r="AH249" s="18" t="s">
        <v>492</v>
      </c>
      <c r="AI249" s="37">
        <v>6.6</v>
      </c>
      <c r="AJ249" s="38">
        <v>2</v>
      </c>
      <c r="AK249" s="39" t="s">
        <v>36</v>
      </c>
      <c r="AL249" s="95"/>
    </row>
    <row r="250" spans="1:38">
      <c r="A250" s="2198"/>
      <c r="B250" s="472">
        <v>43044</v>
      </c>
      <c r="C250" s="473" t="s">
        <v>42</v>
      </c>
      <c r="D250" s="75" t="s">
        <v>627</v>
      </c>
      <c r="E250" s="73" t="s">
        <v>36</v>
      </c>
      <c r="F250" s="61">
        <v>13.6</v>
      </c>
      <c r="G250" s="23">
        <v>14.6</v>
      </c>
      <c r="H250" s="64">
        <v>14.9</v>
      </c>
      <c r="I250" s="65">
        <v>5.8</v>
      </c>
      <c r="J250" s="66">
        <v>1.4</v>
      </c>
      <c r="K250" s="24">
        <v>7.28</v>
      </c>
      <c r="L250" s="69">
        <v>7.31</v>
      </c>
      <c r="M250" s="65">
        <v>21.9</v>
      </c>
      <c r="N250" s="66">
        <v>20.100000000000001</v>
      </c>
      <c r="O250" s="23"/>
      <c r="P250" s="64"/>
      <c r="Q250" s="23"/>
      <c r="R250" s="64"/>
      <c r="S250" s="23"/>
      <c r="T250" s="64"/>
      <c r="U250" s="23"/>
      <c r="V250" s="64"/>
      <c r="W250" s="65"/>
      <c r="X250" s="66"/>
      <c r="Y250" s="70"/>
      <c r="Z250" s="71"/>
      <c r="AA250" s="24"/>
      <c r="AB250" s="69"/>
      <c r="AC250" s="460">
        <v>380</v>
      </c>
      <c r="AD250" s="457">
        <v>182</v>
      </c>
      <c r="AE250" s="398" t="s">
        <v>36</v>
      </c>
      <c r="AF250" s="397" t="s">
        <v>36</v>
      </c>
      <c r="AG250" s="6" t="s">
        <v>21</v>
      </c>
      <c r="AH250" s="18"/>
      <c r="AI250" s="40">
        <v>7.44</v>
      </c>
      <c r="AJ250" s="41">
        <v>7.41</v>
      </c>
      <c r="AK250" s="42" t="s">
        <v>36</v>
      </c>
      <c r="AL250" s="96"/>
    </row>
    <row r="251" spans="1:38">
      <c r="A251" s="2198"/>
      <c r="B251" s="472">
        <v>43045</v>
      </c>
      <c r="C251" s="473" t="s">
        <v>37</v>
      </c>
      <c r="D251" s="75" t="s">
        <v>627</v>
      </c>
      <c r="E251" s="73" t="s">
        <v>36</v>
      </c>
      <c r="F251" s="61">
        <v>13.3</v>
      </c>
      <c r="G251" s="23">
        <v>13.9</v>
      </c>
      <c r="H251" s="64">
        <v>14.4</v>
      </c>
      <c r="I251" s="65">
        <v>7.3</v>
      </c>
      <c r="J251" s="66">
        <v>1.9</v>
      </c>
      <c r="K251" s="24">
        <v>7.36</v>
      </c>
      <c r="L251" s="69">
        <v>7.39</v>
      </c>
      <c r="M251" s="65">
        <v>21.8</v>
      </c>
      <c r="N251" s="66">
        <v>21.3</v>
      </c>
      <c r="O251" s="23"/>
      <c r="P251" s="64">
        <v>36.1</v>
      </c>
      <c r="Q251" s="23"/>
      <c r="R251" s="64">
        <v>67.5</v>
      </c>
      <c r="S251" s="23"/>
      <c r="T251" s="64"/>
      <c r="U251" s="23"/>
      <c r="V251" s="64"/>
      <c r="W251" s="65"/>
      <c r="X251" s="66">
        <v>11.9</v>
      </c>
      <c r="Y251" s="70"/>
      <c r="Z251" s="71">
        <v>146</v>
      </c>
      <c r="AA251" s="24"/>
      <c r="AB251" s="69">
        <v>0.1</v>
      </c>
      <c r="AC251" s="460">
        <v>407</v>
      </c>
      <c r="AD251" s="457">
        <v>168</v>
      </c>
      <c r="AE251" s="398" t="s">
        <v>36</v>
      </c>
      <c r="AF251" s="397"/>
      <c r="AG251" s="6" t="s">
        <v>493</v>
      </c>
      <c r="AH251" s="18" t="s">
        <v>22</v>
      </c>
      <c r="AI251" s="34">
        <v>24</v>
      </c>
      <c r="AJ251" s="35">
        <v>23.5</v>
      </c>
      <c r="AK251" s="36" t="s">
        <v>36</v>
      </c>
      <c r="AL251" s="97"/>
    </row>
    <row r="252" spans="1:38">
      <c r="A252" s="2198"/>
      <c r="B252" s="472">
        <v>43046</v>
      </c>
      <c r="C252" s="473" t="s">
        <v>38</v>
      </c>
      <c r="D252" s="75" t="s">
        <v>627</v>
      </c>
      <c r="E252" s="73" t="s">
        <v>36</v>
      </c>
      <c r="F252" s="61">
        <v>15.3</v>
      </c>
      <c r="G252" s="23">
        <v>13.4</v>
      </c>
      <c r="H252" s="64">
        <v>13.8</v>
      </c>
      <c r="I252" s="65">
        <v>8.6999999999999993</v>
      </c>
      <c r="J252" s="66">
        <v>1.8</v>
      </c>
      <c r="K252" s="24">
        <v>7.4</v>
      </c>
      <c r="L252" s="69">
        <v>7.38</v>
      </c>
      <c r="M252" s="65">
        <v>23.2</v>
      </c>
      <c r="N252" s="66">
        <v>21.7</v>
      </c>
      <c r="O252" s="23"/>
      <c r="P252" s="64">
        <v>35.5</v>
      </c>
      <c r="Q252" s="23"/>
      <c r="R252" s="64">
        <v>68.099999999999994</v>
      </c>
      <c r="S252" s="23"/>
      <c r="T252" s="64"/>
      <c r="U252" s="23"/>
      <c r="V252" s="64"/>
      <c r="W252" s="65"/>
      <c r="X252" s="66">
        <v>12.9</v>
      </c>
      <c r="Y252" s="70"/>
      <c r="Z252" s="71">
        <v>152</v>
      </c>
      <c r="AA252" s="24"/>
      <c r="AB252" s="69">
        <v>0.1</v>
      </c>
      <c r="AC252" s="460">
        <v>469</v>
      </c>
      <c r="AD252" s="457">
        <v>157</v>
      </c>
      <c r="AE252" s="398" t="s">
        <v>36</v>
      </c>
      <c r="AF252" s="397" t="s">
        <v>36</v>
      </c>
      <c r="AG252" s="6" t="s">
        <v>494</v>
      </c>
      <c r="AH252" s="18" t="s">
        <v>23</v>
      </c>
      <c r="AI252" s="34">
        <v>39</v>
      </c>
      <c r="AJ252" s="35">
        <v>37.4</v>
      </c>
      <c r="AK252" s="36" t="s">
        <v>36</v>
      </c>
      <c r="AL252" s="97"/>
    </row>
    <row r="253" spans="1:38">
      <c r="A253" s="2198"/>
      <c r="B253" s="472">
        <v>43047</v>
      </c>
      <c r="C253" s="473" t="s">
        <v>35</v>
      </c>
      <c r="D253" s="75" t="s">
        <v>632</v>
      </c>
      <c r="E253" s="73">
        <v>0</v>
      </c>
      <c r="F253" s="61">
        <v>14.6</v>
      </c>
      <c r="G253" s="23">
        <v>13.9</v>
      </c>
      <c r="H253" s="64">
        <v>14</v>
      </c>
      <c r="I253" s="65">
        <v>7.5</v>
      </c>
      <c r="J253" s="66">
        <v>1.9</v>
      </c>
      <c r="K253" s="24">
        <v>7.39</v>
      </c>
      <c r="L253" s="69">
        <v>7.39</v>
      </c>
      <c r="M253" s="65">
        <v>24.7</v>
      </c>
      <c r="N253" s="66">
        <v>23.3</v>
      </c>
      <c r="O253" s="23"/>
      <c r="P253" s="64">
        <v>37.700000000000003</v>
      </c>
      <c r="Q253" s="23"/>
      <c r="R253" s="64">
        <v>74.3</v>
      </c>
      <c r="S253" s="23"/>
      <c r="T253" s="64"/>
      <c r="U253" s="23"/>
      <c r="V253" s="64"/>
      <c r="W253" s="65"/>
      <c r="X253" s="66">
        <v>15</v>
      </c>
      <c r="Y253" s="70"/>
      <c r="Z253" s="71">
        <v>165</v>
      </c>
      <c r="AA253" s="24"/>
      <c r="AB253" s="69">
        <v>0.1</v>
      </c>
      <c r="AC253" s="460">
        <v>421</v>
      </c>
      <c r="AD253" s="457">
        <v>144</v>
      </c>
      <c r="AE253" s="398" t="s">
        <v>36</v>
      </c>
      <c r="AF253" s="397" t="s">
        <v>36</v>
      </c>
      <c r="AG253" s="6" t="s">
        <v>495</v>
      </c>
      <c r="AH253" s="18" t="s">
        <v>23</v>
      </c>
      <c r="AI253" s="34">
        <v>76</v>
      </c>
      <c r="AJ253" s="35">
        <v>74.5</v>
      </c>
      <c r="AK253" s="36" t="s">
        <v>36</v>
      </c>
      <c r="AL253" s="97"/>
    </row>
    <row r="254" spans="1:38">
      <c r="A254" s="2198"/>
      <c r="B254" s="472">
        <v>43048</v>
      </c>
      <c r="C254" s="473" t="s">
        <v>39</v>
      </c>
      <c r="D254" s="75" t="s">
        <v>627</v>
      </c>
      <c r="E254" s="73" t="s">
        <v>36</v>
      </c>
      <c r="F254" s="61">
        <v>17.2</v>
      </c>
      <c r="G254" s="23">
        <v>13.3</v>
      </c>
      <c r="H254" s="64">
        <v>13.6</v>
      </c>
      <c r="I254" s="65">
        <v>6.6</v>
      </c>
      <c r="J254" s="66">
        <v>2</v>
      </c>
      <c r="K254" s="24">
        <v>7.44</v>
      </c>
      <c r="L254" s="69">
        <v>7.41</v>
      </c>
      <c r="M254" s="65">
        <v>24</v>
      </c>
      <c r="N254" s="66">
        <v>23.5</v>
      </c>
      <c r="O254" s="23">
        <v>39</v>
      </c>
      <c r="P254" s="64">
        <v>37.4</v>
      </c>
      <c r="Q254" s="23">
        <v>76</v>
      </c>
      <c r="R254" s="64">
        <v>74.5</v>
      </c>
      <c r="S254" s="23">
        <v>54.5</v>
      </c>
      <c r="T254" s="64">
        <v>54.7</v>
      </c>
      <c r="U254" s="23">
        <v>21.5</v>
      </c>
      <c r="V254" s="64">
        <v>19.8</v>
      </c>
      <c r="W254" s="65">
        <v>14.3</v>
      </c>
      <c r="X254" s="66">
        <v>14.5</v>
      </c>
      <c r="Y254" s="70">
        <v>173</v>
      </c>
      <c r="Z254" s="71">
        <v>164</v>
      </c>
      <c r="AA254" s="24">
        <v>0.35</v>
      </c>
      <c r="AB254" s="69">
        <v>0.11</v>
      </c>
      <c r="AC254" s="460">
        <v>469</v>
      </c>
      <c r="AD254" s="457">
        <v>139</v>
      </c>
      <c r="AE254" s="398" t="s">
        <v>36</v>
      </c>
      <c r="AF254" s="397"/>
      <c r="AG254" s="6" t="s">
        <v>496</v>
      </c>
      <c r="AH254" s="18" t="s">
        <v>23</v>
      </c>
      <c r="AI254" s="34">
        <v>54.5</v>
      </c>
      <c r="AJ254" s="35">
        <v>54.7</v>
      </c>
      <c r="AK254" s="36" t="s">
        <v>36</v>
      </c>
      <c r="AL254" s="97"/>
    </row>
    <row r="255" spans="1:38">
      <c r="A255" s="2198"/>
      <c r="B255" s="537">
        <v>43049</v>
      </c>
      <c r="C255" s="528" t="s">
        <v>40</v>
      </c>
      <c r="D255" s="75" t="s">
        <v>627</v>
      </c>
      <c r="E255" s="73" t="s">
        <v>36</v>
      </c>
      <c r="F255" s="61">
        <v>13.5</v>
      </c>
      <c r="G255" s="23">
        <v>12.7</v>
      </c>
      <c r="H255" s="64">
        <v>13.1</v>
      </c>
      <c r="I255" s="65">
        <v>7</v>
      </c>
      <c r="J255" s="66">
        <v>2.5</v>
      </c>
      <c r="K255" s="24">
        <v>7.45</v>
      </c>
      <c r="L255" s="69">
        <v>7.52</v>
      </c>
      <c r="M255" s="65">
        <v>25</v>
      </c>
      <c r="N255" s="66">
        <v>24.5</v>
      </c>
      <c r="O255" s="23"/>
      <c r="P255" s="64">
        <v>39.1</v>
      </c>
      <c r="Q255" s="23"/>
      <c r="R255" s="64">
        <v>78.599999999999994</v>
      </c>
      <c r="S255" s="23"/>
      <c r="T255" s="64"/>
      <c r="U255" s="23"/>
      <c r="V255" s="64"/>
      <c r="W255" s="65"/>
      <c r="X255" s="66">
        <v>16.100000000000001</v>
      </c>
      <c r="Y255" s="70"/>
      <c r="Z255" s="71">
        <v>176</v>
      </c>
      <c r="AA255" s="24"/>
      <c r="AB255" s="69">
        <v>0.13</v>
      </c>
      <c r="AC255" s="460">
        <v>398</v>
      </c>
      <c r="AD255" s="457">
        <v>137</v>
      </c>
      <c r="AE255" s="398" t="s">
        <v>36</v>
      </c>
      <c r="AF255" s="397" t="s">
        <v>36</v>
      </c>
      <c r="AG255" s="6" t="s">
        <v>497</v>
      </c>
      <c r="AH255" s="18" t="s">
        <v>23</v>
      </c>
      <c r="AI255" s="34">
        <v>21.5</v>
      </c>
      <c r="AJ255" s="35">
        <v>19.8</v>
      </c>
      <c r="AK255" s="36" t="s">
        <v>36</v>
      </c>
      <c r="AL255" s="97"/>
    </row>
    <row r="256" spans="1:38">
      <c r="A256" s="2198"/>
      <c r="B256" s="472">
        <v>43050</v>
      </c>
      <c r="C256" s="473" t="s">
        <v>41</v>
      </c>
      <c r="D256" s="75" t="s">
        <v>627</v>
      </c>
      <c r="E256" s="73" t="s">
        <v>36</v>
      </c>
      <c r="F256" s="61">
        <v>20.6</v>
      </c>
      <c r="G256" s="23">
        <v>13</v>
      </c>
      <c r="H256" s="64">
        <v>13</v>
      </c>
      <c r="I256" s="65">
        <v>3.8</v>
      </c>
      <c r="J256" s="66">
        <v>2.4</v>
      </c>
      <c r="K256" s="24">
        <v>7.48</v>
      </c>
      <c r="L256" s="69">
        <v>7.57</v>
      </c>
      <c r="M256" s="65">
        <v>24.3</v>
      </c>
      <c r="N256" s="66">
        <v>24</v>
      </c>
      <c r="O256" s="23"/>
      <c r="P256" s="64"/>
      <c r="Q256" s="23"/>
      <c r="R256" s="64"/>
      <c r="S256" s="23"/>
      <c r="T256" s="64"/>
      <c r="U256" s="23"/>
      <c r="V256" s="64"/>
      <c r="W256" s="65"/>
      <c r="X256" s="66"/>
      <c r="Y256" s="70"/>
      <c r="Z256" s="71"/>
      <c r="AA256" s="24"/>
      <c r="AB256" s="69"/>
      <c r="AC256" s="460">
        <v>0</v>
      </c>
      <c r="AD256" s="457">
        <v>136</v>
      </c>
      <c r="AE256" s="398" t="s">
        <v>36</v>
      </c>
      <c r="AF256" s="397" t="s">
        <v>36</v>
      </c>
      <c r="AG256" s="6" t="s">
        <v>498</v>
      </c>
      <c r="AH256" s="18" t="s">
        <v>23</v>
      </c>
      <c r="AI256" s="37">
        <v>14.3</v>
      </c>
      <c r="AJ256" s="38">
        <v>14.5</v>
      </c>
      <c r="AK256" s="39" t="s">
        <v>36</v>
      </c>
      <c r="AL256" s="95"/>
    </row>
    <row r="257" spans="1:38">
      <c r="A257" s="2198"/>
      <c r="B257" s="472">
        <v>43051</v>
      </c>
      <c r="C257" s="473" t="s">
        <v>42</v>
      </c>
      <c r="D257" s="75" t="s">
        <v>627</v>
      </c>
      <c r="E257" s="73" t="s">
        <v>36</v>
      </c>
      <c r="F257" s="61">
        <v>13.4</v>
      </c>
      <c r="G257" s="23">
        <v>11.3</v>
      </c>
      <c r="H257" s="64">
        <v>12.2</v>
      </c>
      <c r="I257" s="65">
        <v>8.3000000000000007</v>
      </c>
      <c r="J257" s="66">
        <v>1.7</v>
      </c>
      <c r="K257" s="24">
        <v>7.5</v>
      </c>
      <c r="L257" s="69">
        <v>7.55</v>
      </c>
      <c r="M257" s="65">
        <v>24.4</v>
      </c>
      <c r="N257" s="66">
        <v>24.1</v>
      </c>
      <c r="O257" s="23"/>
      <c r="P257" s="64"/>
      <c r="Q257" s="23"/>
      <c r="R257" s="64"/>
      <c r="S257" s="23"/>
      <c r="T257" s="64"/>
      <c r="U257" s="23"/>
      <c r="V257" s="64"/>
      <c r="W257" s="65"/>
      <c r="X257" s="66"/>
      <c r="Y257" s="70"/>
      <c r="Z257" s="71"/>
      <c r="AA257" s="24"/>
      <c r="AB257" s="69"/>
      <c r="AC257" s="460">
        <v>150</v>
      </c>
      <c r="AD257" s="457">
        <v>125</v>
      </c>
      <c r="AE257" s="398" t="s">
        <v>36</v>
      </c>
      <c r="AF257" s="397" t="s">
        <v>36</v>
      </c>
      <c r="AG257" s="6" t="s">
        <v>499</v>
      </c>
      <c r="AH257" s="18" t="s">
        <v>23</v>
      </c>
      <c r="AI257" s="49">
        <v>173</v>
      </c>
      <c r="AJ257" s="50">
        <v>164</v>
      </c>
      <c r="AK257" s="25" t="s">
        <v>36</v>
      </c>
      <c r="AL257" s="26"/>
    </row>
    <row r="258" spans="1:38">
      <c r="A258" s="2198"/>
      <c r="B258" s="472">
        <v>43052</v>
      </c>
      <c r="C258" s="473" t="s">
        <v>37</v>
      </c>
      <c r="D258" s="75" t="s">
        <v>627</v>
      </c>
      <c r="E258" s="73">
        <v>5</v>
      </c>
      <c r="F258" s="61">
        <v>10.5</v>
      </c>
      <c r="G258" s="23">
        <v>11.8</v>
      </c>
      <c r="H258" s="64">
        <v>11.8</v>
      </c>
      <c r="I258" s="65">
        <v>4.5</v>
      </c>
      <c r="J258" s="66">
        <v>2.1</v>
      </c>
      <c r="K258" s="24">
        <v>7.46</v>
      </c>
      <c r="L258" s="69">
        <v>7.56</v>
      </c>
      <c r="M258" s="65">
        <v>24.5</v>
      </c>
      <c r="N258" s="66">
        <v>23.3</v>
      </c>
      <c r="O258" s="23"/>
      <c r="P258" s="64">
        <v>36.4</v>
      </c>
      <c r="Q258" s="23"/>
      <c r="R258" s="64">
        <v>72.5</v>
      </c>
      <c r="S258" s="23"/>
      <c r="T258" s="64"/>
      <c r="U258" s="23"/>
      <c r="V258" s="64"/>
      <c r="W258" s="65"/>
      <c r="X258" s="66">
        <v>15.5</v>
      </c>
      <c r="Y258" s="70"/>
      <c r="Z258" s="71">
        <v>164</v>
      </c>
      <c r="AA258" s="24"/>
      <c r="AB258" s="69">
        <v>0.13</v>
      </c>
      <c r="AC258" s="460">
        <v>71</v>
      </c>
      <c r="AD258" s="457">
        <v>125</v>
      </c>
      <c r="AE258" s="398" t="s">
        <v>36</v>
      </c>
      <c r="AF258" s="397"/>
      <c r="AG258" s="6" t="s">
        <v>67</v>
      </c>
      <c r="AH258" s="18" t="s">
        <v>23</v>
      </c>
      <c r="AI258" s="40">
        <v>0.35</v>
      </c>
      <c r="AJ258" s="41">
        <v>0.11</v>
      </c>
      <c r="AK258" s="42" t="s">
        <v>36</v>
      </c>
      <c r="AL258" s="96"/>
    </row>
    <row r="259" spans="1:38">
      <c r="A259" s="2198"/>
      <c r="B259" s="472">
        <v>43053</v>
      </c>
      <c r="C259" s="473" t="s">
        <v>38</v>
      </c>
      <c r="D259" s="75" t="s">
        <v>641</v>
      </c>
      <c r="E259" s="73">
        <v>2.5</v>
      </c>
      <c r="F259" s="61">
        <v>12.3</v>
      </c>
      <c r="G259" s="23">
        <v>12.1</v>
      </c>
      <c r="H259" s="64">
        <v>12.1</v>
      </c>
      <c r="I259" s="65">
        <v>4.4000000000000004</v>
      </c>
      <c r="J259" s="66">
        <v>2.5</v>
      </c>
      <c r="K259" s="24">
        <v>7.45</v>
      </c>
      <c r="L259" s="69">
        <v>7.55</v>
      </c>
      <c r="M259" s="65">
        <v>23.9</v>
      </c>
      <c r="N259" s="66">
        <v>23.7</v>
      </c>
      <c r="O259" s="23"/>
      <c r="P259" s="64">
        <v>37.200000000000003</v>
      </c>
      <c r="Q259" s="23"/>
      <c r="R259" s="64">
        <v>73.099999999999994</v>
      </c>
      <c r="S259" s="23"/>
      <c r="T259" s="64"/>
      <c r="U259" s="23"/>
      <c r="V259" s="64"/>
      <c r="W259" s="65"/>
      <c r="X259" s="66">
        <v>15.7</v>
      </c>
      <c r="Y259" s="70"/>
      <c r="Z259" s="71">
        <v>165</v>
      </c>
      <c r="AA259" s="24"/>
      <c r="AB259" s="69">
        <v>0.13</v>
      </c>
      <c r="AC259" s="460">
        <v>0</v>
      </c>
      <c r="AD259" s="457">
        <v>118</v>
      </c>
      <c r="AE259" s="398" t="s">
        <v>36</v>
      </c>
      <c r="AF259" s="397" t="s">
        <v>36</v>
      </c>
      <c r="AG259" s="6" t="s">
        <v>24</v>
      </c>
      <c r="AH259" s="18" t="s">
        <v>23</v>
      </c>
      <c r="AI259" s="23">
        <v>2.5</v>
      </c>
      <c r="AJ259" s="48">
        <v>2</v>
      </c>
      <c r="AK259" s="36" t="s">
        <v>36</v>
      </c>
      <c r="AL259" s="96"/>
    </row>
    <row r="260" spans="1:38">
      <c r="A260" s="2198"/>
      <c r="B260" s="472">
        <v>43054</v>
      </c>
      <c r="C260" s="473" t="s">
        <v>35</v>
      </c>
      <c r="D260" s="75" t="s">
        <v>641</v>
      </c>
      <c r="E260" s="73">
        <v>0.5</v>
      </c>
      <c r="F260" s="61">
        <v>11.3</v>
      </c>
      <c r="G260" s="23">
        <v>12.4</v>
      </c>
      <c r="H260" s="64">
        <v>12.3</v>
      </c>
      <c r="I260" s="65">
        <v>5.4</v>
      </c>
      <c r="J260" s="66">
        <v>2.5</v>
      </c>
      <c r="K260" s="24">
        <v>7.39</v>
      </c>
      <c r="L260" s="69">
        <v>7.48</v>
      </c>
      <c r="M260" s="65">
        <v>23.1</v>
      </c>
      <c r="N260" s="66">
        <v>24.3</v>
      </c>
      <c r="O260" s="23"/>
      <c r="P260" s="64">
        <v>37.299999999999997</v>
      </c>
      <c r="Q260" s="23"/>
      <c r="R260" s="64">
        <v>74.900000000000006</v>
      </c>
      <c r="S260" s="23"/>
      <c r="T260" s="64"/>
      <c r="U260" s="23"/>
      <c r="V260" s="64"/>
      <c r="W260" s="65"/>
      <c r="X260" s="66">
        <v>17</v>
      </c>
      <c r="Y260" s="70"/>
      <c r="Z260" s="71">
        <v>168</v>
      </c>
      <c r="AA260" s="24"/>
      <c r="AB260" s="69">
        <v>0.14000000000000001</v>
      </c>
      <c r="AC260" s="460">
        <v>248</v>
      </c>
      <c r="AD260" s="457">
        <v>114</v>
      </c>
      <c r="AE260" s="398" t="s">
        <v>36</v>
      </c>
      <c r="AF260" s="397" t="s">
        <v>36</v>
      </c>
      <c r="AG260" s="6" t="s">
        <v>25</v>
      </c>
      <c r="AH260" s="18" t="s">
        <v>23</v>
      </c>
      <c r="AI260" s="23">
        <v>0.6</v>
      </c>
      <c r="AJ260" s="48">
        <v>0.6</v>
      </c>
      <c r="AK260" s="36" t="s">
        <v>36</v>
      </c>
      <c r="AL260" s="96"/>
    </row>
    <row r="261" spans="1:38">
      <c r="A261" s="2198"/>
      <c r="B261" s="472">
        <v>43055</v>
      </c>
      <c r="C261" s="473" t="s">
        <v>39</v>
      </c>
      <c r="D261" s="75" t="s">
        <v>627</v>
      </c>
      <c r="E261" s="73" t="s">
        <v>36</v>
      </c>
      <c r="F261" s="61">
        <v>12.8</v>
      </c>
      <c r="G261" s="23">
        <v>12.4</v>
      </c>
      <c r="H261" s="64">
        <v>12.2</v>
      </c>
      <c r="I261" s="65">
        <v>4.0999999999999996</v>
      </c>
      <c r="J261" s="66">
        <v>2.2000000000000002</v>
      </c>
      <c r="K261" s="24">
        <v>7.38</v>
      </c>
      <c r="L261" s="69">
        <v>7.45</v>
      </c>
      <c r="M261" s="65">
        <v>25.1</v>
      </c>
      <c r="N261" s="66">
        <v>24.2</v>
      </c>
      <c r="O261" s="23"/>
      <c r="P261" s="64">
        <v>37.1</v>
      </c>
      <c r="Q261" s="23"/>
      <c r="R261" s="64">
        <v>74.099999999999994</v>
      </c>
      <c r="S261" s="23"/>
      <c r="T261" s="64"/>
      <c r="U261" s="23"/>
      <c r="V261" s="64"/>
      <c r="W261" s="65"/>
      <c r="X261" s="66">
        <v>17.7</v>
      </c>
      <c r="Y261" s="70"/>
      <c r="Z261" s="71">
        <v>170</v>
      </c>
      <c r="AA261" s="24"/>
      <c r="AB261" s="69">
        <v>0.12</v>
      </c>
      <c r="AC261" s="460">
        <v>363</v>
      </c>
      <c r="AD261" s="457">
        <v>114</v>
      </c>
      <c r="AE261" s="398" t="s">
        <v>36</v>
      </c>
      <c r="AF261" s="397"/>
      <c r="AG261" s="6" t="s">
        <v>500</v>
      </c>
      <c r="AH261" s="18" t="s">
        <v>23</v>
      </c>
      <c r="AI261" s="23">
        <v>9</v>
      </c>
      <c r="AJ261" s="48">
        <v>9.6</v>
      </c>
      <c r="AK261" s="36" t="s">
        <v>36</v>
      </c>
      <c r="AL261" s="96"/>
    </row>
    <row r="262" spans="1:38">
      <c r="A262" s="2198"/>
      <c r="B262" s="472">
        <v>43056</v>
      </c>
      <c r="C262" s="473" t="s">
        <v>40</v>
      </c>
      <c r="D262" s="75" t="s">
        <v>627</v>
      </c>
      <c r="E262" s="73" t="s">
        <v>36</v>
      </c>
      <c r="F262" s="61">
        <v>8.5</v>
      </c>
      <c r="G262" s="23">
        <v>12.1</v>
      </c>
      <c r="H262" s="64">
        <v>12</v>
      </c>
      <c r="I262" s="65">
        <v>3.3</v>
      </c>
      <c r="J262" s="66">
        <v>2.2999999999999998</v>
      </c>
      <c r="K262" s="24">
        <v>7.24</v>
      </c>
      <c r="L262" s="69">
        <v>7.47</v>
      </c>
      <c r="M262" s="65">
        <v>27</v>
      </c>
      <c r="N262" s="66">
        <v>25</v>
      </c>
      <c r="O262" s="23"/>
      <c r="P262" s="64">
        <v>36.200000000000003</v>
      </c>
      <c r="Q262" s="23"/>
      <c r="R262" s="64">
        <v>76.599999999999994</v>
      </c>
      <c r="S262" s="23"/>
      <c r="T262" s="64"/>
      <c r="U262" s="23"/>
      <c r="V262" s="64"/>
      <c r="W262" s="65"/>
      <c r="X262" s="66">
        <v>18.3</v>
      </c>
      <c r="Y262" s="70"/>
      <c r="Z262" s="71">
        <v>174</v>
      </c>
      <c r="AA262" s="24"/>
      <c r="AB262" s="69">
        <v>0.11</v>
      </c>
      <c r="AC262" s="460">
        <v>97</v>
      </c>
      <c r="AD262" s="457">
        <v>109</v>
      </c>
      <c r="AE262" s="398" t="s">
        <v>36</v>
      </c>
      <c r="AF262" s="397" t="s">
        <v>36</v>
      </c>
      <c r="AG262" s="6" t="s">
        <v>501</v>
      </c>
      <c r="AH262" s="18" t="s">
        <v>23</v>
      </c>
      <c r="AI262" s="45">
        <v>2.7E-2</v>
      </c>
      <c r="AJ262" s="46">
        <v>2.5000000000000001E-2</v>
      </c>
      <c r="AK262" s="47" t="s">
        <v>36</v>
      </c>
      <c r="AL262" s="98"/>
    </row>
    <row r="263" spans="1:38">
      <c r="A263" s="2198"/>
      <c r="B263" s="472">
        <v>43057</v>
      </c>
      <c r="C263" s="473" t="s">
        <v>41</v>
      </c>
      <c r="D263" s="75" t="s">
        <v>641</v>
      </c>
      <c r="E263" s="73">
        <v>0.5</v>
      </c>
      <c r="F263" s="61">
        <v>11.3</v>
      </c>
      <c r="G263" s="23">
        <v>12</v>
      </c>
      <c r="H263" s="64">
        <v>12</v>
      </c>
      <c r="I263" s="65">
        <v>1.6</v>
      </c>
      <c r="J263" s="66">
        <v>2</v>
      </c>
      <c r="K263" s="24">
        <v>7.43</v>
      </c>
      <c r="L263" s="69">
        <v>7.5</v>
      </c>
      <c r="M263" s="65">
        <v>25.5</v>
      </c>
      <c r="N263" s="66">
        <v>25.6</v>
      </c>
      <c r="O263" s="23"/>
      <c r="P263" s="64"/>
      <c r="Q263" s="23"/>
      <c r="R263" s="64"/>
      <c r="S263" s="23"/>
      <c r="T263" s="64"/>
      <c r="U263" s="23"/>
      <c r="V263" s="64"/>
      <c r="W263" s="65"/>
      <c r="X263" s="66"/>
      <c r="Y263" s="70"/>
      <c r="Z263" s="71"/>
      <c r="AA263" s="24"/>
      <c r="AB263" s="69"/>
      <c r="AC263" s="460">
        <v>0</v>
      </c>
      <c r="AD263" s="457">
        <v>104</v>
      </c>
      <c r="AE263" s="398" t="s">
        <v>36</v>
      </c>
      <c r="AF263" s="397"/>
      <c r="AG263" s="6" t="s">
        <v>26</v>
      </c>
      <c r="AH263" s="18" t="s">
        <v>23</v>
      </c>
      <c r="AI263" s="24">
        <v>7.0000000000000007E-2</v>
      </c>
      <c r="AJ263" s="44">
        <v>0.04</v>
      </c>
      <c r="AK263" s="42" t="s">
        <v>36</v>
      </c>
      <c r="AL263" s="96"/>
    </row>
    <row r="264" spans="1:38">
      <c r="A264" s="2198"/>
      <c r="B264" s="472">
        <v>43058</v>
      </c>
      <c r="C264" s="473" t="s">
        <v>42</v>
      </c>
      <c r="D264" s="75" t="s">
        <v>627</v>
      </c>
      <c r="E264" s="73" t="s">
        <v>36</v>
      </c>
      <c r="F264" s="61">
        <v>8.5</v>
      </c>
      <c r="G264" s="23">
        <v>10.6</v>
      </c>
      <c r="H264" s="64">
        <v>11.4</v>
      </c>
      <c r="I264" s="65">
        <v>6.3</v>
      </c>
      <c r="J264" s="66">
        <v>2</v>
      </c>
      <c r="K264" s="24">
        <v>7.44</v>
      </c>
      <c r="L264" s="69">
        <v>7.56</v>
      </c>
      <c r="M264" s="65">
        <v>27.7</v>
      </c>
      <c r="N264" s="66">
        <v>26</v>
      </c>
      <c r="O264" s="23"/>
      <c r="P264" s="64"/>
      <c r="Q264" s="23"/>
      <c r="R264" s="64"/>
      <c r="S264" s="23"/>
      <c r="T264" s="64"/>
      <c r="U264" s="23"/>
      <c r="V264" s="64"/>
      <c r="W264" s="65"/>
      <c r="X264" s="66"/>
      <c r="Y264" s="70"/>
      <c r="Z264" s="71"/>
      <c r="AA264" s="24"/>
      <c r="AB264" s="69"/>
      <c r="AC264" s="460">
        <v>291</v>
      </c>
      <c r="AD264" s="457">
        <v>101</v>
      </c>
      <c r="AE264" s="398" t="s">
        <v>36</v>
      </c>
      <c r="AF264" s="397" t="s">
        <v>36</v>
      </c>
      <c r="AG264" s="6" t="s">
        <v>502</v>
      </c>
      <c r="AH264" s="18" t="s">
        <v>23</v>
      </c>
      <c r="AI264" s="24">
        <v>2.92</v>
      </c>
      <c r="AJ264" s="44">
        <v>2.71</v>
      </c>
      <c r="AK264" s="42" t="s">
        <v>36</v>
      </c>
      <c r="AL264" s="96"/>
    </row>
    <row r="265" spans="1:38">
      <c r="A265" s="2198"/>
      <c r="B265" s="472">
        <v>43059</v>
      </c>
      <c r="C265" s="473" t="s">
        <v>37</v>
      </c>
      <c r="D265" s="75" t="s">
        <v>641</v>
      </c>
      <c r="E265" s="73" t="s">
        <v>36</v>
      </c>
      <c r="F265" s="61">
        <v>5.7</v>
      </c>
      <c r="G265" s="23">
        <v>9.9</v>
      </c>
      <c r="H265" s="64">
        <v>10.199999999999999</v>
      </c>
      <c r="I265" s="65">
        <v>3.7</v>
      </c>
      <c r="J265" s="66">
        <v>2.6</v>
      </c>
      <c r="K265" s="24">
        <v>7.45</v>
      </c>
      <c r="L265" s="69">
        <v>7.54</v>
      </c>
      <c r="M265" s="65">
        <v>26.3</v>
      </c>
      <c r="N265" s="66">
        <v>26.6</v>
      </c>
      <c r="O265" s="23"/>
      <c r="P265" s="64">
        <v>38.200000000000003</v>
      </c>
      <c r="Q265" s="23"/>
      <c r="R265" s="64">
        <v>78.2</v>
      </c>
      <c r="S265" s="23"/>
      <c r="T265" s="64"/>
      <c r="U265" s="23"/>
      <c r="V265" s="64"/>
      <c r="W265" s="65"/>
      <c r="X265" s="66">
        <v>21.3</v>
      </c>
      <c r="Y265" s="70"/>
      <c r="Z265" s="71">
        <v>184</v>
      </c>
      <c r="AA265" s="24"/>
      <c r="AB265" s="69">
        <v>0.14000000000000001</v>
      </c>
      <c r="AC265" s="460">
        <v>0</v>
      </c>
      <c r="AD265" s="457">
        <v>94</v>
      </c>
      <c r="AE265" s="398" t="s">
        <v>36</v>
      </c>
      <c r="AF265" s="397" t="s">
        <v>36</v>
      </c>
      <c r="AG265" s="6" t="s">
        <v>503</v>
      </c>
      <c r="AH265" s="18" t="s">
        <v>23</v>
      </c>
      <c r="AI265" s="348">
        <v>7.5999999999999998E-2</v>
      </c>
      <c r="AJ265" s="268">
        <v>3.5999999999999997E-2</v>
      </c>
      <c r="AK265" s="47" t="s">
        <v>36</v>
      </c>
      <c r="AL265" s="98"/>
    </row>
    <row r="266" spans="1:38">
      <c r="A266" s="2198"/>
      <c r="B266" s="472">
        <v>43060</v>
      </c>
      <c r="C266" s="473" t="s">
        <v>38</v>
      </c>
      <c r="D266" s="75" t="s">
        <v>627</v>
      </c>
      <c r="E266" s="73" t="s">
        <v>36</v>
      </c>
      <c r="F266" s="61">
        <v>8.6999999999999993</v>
      </c>
      <c r="G266" s="23">
        <v>8.8000000000000007</v>
      </c>
      <c r="H266" s="64">
        <v>9.4</v>
      </c>
      <c r="I266" s="65">
        <v>2.2000000000000002</v>
      </c>
      <c r="J266" s="66">
        <v>1.9</v>
      </c>
      <c r="K266" s="24">
        <v>7.42</v>
      </c>
      <c r="L266" s="69">
        <v>7.54</v>
      </c>
      <c r="M266" s="65">
        <v>24.9</v>
      </c>
      <c r="N266" s="66">
        <v>25.3</v>
      </c>
      <c r="O266" s="23"/>
      <c r="P266" s="64">
        <v>36.1</v>
      </c>
      <c r="Q266" s="23"/>
      <c r="R266" s="64">
        <v>74.099999999999994</v>
      </c>
      <c r="S266" s="23"/>
      <c r="T266" s="64"/>
      <c r="U266" s="23"/>
      <c r="V266" s="64"/>
      <c r="W266" s="65"/>
      <c r="X266" s="66">
        <v>19.3</v>
      </c>
      <c r="Y266" s="70"/>
      <c r="Z266" s="71">
        <v>173</v>
      </c>
      <c r="AA266" s="24"/>
      <c r="AB266" s="69">
        <v>0.12</v>
      </c>
      <c r="AC266" s="460">
        <v>0</v>
      </c>
      <c r="AD266" s="457">
        <v>87</v>
      </c>
      <c r="AE266" s="398" t="s">
        <v>36</v>
      </c>
      <c r="AF266" s="397"/>
      <c r="AG266" s="6" t="s">
        <v>504</v>
      </c>
      <c r="AH266" s="18" t="s">
        <v>23</v>
      </c>
      <c r="AI266" s="24" t="s">
        <v>643</v>
      </c>
      <c r="AJ266" s="44" t="s">
        <v>643</v>
      </c>
      <c r="AK266" s="42" t="s">
        <v>36</v>
      </c>
      <c r="AL266" s="96"/>
    </row>
    <row r="267" spans="1:38">
      <c r="A267" s="2198"/>
      <c r="B267" s="472">
        <v>43061</v>
      </c>
      <c r="C267" s="473" t="s">
        <v>35</v>
      </c>
      <c r="D267" s="75" t="s">
        <v>641</v>
      </c>
      <c r="E267" s="73">
        <v>0.5</v>
      </c>
      <c r="F267" s="61">
        <v>8.1</v>
      </c>
      <c r="G267" s="23">
        <v>8.5</v>
      </c>
      <c r="H267" s="64">
        <v>8.6999999999999993</v>
      </c>
      <c r="I267" s="65">
        <v>2.5</v>
      </c>
      <c r="J267" s="66">
        <v>2.1</v>
      </c>
      <c r="K267" s="24">
        <v>7.37</v>
      </c>
      <c r="L267" s="69">
        <v>7.57</v>
      </c>
      <c r="M267" s="65">
        <v>24.2</v>
      </c>
      <c r="N267" s="66">
        <v>24.3</v>
      </c>
      <c r="O267" s="23"/>
      <c r="P267" s="64">
        <v>35.1</v>
      </c>
      <c r="Q267" s="23"/>
      <c r="R267" s="64">
        <v>74.5</v>
      </c>
      <c r="S267" s="23"/>
      <c r="T267" s="64"/>
      <c r="U267" s="23"/>
      <c r="V267" s="64"/>
      <c r="W267" s="65"/>
      <c r="X267" s="66">
        <v>17.8</v>
      </c>
      <c r="Y267" s="70"/>
      <c r="Z267" s="71">
        <v>168</v>
      </c>
      <c r="AA267" s="24"/>
      <c r="AB267" s="69">
        <v>0.12</v>
      </c>
      <c r="AC267" s="460">
        <v>0</v>
      </c>
      <c r="AD267" s="457">
        <v>84</v>
      </c>
      <c r="AE267" s="398" t="s">
        <v>36</v>
      </c>
      <c r="AF267" s="397" t="s">
        <v>36</v>
      </c>
      <c r="AG267" s="6" t="s">
        <v>505</v>
      </c>
      <c r="AH267" s="18" t="s">
        <v>23</v>
      </c>
      <c r="AI267" s="23">
        <v>31.5</v>
      </c>
      <c r="AJ267" s="48">
        <v>32</v>
      </c>
      <c r="AK267" s="36" t="s">
        <v>36</v>
      </c>
      <c r="AL267" s="97"/>
    </row>
    <row r="268" spans="1:38">
      <c r="A268" s="2198"/>
      <c r="B268" s="472">
        <v>43062</v>
      </c>
      <c r="C268" s="473" t="s">
        <v>39</v>
      </c>
      <c r="D268" s="75" t="s">
        <v>632</v>
      </c>
      <c r="E268" s="73">
        <v>34.5</v>
      </c>
      <c r="F268" s="61">
        <v>8.1</v>
      </c>
      <c r="G268" s="23">
        <v>8.8000000000000007</v>
      </c>
      <c r="H268" s="64">
        <v>8.8000000000000007</v>
      </c>
      <c r="I268" s="65">
        <v>2.5</v>
      </c>
      <c r="J268" s="66">
        <v>1.7</v>
      </c>
      <c r="K268" s="24">
        <v>7.36</v>
      </c>
      <c r="L268" s="69">
        <v>7.6</v>
      </c>
      <c r="M268" s="65">
        <v>25</v>
      </c>
      <c r="N268" s="66">
        <v>24.3</v>
      </c>
      <c r="O268" s="23"/>
      <c r="P268" s="64"/>
      <c r="Q268" s="23"/>
      <c r="R268" s="64"/>
      <c r="S268" s="23"/>
      <c r="T268" s="64"/>
      <c r="U268" s="23"/>
      <c r="V268" s="64"/>
      <c r="W268" s="65"/>
      <c r="X268" s="66"/>
      <c r="Y268" s="70"/>
      <c r="Z268" s="71"/>
      <c r="AA268" s="24"/>
      <c r="AB268" s="69"/>
      <c r="AC268" s="460">
        <v>0</v>
      </c>
      <c r="AD268" s="457">
        <v>85</v>
      </c>
      <c r="AE268" s="398" t="s">
        <v>36</v>
      </c>
      <c r="AF268" s="397" t="s">
        <v>36</v>
      </c>
      <c r="AG268" s="6" t="s">
        <v>27</v>
      </c>
      <c r="AH268" s="18" t="s">
        <v>23</v>
      </c>
      <c r="AI268" s="23">
        <v>25.3</v>
      </c>
      <c r="AJ268" s="48">
        <v>24.2</v>
      </c>
      <c r="AK268" s="36" t="s">
        <v>36</v>
      </c>
      <c r="AL268" s="97"/>
    </row>
    <row r="269" spans="1:38">
      <c r="A269" s="2198"/>
      <c r="B269" s="472">
        <v>43063</v>
      </c>
      <c r="C269" s="473" t="s">
        <v>40</v>
      </c>
      <c r="D269" s="75" t="s">
        <v>641</v>
      </c>
      <c r="E269" s="73">
        <v>0</v>
      </c>
      <c r="F269" s="61">
        <v>9.5</v>
      </c>
      <c r="G269" s="23">
        <v>9</v>
      </c>
      <c r="H269" s="64">
        <v>9</v>
      </c>
      <c r="I269" s="65">
        <v>4.0999999999999996</v>
      </c>
      <c r="J269" s="66">
        <v>2.4</v>
      </c>
      <c r="K269" s="24">
        <v>7.35</v>
      </c>
      <c r="L269" s="69">
        <v>7.53</v>
      </c>
      <c r="M269" s="65">
        <v>24.5</v>
      </c>
      <c r="N269" s="66">
        <v>25</v>
      </c>
      <c r="O269" s="23"/>
      <c r="P269" s="64">
        <v>37.299999999999997</v>
      </c>
      <c r="Q269" s="23"/>
      <c r="R269" s="64">
        <v>76.599999999999994</v>
      </c>
      <c r="S269" s="23"/>
      <c r="T269" s="64"/>
      <c r="U269" s="23"/>
      <c r="V269" s="64"/>
      <c r="W269" s="65"/>
      <c r="X269" s="66">
        <v>17.8</v>
      </c>
      <c r="Y269" s="70"/>
      <c r="Z269" s="71">
        <v>176</v>
      </c>
      <c r="AA269" s="24"/>
      <c r="AB269" s="69">
        <v>0.15</v>
      </c>
      <c r="AC269" s="460">
        <v>0</v>
      </c>
      <c r="AD269" s="457">
        <v>98</v>
      </c>
      <c r="AE269" s="398" t="s">
        <v>36</v>
      </c>
      <c r="AF269" s="397"/>
      <c r="AG269" s="6" t="s">
        <v>58</v>
      </c>
      <c r="AH269" s="18" t="s">
        <v>492</v>
      </c>
      <c r="AI269" s="51">
        <v>3.7</v>
      </c>
      <c r="AJ269" s="52">
        <v>2.4</v>
      </c>
      <c r="AK269" s="43" t="s">
        <v>36</v>
      </c>
      <c r="AL269" s="99"/>
    </row>
    <row r="270" spans="1:38">
      <c r="A270" s="2198"/>
      <c r="B270" s="472">
        <v>43064</v>
      </c>
      <c r="C270" s="473" t="s">
        <v>41</v>
      </c>
      <c r="D270" s="75" t="s">
        <v>627</v>
      </c>
      <c r="E270" s="73" t="s">
        <v>36</v>
      </c>
      <c r="F270" s="61">
        <v>8.5</v>
      </c>
      <c r="G270" s="23">
        <v>9.4</v>
      </c>
      <c r="H270" s="64">
        <v>9.5</v>
      </c>
      <c r="I270" s="65">
        <v>2.8</v>
      </c>
      <c r="J270" s="66">
        <v>2.2999999999999998</v>
      </c>
      <c r="K270" s="24">
        <v>7.3</v>
      </c>
      <c r="L270" s="69">
        <v>7.41</v>
      </c>
      <c r="M270" s="65">
        <v>25</v>
      </c>
      <c r="N270" s="66">
        <v>25.1</v>
      </c>
      <c r="O270" s="23"/>
      <c r="P270" s="64"/>
      <c r="Q270" s="23"/>
      <c r="R270" s="64"/>
      <c r="S270" s="23"/>
      <c r="T270" s="64"/>
      <c r="U270" s="23"/>
      <c r="V270" s="64"/>
      <c r="W270" s="65"/>
      <c r="X270" s="66"/>
      <c r="Y270" s="70"/>
      <c r="Z270" s="71"/>
      <c r="AA270" s="24"/>
      <c r="AB270" s="69"/>
      <c r="AC270" s="460">
        <v>80</v>
      </c>
      <c r="AD270" s="457">
        <v>88</v>
      </c>
      <c r="AE270" s="398" t="s">
        <v>36</v>
      </c>
      <c r="AF270" s="397" t="s">
        <v>36</v>
      </c>
      <c r="AG270" s="6" t="s">
        <v>506</v>
      </c>
      <c r="AH270" s="18" t="s">
        <v>23</v>
      </c>
      <c r="AI270" s="51">
        <v>10.9</v>
      </c>
      <c r="AJ270" s="52">
        <v>2.9</v>
      </c>
      <c r="AK270" s="43" t="s">
        <v>36</v>
      </c>
      <c r="AL270" s="99"/>
    </row>
    <row r="271" spans="1:38">
      <c r="A271" s="2198"/>
      <c r="B271" s="472">
        <v>43065</v>
      </c>
      <c r="C271" s="473" t="s">
        <v>42</v>
      </c>
      <c r="D271" s="75" t="s">
        <v>627</v>
      </c>
      <c r="E271" s="73" t="s">
        <v>36</v>
      </c>
      <c r="F271" s="61">
        <v>10.199999999999999</v>
      </c>
      <c r="G271" s="23">
        <v>9.6</v>
      </c>
      <c r="H271" s="64">
        <v>9.6999999999999993</v>
      </c>
      <c r="I271" s="65">
        <v>1.6</v>
      </c>
      <c r="J271" s="66">
        <v>1.7</v>
      </c>
      <c r="K271" s="24">
        <v>7.37</v>
      </c>
      <c r="L271" s="69">
        <v>7.52</v>
      </c>
      <c r="M271" s="65">
        <v>26.1</v>
      </c>
      <c r="N271" s="66">
        <v>26</v>
      </c>
      <c r="O271" s="23"/>
      <c r="P271" s="64"/>
      <c r="Q271" s="23"/>
      <c r="R271" s="64"/>
      <c r="S271" s="23"/>
      <c r="T271" s="64"/>
      <c r="U271" s="23"/>
      <c r="V271" s="64"/>
      <c r="W271" s="65"/>
      <c r="X271" s="66"/>
      <c r="Y271" s="70"/>
      <c r="Z271" s="71"/>
      <c r="AA271" s="24"/>
      <c r="AB271" s="69"/>
      <c r="AC271" s="460">
        <v>62</v>
      </c>
      <c r="AD271" s="457">
        <v>81</v>
      </c>
      <c r="AE271" s="398" t="s">
        <v>36</v>
      </c>
      <c r="AF271" s="397" t="s">
        <v>36</v>
      </c>
      <c r="AG271" s="19"/>
      <c r="AH271" s="9"/>
      <c r="AI271" s="20"/>
      <c r="AJ271" s="8"/>
      <c r="AK271" s="8"/>
      <c r="AL271" s="9"/>
    </row>
    <row r="272" spans="1:38">
      <c r="A272" s="2198"/>
      <c r="B272" s="472">
        <v>43066</v>
      </c>
      <c r="C272" s="473" t="s">
        <v>37</v>
      </c>
      <c r="D272" s="75" t="s">
        <v>627</v>
      </c>
      <c r="E272" s="73" t="s">
        <v>36</v>
      </c>
      <c r="F272" s="61">
        <v>12</v>
      </c>
      <c r="G272" s="23">
        <v>10.1</v>
      </c>
      <c r="H272" s="64">
        <v>10.1</v>
      </c>
      <c r="I272" s="65">
        <v>5.7</v>
      </c>
      <c r="J272" s="66">
        <v>1.7</v>
      </c>
      <c r="K272" s="24">
        <v>7.51</v>
      </c>
      <c r="L272" s="69">
        <v>7.56</v>
      </c>
      <c r="M272" s="65">
        <v>25.8</v>
      </c>
      <c r="N272" s="66">
        <v>25.8</v>
      </c>
      <c r="O272" s="23"/>
      <c r="P272" s="64">
        <v>34.6</v>
      </c>
      <c r="Q272" s="23"/>
      <c r="R272" s="64">
        <v>78.2</v>
      </c>
      <c r="S272" s="23"/>
      <c r="T272" s="64"/>
      <c r="U272" s="23"/>
      <c r="V272" s="64"/>
      <c r="W272" s="65"/>
      <c r="X272" s="66">
        <v>19.8</v>
      </c>
      <c r="Y272" s="70"/>
      <c r="Z272" s="71">
        <v>172</v>
      </c>
      <c r="AA272" s="24"/>
      <c r="AB272" s="69">
        <v>0.11</v>
      </c>
      <c r="AC272" s="460">
        <v>115</v>
      </c>
      <c r="AD272" s="457">
        <v>78</v>
      </c>
      <c r="AE272" s="398" t="s">
        <v>36</v>
      </c>
      <c r="AF272" s="397" t="s">
        <v>36</v>
      </c>
      <c r="AG272" s="19"/>
      <c r="AH272" s="9"/>
      <c r="AI272" s="20"/>
      <c r="AJ272" s="8"/>
      <c r="AK272" s="8"/>
      <c r="AL272" s="9"/>
    </row>
    <row r="273" spans="1:38">
      <c r="A273" s="2198"/>
      <c r="B273" s="472">
        <v>43067</v>
      </c>
      <c r="C273" s="473" t="s">
        <v>38</v>
      </c>
      <c r="D273" s="75" t="s">
        <v>641</v>
      </c>
      <c r="E273" s="73" t="s">
        <v>36</v>
      </c>
      <c r="F273" s="61">
        <v>10.9</v>
      </c>
      <c r="G273" s="23">
        <v>10.199999999999999</v>
      </c>
      <c r="H273" s="64">
        <v>10.1</v>
      </c>
      <c r="I273" s="65">
        <v>2</v>
      </c>
      <c r="J273" s="66">
        <v>2.2999999999999998</v>
      </c>
      <c r="K273" s="24">
        <v>7.49</v>
      </c>
      <c r="L273" s="69">
        <v>7.45</v>
      </c>
      <c r="M273" s="65">
        <v>25.4</v>
      </c>
      <c r="N273" s="66">
        <v>25.7</v>
      </c>
      <c r="O273" s="23"/>
      <c r="P273" s="64">
        <v>36.4</v>
      </c>
      <c r="Q273" s="23"/>
      <c r="R273" s="64">
        <v>78.599999999999994</v>
      </c>
      <c r="S273" s="23"/>
      <c r="T273" s="64"/>
      <c r="U273" s="23"/>
      <c r="V273" s="64"/>
      <c r="W273" s="65"/>
      <c r="X273" s="66">
        <v>19.600000000000001</v>
      </c>
      <c r="Y273" s="70"/>
      <c r="Z273" s="71">
        <v>172</v>
      </c>
      <c r="AA273" s="24"/>
      <c r="AB273" s="69">
        <v>0.14000000000000001</v>
      </c>
      <c r="AC273" s="460">
        <v>0</v>
      </c>
      <c r="AD273" s="457">
        <v>75</v>
      </c>
      <c r="AE273" s="398" t="s">
        <v>36</v>
      </c>
      <c r="AF273" s="397"/>
      <c r="AG273" s="21"/>
      <c r="AH273" s="3"/>
      <c r="AI273" s="22"/>
      <c r="AJ273" s="10"/>
      <c r="AK273" s="10"/>
      <c r="AL273" s="3"/>
    </row>
    <row r="274" spans="1:38">
      <c r="A274" s="2198"/>
      <c r="B274" s="472">
        <v>43068</v>
      </c>
      <c r="C274" s="473" t="s">
        <v>35</v>
      </c>
      <c r="D274" s="75" t="s">
        <v>627</v>
      </c>
      <c r="E274" s="73" t="s">
        <v>36</v>
      </c>
      <c r="F274" s="61">
        <v>12.4</v>
      </c>
      <c r="G274" s="23">
        <v>10.5</v>
      </c>
      <c r="H274" s="64">
        <v>10.5</v>
      </c>
      <c r="I274" s="65">
        <v>1.7</v>
      </c>
      <c r="J274" s="66">
        <v>1.7</v>
      </c>
      <c r="K274" s="24">
        <v>7.54</v>
      </c>
      <c r="L274" s="69">
        <v>7.47</v>
      </c>
      <c r="M274" s="65">
        <v>25.7</v>
      </c>
      <c r="N274" s="66">
        <v>25.3</v>
      </c>
      <c r="O274" s="23"/>
      <c r="P274" s="64">
        <v>35.700000000000003</v>
      </c>
      <c r="Q274" s="23"/>
      <c r="R274" s="64">
        <v>78</v>
      </c>
      <c r="S274" s="23"/>
      <c r="T274" s="64"/>
      <c r="U274" s="23"/>
      <c r="V274" s="64"/>
      <c r="W274" s="65"/>
      <c r="X274" s="66">
        <v>19.399999999999999</v>
      </c>
      <c r="Y274" s="70"/>
      <c r="Z274" s="71">
        <v>172</v>
      </c>
      <c r="AA274" s="24"/>
      <c r="AB274" s="69">
        <v>0.11</v>
      </c>
      <c r="AC274" s="460">
        <v>53</v>
      </c>
      <c r="AD274" s="457">
        <v>73</v>
      </c>
      <c r="AE274" s="398" t="s">
        <v>36</v>
      </c>
      <c r="AF274" s="397" t="s">
        <v>36</v>
      </c>
      <c r="AG274" s="29" t="s">
        <v>144</v>
      </c>
      <c r="AH274" s="2" t="s">
        <v>36</v>
      </c>
      <c r="AI274" s="2" t="s">
        <v>36</v>
      </c>
      <c r="AJ274" s="2" t="s">
        <v>36</v>
      </c>
      <c r="AK274" s="2" t="s">
        <v>36</v>
      </c>
      <c r="AL274" s="100" t="s">
        <v>36</v>
      </c>
    </row>
    <row r="275" spans="1:38">
      <c r="A275" s="2198"/>
      <c r="B275" s="475">
        <v>43069</v>
      </c>
      <c r="C275" s="476" t="s">
        <v>39</v>
      </c>
      <c r="D275" s="267" t="s">
        <v>641</v>
      </c>
      <c r="E275" s="146">
        <v>0</v>
      </c>
      <c r="F275" s="136">
        <v>12.3</v>
      </c>
      <c r="G275" s="137">
        <v>10.9</v>
      </c>
      <c r="H275" s="138">
        <v>10.7</v>
      </c>
      <c r="I275" s="139">
        <v>2.2000000000000002</v>
      </c>
      <c r="J275" s="140">
        <v>1.5</v>
      </c>
      <c r="K275" s="141">
        <v>7.5</v>
      </c>
      <c r="L275" s="142">
        <v>7.52</v>
      </c>
      <c r="M275" s="139">
        <v>26</v>
      </c>
      <c r="N275" s="140">
        <v>26.1</v>
      </c>
      <c r="O275" s="137"/>
      <c r="P275" s="138">
        <v>37.1</v>
      </c>
      <c r="Q275" s="137"/>
      <c r="R275" s="138">
        <v>79.8</v>
      </c>
      <c r="S275" s="137"/>
      <c r="T275" s="138"/>
      <c r="U275" s="137"/>
      <c r="V275" s="138"/>
      <c r="W275" s="139"/>
      <c r="X275" s="140">
        <v>20.5</v>
      </c>
      <c r="Y275" s="143"/>
      <c r="Z275" s="144">
        <v>174</v>
      </c>
      <c r="AA275" s="141"/>
      <c r="AB275" s="142">
        <v>0.12</v>
      </c>
      <c r="AC275" s="459">
        <v>0</v>
      </c>
      <c r="AD275" s="462">
        <v>70</v>
      </c>
      <c r="AE275" s="398" t="s">
        <v>36</v>
      </c>
      <c r="AF275" s="397" t="s">
        <v>36</v>
      </c>
      <c r="AG275" s="11" t="s">
        <v>36</v>
      </c>
      <c r="AH275" s="2" t="s">
        <v>36</v>
      </c>
      <c r="AI275" s="2" t="s">
        <v>36</v>
      </c>
      <c r="AJ275" s="2" t="s">
        <v>36</v>
      </c>
      <c r="AK275" s="2" t="s">
        <v>36</v>
      </c>
      <c r="AL275" s="100" t="s">
        <v>36</v>
      </c>
    </row>
    <row r="276" spans="1:38" s="1" customFormat="1" ht="13.5" customHeight="1">
      <c r="A276" s="2198"/>
      <c r="B276" s="2194" t="s">
        <v>407</v>
      </c>
      <c r="C276" s="2184"/>
      <c r="D276" s="664"/>
      <c r="E276" s="586">
        <f t="shared" ref="E276:AD276" si="18">MAX(E246:E275)</f>
        <v>34.5</v>
      </c>
      <c r="F276" s="587">
        <f t="shared" si="18"/>
        <v>20.6</v>
      </c>
      <c r="G276" s="688">
        <f t="shared" si="18"/>
        <v>15.2</v>
      </c>
      <c r="H276" s="589">
        <f t="shared" si="18"/>
        <v>14.9</v>
      </c>
      <c r="I276" s="590">
        <f t="shared" si="18"/>
        <v>27.6</v>
      </c>
      <c r="J276" s="689">
        <f t="shared" si="18"/>
        <v>2.6</v>
      </c>
      <c r="K276" s="690">
        <f t="shared" si="18"/>
        <v>7.54</v>
      </c>
      <c r="L276" s="593">
        <f t="shared" si="18"/>
        <v>7.6</v>
      </c>
      <c r="M276" s="590">
        <f t="shared" si="18"/>
        <v>27.7</v>
      </c>
      <c r="N276" s="689">
        <f t="shared" si="18"/>
        <v>26.6</v>
      </c>
      <c r="O276" s="688">
        <f t="shared" si="18"/>
        <v>39</v>
      </c>
      <c r="P276" s="589">
        <f t="shared" si="18"/>
        <v>39.1</v>
      </c>
      <c r="Q276" s="588">
        <f t="shared" si="18"/>
        <v>76</v>
      </c>
      <c r="R276" s="587">
        <f t="shared" si="18"/>
        <v>79.8</v>
      </c>
      <c r="S276" s="688">
        <f t="shared" si="18"/>
        <v>54.5</v>
      </c>
      <c r="T276" s="589">
        <f t="shared" si="18"/>
        <v>54.7</v>
      </c>
      <c r="U276" s="588">
        <f t="shared" si="18"/>
        <v>21.5</v>
      </c>
      <c r="V276" s="587">
        <f t="shared" si="18"/>
        <v>19.8</v>
      </c>
      <c r="W276" s="691">
        <f t="shared" si="18"/>
        <v>14.3</v>
      </c>
      <c r="X276" s="591">
        <f t="shared" si="18"/>
        <v>21.3</v>
      </c>
      <c r="Y276" s="594">
        <f t="shared" si="18"/>
        <v>173</v>
      </c>
      <c r="Z276" s="692">
        <f t="shared" si="18"/>
        <v>184</v>
      </c>
      <c r="AA276" s="690">
        <f t="shared" si="18"/>
        <v>0.35</v>
      </c>
      <c r="AB276" s="593">
        <f t="shared" si="18"/>
        <v>0.15</v>
      </c>
      <c r="AC276" s="615">
        <f t="shared" si="18"/>
        <v>1080</v>
      </c>
      <c r="AD276" s="693">
        <f t="shared" si="18"/>
        <v>295</v>
      </c>
      <c r="AE276" s="747"/>
      <c r="AF276" s="674"/>
      <c r="AG276" s="11" t="s">
        <v>36</v>
      </c>
      <c r="AH276" s="2" t="s">
        <v>36</v>
      </c>
      <c r="AI276" s="2" t="s">
        <v>36</v>
      </c>
      <c r="AJ276" s="2" t="s">
        <v>36</v>
      </c>
      <c r="AK276" s="2" t="s">
        <v>36</v>
      </c>
      <c r="AL276" s="100" t="s">
        <v>36</v>
      </c>
    </row>
    <row r="277" spans="1:38" s="1" customFormat="1" ht="13.5" customHeight="1">
      <c r="A277" s="2198"/>
      <c r="B277" s="2195" t="s">
        <v>408</v>
      </c>
      <c r="C277" s="2186"/>
      <c r="D277" s="666"/>
      <c r="E277" s="597">
        <f t="shared" ref="E277:AD277" si="19">MIN(E246:E275)</f>
        <v>0</v>
      </c>
      <c r="F277" s="598">
        <f t="shared" si="19"/>
        <v>5.7</v>
      </c>
      <c r="G277" s="694">
        <f t="shared" si="19"/>
        <v>8.5</v>
      </c>
      <c r="H277" s="600">
        <f t="shared" si="19"/>
        <v>8.6999999999999993</v>
      </c>
      <c r="I277" s="601">
        <f t="shared" si="19"/>
        <v>1.6</v>
      </c>
      <c r="J277" s="695">
        <f t="shared" si="19"/>
        <v>1.4</v>
      </c>
      <c r="K277" s="696">
        <f t="shared" si="19"/>
        <v>7.2</v>
      </c>
      <c r="L277" s="604">
        <f t="shared" si="19"/>
        <v>7.19</v>
      </c>
      <c r="M277" s="601">
        <f t="shared" si="19"/>
        <v>16.899999999999999</v>
      </c>
      <c r="N277" s="695">
        <f t="shared" si="19"/>
        <v>16.8</v>
      </c>
      <c r="O277" s="694">
        <f t="shared" si="19"/>
        <v>39</v>
      </c>
      <c r="P277" s="600">
        <f t="shared" si="19"/>
        <v>29</v>
      </c>
      <c r="Q277" s="599">
        <f t="shared" si="19"/>
        <v>76</v>
      </c>
      <c r="R277" s="598">
        <f t="shared" si="19"/>
        <v>54.5</v>
      </c>
      <c r="S277" s="694">
        <f t="shared" si="19"/>
        <v>54.5</v>
      </c>
      <c r="T277" s="600">
        <f t="shared" si="19"/>
        <v>54.7</v>
      </c>
      <c r="U277" s="599">
        <f t="shared" si="19"/>
        <v>21.5</v>
      </c>
      <c r="V277" s="598">
        <f t="shared" si="19"/>
        <v>19.8</v>
      </c>
      <c r="W277" s="697">
        <f t="shared" si="19"/>
        <v>14.3</v>
      </c>
      <c r="X277" s="602">
        <f t="shared" si="19"/>
        <v>8.6999999999999993</v>
      </c>
      <c r="Y277" s="605">
        <f t="shared" si="19"/>
        <v>173</v>
      </c>
      <c r="Z277" s="698">
        <f t="shared" si="19"/>
        <v>115</v>
      </c>
      <c r="AA277" s="696">
        <f t="shared" si="19"/>
        <v>0.35</v>
      </c>
      <c r="AB277" s="604">
        <f t="shared" si="19"/>
        <v>0.08</v>
      </c>
      <c r="AC277" s="49">
        <f t="shared" si="19"/>
        <v>0</v>
      </c>
      <c r="AD277" s="699">
        <f t="shared" si="19"/>
        <v>70</v>
      </c>
      <c r="AE277" s="747"/>
      <c r="AF277" s="674"/>
      <c r="AG277" s="11" t="s">
        <v>36</v>
      </c>
      <c r="AH277" s="2" t="s">
        <v>36</v>
      </c>
      <c r="AI277" s="2" t="s">
        <v>36</v>
      </c>
      <c r="AJ277" s="2" t="s">
        <v>36</v>
      </c>
      <c r="AK277" s="2" t="s">
        <v>36</v>
      </c>
      <c r="AL277" s="100" t="s">
        <v>36</v>
      </c>
    </row>
    <row r="278" spans="1:38" s="1" customFormat="1" ht="13.5" customHeight="1">
      <c r="A278" s="2198"/>
      <c r="B278" s="2195" t="s">
        <v>409</v>
      </c>
      <c r="C278" s="2186"/>
      <c r="D278" s="666"/>
      <c r="E278" s="666"/>
      <c r="F278" s="598">
        <f t="shared" ref="F278:AD278" si="20">AVERAGE(F246:F275)</f>
        <v>12.146666666666667</v>
      </c>
      <c r="G278" s="694">
        <f t="shared" si="20"/>
        <v>11.696666666666667</v>
      </c>
      <c r="H278" s="600">
        <f t="shared" si="20"/>
        <v>11.846666666666668</v>
      </c>
      <c r="I278" s="601">
        <f t="shared" si="20"/>
        <v>6.1999999999999984</v>
      </c>
      <c r="J278" s="695">
        <f t="shared" si="20"/>
        <v>2.0233333333333334</v>
      </c>
      <c r="K278" s="696">
        <f t="shared" si="20"/>
        <v>7.3933333333333326</v>
      </c>
      <c r="L278" s="604">
        <f t="shared" si="20"/>
        <v>7.4619999999999997</v>
      </c>
      <c r="M278" s="601">
        <f t="shared" si="20"/>
        <v>23.963333333333331</v>
      </c>
      <c r="N278" s="695">
        <f t="shared" si="20"/>
        <v>23.580000000000002</v>
      </c>
      <c r="O278" s="694">
        <f t="shared" si="20"/>
        <v>39</v>
      </c>
      <c r="P278" s="600">
        <f t="shared" si="20"/>
        <v>35.975000000000001</v>
      </c>
      <c r="Q278" s="599">
        <f t="shared" si="20"/>
        <v>76</v>
      </c>
      <c r="R278" s="598">
        <f t="shared" si="20"/>
        <v>73.239999999999995</v>
      </c>
      <c r="S278" s="694">
        <f t="shared" si="20"/>
        <v>54.5</v>
      </c>
      <c r="T278" s="600">
        <f t="shared" si="20"/>
        <v>54.7</v>
      </c>
      <c r="U278" s="599">
        <f t="shared" si="20"/>
        <v>21.5</v>
      </c>
      <c r="V278" s="598">
        <f t="shared" si="20"/>
        <v>19.8</v>
      </c>
      <c r="W278" s="697">
        <f t="shared" si="20"/>
        <v>14.3</v>
      </c>
      <c r="X278" s="602">
        <f t="shared" si="20"/>
        <v>16.390000000000004</v>
      </c>
      <c r="Y278" s="605">
        <f t="shared" si="20"/>
        <v>173</v>
      </c>
      <c r="Z278" s="698">
        <f t="shared" si="20"/>
        <v>163.5</v>
      </c>
      <c r="AA278" s="696">
        <f t="shared" si="20"/>
        <v>0.35</v>
      </c>
      <c r="AB278" s="604">
        <f t="shared" si="20"/>
        <v>0.11750000000000001</v>
      </c>
      <c r="AC278" s="49">
        <f t="shared" si="20"/>
        <v>231.1</v>
      </c>
      <c r="AD278" s="699">
        <f t="shared" si="20"/>
        <v>128.06666666666666</v>
      </c>
      <c r="AE278" s="747"/>
      <c r="AF278" s="674"/>
      <c r="AG278" s="11" t="s">
        <v>36</v>
      </c>
      <c r="AH278" s="2" t="s">
        <v>36</v>
      </c>
      <c r="AI278" s="2" t="s">
        <v>36</v>
      </c>
      <c r="AJ278" s="2" t="s">
        <v>36</v>
      </c>
      <c r="AK278" s="2" t="s">
        <v>36</v>
      </c>
      <c r="AL278" s="100" t="s">
        <v>36</v>
      </c>
    </row>
    <row r="279" spans="1:38" s="1" customFormat="1" ht="13.5" customHeight="1">
      <c r="A279" s="2199"/>
      <c r="B279" s="2196" t="s">
        <v>410</v>
      </c>
      <c r="C279" s="2188"/>
      <c r="D279" s="666"/>
      <c r="E279" s="1156">
        <f>SUM(E246:E275)</f>
        <v>51.5</v>
      </c>
      <c r="F279" s="677"/>
      <c r="G279" s="1153"/>
      <c r="H279" s="678"/>
      <c r="I279" s="679"/>
      <c r="J279" s="1154"/>
      <c r="K279" s="1155"/>
      <c r="L279" s="680"/>
      <c r="M279" s="679"/>
      <c r="N279" s="1154"/>
      <c r="O279" s="1153"/>
      <c r="P279" s="678"/>
      <c r="Q279" s="681"/>
      <c r="R279" s="733"/>
      <c r="S279" s="726"/>
      <c r="T279" s="727"/>
      <c r="U279" s="732"/>
      <c r="V279" s="733"/>
      <c r="W279" s="734"/>
      <c r="X279" s="735"/>
      <c r="Y279" s="736"/>
      <c r="Z279" s="737"/>
      <c r="AA279" s="730"/>
      <c r="AB279" s="731"/>
      <c r="AC279" s="670">
        <f>SUM(AC246:AC275)</f>
        <v>6933</v>
      </c>
      <c r="AD279" s="738"/>
      <c r="AE279" s="747"/>
      <c r="AF279" s="674"/>
      <c r="AG279" s="274"/>
      <c r="AH279" s="276"/>
      <c r="AI279" s="276"/>
      <c r="AJ279" s="276"/>
      <c r="AK279" s="276"/>
      <c r="AL279" s="275"/>
    </row>
    <row r="280" spans="1:38" ht="13.5" customHeight="1">
      <c r="A280" s="2179" t="s">
        <v>355</v>
      </c>
      <c r="B280" s="1282">
        <v>43070</v>
      </c>
      <c r="C280" s="289" t="s">
        <v>40</v>
      </c>
      <c r="D280" s="74" t="s">
        <v>632</v>
      </c>
      <c r="E280" s="72">
        <v>0.5</v>
      </c>
      <c r="F280" s="60">
        <v>7.6</v>
      </c>
      <c r="G280" s="62">
        <v>11</v>
      </c>
      <c r="H280" s="63">
        <v>10.9</v>
      </c>
      <c r="I280" s="56">
        <v>2.1</v>
      </c>
      <c r="J280" s="57">
        <v>1.8</v>
      </c>
      <c r="K280" s="67">
        <v>7.53</v>
      </c>
      <c r="L280" s="68">
        <v>7.45</v>
      </c>
      <c r="M280" s="56">
        <v>25.9</v>
      </c>
      <c r="N280" s="57">
        <v>26.2</v>
      </c>
      <c r="O280" s="62"/>
      <c r="P280" s="63">
        <v>37.799999999999997</v>
      </c>
      <c r="Q280" s="62"/>
      <c r="R280" s="63">
        <v>82.8</v>
      </c>
      <c r="S280" s="62"/>
      <c r="T280" s="63"/>
      <c r="U280" s="62"/>
      <c r="V280" s="63"/>
      <c r="W280" s="56"/>
      <c r="X280" s="57">
        <v>20.399999999999999</v>
      </c>
      <c r="Y280" s="58"/>
      <c r="Z280" s="59">
        <v>184</v>
      </c>
      <c r="AA280" s="67"/>
      <c r="AB280" s="68">
        <v>0.11</v>
      </c>
      <c r="AC280" s="483">
        <v>0</v>
      </c>
      <c r="AD280" s="458">
        <v>73</v>
      </c>
      <c r="AE280" s="1191"/>
      <c r="AF280" s="397"/>
      <c r="AG280" s="109">
        <v>43083</v>
      </c>
      <c r="AH280" s="4" t="s">
        <v>3</v>
      </c>
      <c r="AI280" s="30">
        <v>6</v>
      </c>
      <c r="AJ280" s="27" t="s">
        <v>20</v>
      </c>
      <c r="AK280" s="28"/>
      <c r="AL280" s="103"/>
    </row>
    <row r="281" spans="1:38">
      <c r="A281" s="2180"/>
      <c r="B281" s="1186">
        <v>43071</v>
      </c>
      <c r="C281" s="293" t="s">
        <v>41</v>
      </c>
      <c r="D281" s="75" t="s">
        <v>627</v>
      </c>
      <c r="E281" s="73"/>
      <c r="F281" s="61">
        <v>7.7</v>
      </c>
      <c r="G281" s="23">
        <v>10.7</v>
      </c>
      <c r="H281" s="64">
        <v>10.7</v>
      </c>
      <c r="I281" s="65">
        <v>2.9</v>
      </c>
      <c r="J281" s="66">
        <v>2.2000000000000002</v>
      </c>
      <c r="K281" s="24">
        <v>7.35</v>
      </c>
      <c r="L281" s="69">
        <v>7.45</v>
      </c>
      <c r="M281" s="65">
        <v>26.6</v>
      </c>
      <c r="N281" s="66">
        <v>26.1</v>
      </c>
      <c r="O281" s="23"/>
      <c r="P281" s="64"/>
      <c r="Q281" s="23"/>
      <c r="R281" s="64"/>
      <c r="S281" s="23"/>
      <c r="T281" s="64"/>
      <c r="U281" s="23"/>
      <c r="V281" s="64"/>
      <c r="W281" s="65"/>
      <c r="X281" s="66"/>
      <c r="Y281" s="70"/>
      <c r="Z281" s="71"/>
      <c r="AA281" s="24"/>
      <c r="AB281" s="69"/>
      <c r="AC281" s="481">
        <v>0</v>
      </c>
      <c r="AD281" s="457">
        <v>75</v>
      </c>
      <c r="AE281" s="1191"/>
      <c r="AF281" s="397"/>
      <c r="AG281" s="12" t="s">
        <v>94</v>
      </c>
      <c r="AH281" s="13" t="s">
        <v>396</v>
      </c>
      <c r="AI281" s="14" t="s">
        <v>5</v>
      </c>
      <c r="AJ281" s="15" t="s">
        <v>6</v>
      </c>
      <c r="AK281" s="16" t="s">
        <v>36</v>
      </c>
      <c r="AL281" s="93"/>
    </row>
    <row r="282" spans="1:38">
      <c r="A282" s="2180"/>
      <c r="B282" s="1186">
        <v>43072</v>
      </c>
      <c r="C282" s="293" t="s">
        <v>42</v>
      </c>
      <c r="D282" s="75" t="s">
        <v>627</v>
      </c>
      <c r="E282" s="73"/>
      <c r="F282" s="61">
        <v>8.3000000000000007</v>
      </c>
      <c r="G282" s="23">
        <v>10.199999999999999</v>
      </c>
      <c r="H282" s="64">
        <v>10.4</v>
      </c>
      <c r="I282" s="65">
        <v>2.1</v>
      </c>
      <c r="J282" s="66">
        <v>1.6</v>
      </c>
      <c r="K282" s="24">
        <v>7.45</v>
      </c>
      <c r="L282" s="69">
        <v>7.39</v>
      </c>
      <c r="M282" s="65">
        <v>26.7</v>
      </c>
      <c r="N282" s="66">
        <v>27.2</v>
      </c>
      <c r="O282" s="23"/>
      <c r="P282" s="64"/>
      <c r="Q282" s="23"/>
      <c r="R282" s="64"/>
      <c r="S282" s="23"/>
      <c r="T282" s="64"/>
      <c r="U282" s="23"/>
      <c r="V282" s="64"/>
      <c r="W282" s="65"/>
      <c r="X282" s="66"/>
      <c r="Y282" s="70"/>
      <c r="Z282" s="71"/>
      <c r="AA282" s="24"/>
      <c r="AB282" s="69"/>
      <c r="AC282" s="481">
        <v>0</v>
      </c>
      <c r="AD282" s="457">
        <v>71</v>
      </c>
      <c r="AE282" s="1191"/>
      <c r="AF282" s="397"/>
      <c r="AG282" s="5" t="s">
        <v>95</v>
      </c>
      <c r="AH282" s="17" t="s">
        <v>20</v>
      </c>
      <c r="AI282" s="31">
        <v>7.2</v>
      </c>
      <c r="AJ282" s="32">
        <v>7.4</v>
      </c>
      <c r="AK282" s="33" t="s">
        <v>36</v>
      </c>
      <c r="AL282" s="94"/>
    </row>
    <row r="283" spans="1:38">
      <c r="A283" s="2180"/>
      <c r="B283" s="1186">
        <v>43073</v>
      </c>
      <c r="C283" s="293" t="s">
        <v>37</v>
      </c>
      <c r="D283" s="75" t="s">
        <v>641</v>
      </c>
      <c r="E283" s="73">
        <v>0</v>
      </c>
      <c r="F283" s="61">
        <v>7.7</v>
      </c>
      <c r="G283" s="23">
        <v>9.9</v>
      </c>
      <c r="H283" s="64">
        <v>10.1</v>
      </c>
      <c r="I283" s="65">
        <v>2.2999999999999998</v>
      </c>
      <c r="J283" s="66">
        <v>1.6</v>
      </c>
      <c r="K283" s="24">
        <v>7.57</v>
      </c>
      <c r="L283" s="69">
        <v>7.55</v>
      </c>
      <c r="M283" s="65">
        <v>26.8</v>
      </c>
      <c r="N283" s="66">
        <v>27.5</v>
      </c>
      <c r="O283" s="23"/>
      <c r="P283" s="64">
        <v>38</v>
      </c>
      <c r="Q283" s="23"/>
      <c r="R283" s="64">
        <v>82.6</v>
      </c>
      <c r="S283" s="23"/>
      <c r="T283" s="64"/>
      <c r="U283" s="23"/>
      <c r="V283" s="64"/>
      <c r="W283" s="65"/>
      <c r="X283" s="66">
        <v>22</v>
      </c>
      <c r="Y283" s="70"/>
      <c r="Z283" s="71">
        <v>191</v>
      </c>
      <c r="AA283" s="24"/>
      <c r="AB283" s="69">
        <v>0.1</v>
      </c>
      <c r="AC283" s="481">
        <v>0</v>
      </c>
      <c r="AD283" s="457">
        <v>67</v>
      </c>
      <c r="AE283" s="1191"/>
      <c r="AF283" s="397"/>
      <c r="AG283" s="6" t="s">
        <v>397</v>
      </c>
      <c r="AH283" s="18" t="s">
        <v>398</v>
      </c>
      <c r="AI283" s="37">
        <v>3</v>
      </c>
      <c r="AJ283" s="38">
        <v>2.4</v>
      </c>
      <c r="AK283" s="39" t="s">
        <v>36</v>
      </c>
      <c r="AL283" s="95"/>
    </row>
    <row r="284" spans="1:38">
      <c r="A284" s="2180"/>
      <c r="B284" s="1186">
        <v>43074</v>
      </c>
      <c r="C284" s="293" t="s">
        <v>38</v>
      </c>
      <c r="D284" s="75" t="s">
        <v>627</v>
      </c>
      <c r="E284" s="73"/>
      <c r="F284" s="61">
        <v>9.1999999999999993</v>
      </c>
      <c r="G284" s="23">
        <v>9.8000000000000007</v>
      </c>
      <c r="H284" s="64">
        <v>10</v>
      </c>
      <c r="I284" s="65">
        <v>1.8</v>
      </c>
      <c r="J284" s="66">
        <v>1.4</v>
      </c>
      <c r="K284" s="24">
        <v>7.55</v>
      </c>
      <c r="L284" s="69">
        <v>7.49</v>
      </c>
      <c r="M284" s="65">
        <v>26.6</v>
      </c>
      <c r="N284" s="66">
        <v>27</v>
      </c>
      <c r="O284" s="23"/>
      <c r="P284" s="64">
        <v>37</v>
      </c>
      <c r="Q284" s="23"/>
      <c r="R284" s="64">
        <v>81.599999999999994</v>
      </c>
      <c r="S284" s="23"/>
      <c r="T284" s="64"/>
      <c r="U284" s="23"/>
      <c r="V284" s="64"/>
      <c r="W284" s="65"/>
      <c r="X284" s="66">
        <v>21.4</v>
      </c>
      <c r="Y284" s="70"/>
      <c r="Z284" s="71">
        <v>187</v>
      </c>
      <c r="AA284" s="24"/>
      <c r="AB284" s="69">
        <v>0.1</v>
      </c>
      <c r="AC284" s="481">
        <v>0</v>
      </c>
      <c r="AD284" s="457">
        <v>66</v>
      </c>
      <c r="AE284" s="1191"/>
      <c r="AF284" s="397"/>
      <c r="AG284" s="6" t="s">
        <v>21</v>
      </c>
      <c r="AH284" s="18"/>
      <c r="AI284" s="40">
        <v>7.51</v>
      </c>
      <c r="AJ284" s="41">
        <v>7.63</v>
      </c>
      <c r="AK284" s="42" t="s">
        <v>36</v>
      </c>
      <c r="AL284" s="96"/>
    </row>
    <row r="285" spans="1:38">
      <c r="A285" s="2180"/>
      <c r="B285" s="1186">
        <v>43075</v>
      </c>
      <c r="C285" s="293" t="s">
        <v>35</v>
      </c>
      <c r="D285" s="75" t="s">
        <v>627</v>
      </c>
      <c r="E285" s="73"/>
      <c r="F285" s="61">
        <v>6.7</v>
      </c>
      <c r="G285" s="23">
        <v>9.5</v>
      </c>
      <c r="H285" s="64">
        <v>10</v>
      </c>
      <c r="I285" s="65">
        <v>1.6</v>
      </c>
      <c r="J285" s="66">
        <v>1.4</v>
      </c>
      <c r="K285" s="24">
        <v>7.55</v>
      </c>
      <c r="L285" s="69">
        <v>7.51</v>
      </c>
      <c r="M285" s="65">
        <v>26.5</v>
      </c>
      <c r="N285" s="66">
        <v>26.7</v>
      </c>
      <c r="O285" s="23"/>
      <c r="P285" s="64">
        <v>36.9</v>
      </c>
      <c r="Q285" s="23"/>
      <c r="R285" s="64">
        <v>81</v>
      </c>
      <c r="S285" s="23"/>
      <c r="T285" s="64"/>
      <c r="U285" s="23"/>
      <c r="V285" s="64"/>
      <c r="W285" s="65"/>
      <c r="X285" s="66">
        <v>20.8</v>
      </c>
      <c r="Y285" s="70"/>
      <c r="Z285" s="71">
        <v>184</v>
      </c>
      <c r="AA285" s="24"/>
      <c r="AB285" s="69">
        <v>0.1</v>
      </c>
      <c r="AC285" s="481">
        <v>0</v>
      </c>
      <c r="AD285" s="457">
        <v>66</v>
      </c>
      <c r="AE285" s="1191"/>
      <c r="AF285" s="397"/>
      <c r="AG285" s="6" t="s">
        <v>369</v>
      </c>
      <c r="AH285" s="18" t="s">
        <v>22</v>
      </c>
      <c r="AI285" s="34">
        <v>29.6</v>
      </c>
      <c r="AJ285" s="35">
        <v>29.6</v>
      </c>
      <c r="AK285" s="36" t="s">
        <v>36</v>
      </c>
      <c r="AL285" s="97"/>
    </row>
    <row r="286" spans="1:38">
      <c r="A286" s="2180"/>
      <c r="B286" s="1186">
        <v>43076</v>
      </c>
      <c r="C286" s="293" t="s">
        <v>39</v>
      </c>
      <c r="D286" s="75" t="s">
        <v>627</v>
      </c>
      <c r="E286" s="73"/>
      <c r="F286" s="61">
        <v>6.4</v>
      </c>
      <c r="G286" s="23">
        <v>9.1</v>
      </c>
      <c r="H286" s="64">
        <v>9.6</v>
      </c>
      <c r="I286" s="65">
        <v>1.9</v>
      </c>
      <c r="J286" s="66">
        <v>1.4</v>
      </c>
      <c r="K286" s="24">
        <v>7.58</v>
      </c>
      <c r="L286" s="69">
        <v>7.54</v>
      </c>
      <c r="M286" s="65">
        <v>27</v>
      </c>
      <c r="N286" s="66">
        <v>26.9</v>
      </c>
      <c r="O286" s="23"/>
      <c r="P286" s="64">
        <v>37.299999999999997</v>
      </c>
      <c r="Q286" s="23"/>
      <c r="R286" s="64">
        <v>82.2</v>
      </c>
      <c r="S286" s="23"/>
      <c r="T286" s="64"/>
      <c r="U286" s="23"/>
      <c r="V286" s="64"/>
      <c r="W286" s="65"/>
      <c r="X286" s="66">
        <v>21.5</v>
      </c>
      <c r="Y286" s="70"/>
      <c r="Z286" s="71">
        <v>186</v>
      </c>
      <c r="AA286" s="24"/>
      <c r="AB286" s="69">
        <v>0.1</v>
      </c>
      <c r="AC286" s="481">
        <v>0</v>
      </c>
      <c r="AD286" s="457">
        <v>62</v>
      </c>
      <c r="AE286" s="1191"/>
      <c r="AF286" s="397"/>
      <c r="AG286" s="6" t="s">
        <v>399</v>
      </c>
      <c r="AH286" s="18" t="s">
        <v>23</v>
      </c>
      <c r="AI286" s="34">
        <v>41.2</v>
      </c>
      <c r="AJ286" s="35">
        <v>42.9</v>
      </c>
      <c r="AK286" s="36" t="s">
        <v>36</v>
      </c>
      <c r="AL286" s="97"/>
    </row>
    <row r="287" spans="1:38">
      <c r="A287" s="2180"/>
      <c r="B287" s="1186">
        <v>43077</v>
      </c>
      <c r="C287" s="293" t="s">
        <v>40</v>
      </c>
      <c r="D287" s="75" t="s">
        <v>641</v>
      </c>
      <c r="E287" s="73">
        <v>3</v>
      </c>
      <c r="F287" s="61">
        <v>5.7</v>
      </c>
      <c r="G287" s="23">
        <v>9</v>
      </c>
      <c r="H287" s="64">
        <v>9.3000000000000007</v>
      </c>
      <c r="I287" s="65">
        <v>2</v>
      </c>
      <c r="J287" s="66">
        <v>1.8</v>
      </c>
      <c r="K287" s="24">
        <v>7.53</v>
      </c>
      <c r="L287" s="69">
        <v>7.53</v>
      </c>
      <c r="M287" s="65">
        <v>27.2</v>
      </c>
      <c r="N287" s="66">
        <v>27.3</v>
      </c>
      <c r="O287" s="23"/>
      <c r="P287" s="64">
        <v>40.5</v>
      </c>
      <c r="Q287" s="23"/>
      <c r="R287" s="64">
        <v>81.2</v>
      </c>
      <c r="S287" s="23"/>
      <c r="T287" s="64"/>
      <c r="U287" s="23"/>
      <c r="V287" s="64"/>
      <c r="W287" s="65"/>
      <c r="X287" s="66">
        <v>22</v>
      </c>
      <c r="Y287" s="70"/>
      <c r="Z287" s="71">
        <v>182</v>
      </c>
      <c r="AA287" s="24"/>
      <c r="AB287" s="69">
        <v>0.09</v>
      </c>
      <c r="AC287" s="481">
        <v>0</v>
      </c>
      <c r="AD287" s="457">
        <v>59</v>
      </c>
      <c r="AE287" s="1191"/>
      <c r="AF287" s="397"/>
      <c r="AG287" s="6" t="s">
        <v>373</v>
      </c>
      <c r="AH287" s="18" t="s">
        <v>23</v>
      </c>
      <c r="AI287" s="34">
        <v>88.6</v>
      </c>
      <c r="AJ287" s="35">
        <v>90.2</v>
      </c>
      <c r="AK287" s="36" t="s">
        <v>36</v>
      </c>
      <c r="AL287" s="97"/>
    </row>
    <row r="288" spans="1:38">
      <c r="A288" s="2180"/>
      <c r="B288" s="1186">
        <v>43078</v>
      </c>
      <c r="C288" s="293" t="s">
        <v>41</v>
      </c>
      <c r="D288" s="75" t="s">
        <v>627</v>
      </c>
      <c r="E288" s="73"/>
      <c r="F288" s="61">
        <v>6.4</v>
      </c>
      <c r="G288" s="23">
        <v>8.3000000000000007</v>
      </c>
      <c r="H288" s="64">
        <v>8.8000000000000007</v>
      </c>
      <c r="I288" s="65">
        <v>1.9</v>
      </c>
      <c r="J288" s="66">
        <v>1.4</v>
      </c>
      <c r="K288" s="24">
        <v>7.56</v>
      </c>
      <c r="L288" s="69">
        <v>7.5</v>
      </c>
      <c r="M288" s="65">
        <v>27.7</v>
      </c>
      <c r="N288" s="66">
        <v>27.5</v>
      </c>
      <c r="O288" s="23"/>
      <c r="P288" s="64"/>
      <c r="Q288" s="23"/>
      <c r="R288" s="64"/>
      <c r="S288" s="23"/>
      <c r="T288" s="64"/>
      <c r="U288" s="23"/>
      <c r="V288" s="64"/>
      <c r="W288" s="65"/>
      <c r="X288" s="66"/>
      <c r="Y288" s="70"/>
      <c r="Z288" s="71"/>
      <c r="AA288" s="24"/>
      <c r="AB288" s="69"/>
      <c r="AC288" s="481">
        <v>0</v>
      </c>
      <c r="AD288" s="457">
        <v>58</v>
      </c>
      <c r="AE288" s="1191"/>
      <c r="AF288" s="397"/>
      <c r="AG288" s="6" t="s">
        <v>374</v>
      </c>
      <c r="AH288" s="18" t="s">
        <v>23</v>
      </c>
      <c r="AI288" s="34">
        <v>61.1</v>
      </c>
      <c r="AJ288" s="35">
        <v>60.7</v>
      </c>
      <c r="AK288" s="36" t="s">
        <v>36</v>
      </c>
      <c r="AL288" s="97"/>
    </row>
    <row r="289" spans="1:38">
      <c r="A289" s="2180"/>
      <c r="B289" s="1186">
        <v>43079</v>
      </c>
      <c r="C289" s="293" t="s">
        <v>42</v>
      </c>
      <c r="D289" s="75" t="s">
        <v>627</v>
      </c>
      <c r="E289" s="73"/>
      <c r="F289" s="61">
        <v>6.1</v>
      </c>
      <c r="G289" s="23">
        <v>8.1</v>
      </c>
      <c r="H289" s="64">
        <v>8.4</v>
      </c>
      <c r="I289" s="65">
        <v>2.1</v>
      </c>
      <c r="J289" s="66">
        <v>1.6</v>
      </c>
      <c r="K289" s="24">
        <v>7.49</v>
      </c>
      <c r="L289" s="69">
        <v>7.51</v>
      </c>
      <c r="M289" s="65">
        <v>26.7</v>
      </c>
      <c r="N289" s="66">
        <v>27.8</v>
      </c>
      <c r="O289" s="23"/>
      <c r="P289" s="64"/>
      <c r="Q289" s="23"/>
      <c r="R289" s="64"/>
      <c r="S289" s="23"/>
      <c r="T289" s="64"/>
      <c r="U289" s="23"/>
      <c r="V289" s="64"/>
      <c r="W289" s="65"/>
      <c r="X289" s="66"/>
      <c r="Y289" s="70"/>
      <c r="Z289" s="71"/>
      <c r="AA289" s="24"/>
      <c r="AB289" s="69"/>
      <c r="AC289" s="481">
        <v>0</v>
      </c>
      <c r="AD289" s="457">
        <v>55</v>
      </c>
      <c r="AE289" s="1191"/>
      <c r="AF289" s="397"/>
      <c r="AG289" s="6" t="s">
        <v>375</v>
      </c>
      <c r="AH289" s="18" t="s">
        <v>23</v>
      </c>
      <c r="AI289" s="34">
        <v>27.5</v>
      </c>
      <c r="AJ289" s="35">
        <v>29.5</v>
      </c>
      <c r="AK289" s="36" t="s">
        <v>36</v>
      </c>
      <c r="AL289" s="97"/>
    </row>
    <row r="290" spans="1:38">
      <c r="A290" s="2180"/>
      <c r="B290" s="1186">
        <v>43080</v>
      </c>
      <c r="C290" s="293" t="s">
        <v>37</v>
      </c>
      <c r="D290" s="75" t="s">
        <v>627</v>
      </c>
      <c r="E290" s="73"/>
      <c r="F290" s="61">
        <v>7.7</v>
      </c>
      <c r="G290" s="23">
        <v>7.8</v>
      </c>
      <c r="H290" s="64">
        <v>8</v>
      </c>
      <c r="I290" s="65">
        <v>2</v>
      </c>
      <c r="J290" s="66">
        <v>1.6</v>
      </c>
      <c r="K290" s="24">
        <v>7.59</v>
      </c>
      <c r="L290" s="69">
        <v>7.56</v>
      </c>
      <c r="M290" s="65">
        <v>28.4</v>
      </c>
      <c r="N290" s="66">
        <v>28.4</v>
      </c>
      <c r="O290" s="23"/>
      <c r="P290" s="64">
        <v>40.799999999999997</v>
      </c>
      <c r="Q290" s="23"/>
      <c r="R290" s="64">
        <v>83.8</v>
      </c>
      <c r="S290" s="23"/>
      <c r="T290" s="64"/>
      <c r="U290" s="23"/>
      <c r="V290" s="64"/>
      <c r="W290" s="65"/>
      <c r="X290" s="66">
        <v>23.8</v>
      </c>
      <c r="Y290" s="70"/>
      <c r="Z290" s="71">
        <v>188</v>
      </c>
      <c r="AA290" s="24"/>
      <c r="AB290" s="69">
        <v>0.11</v>
      </c>
      <c r="AC290" s="481">
        <v>0</v>
      </c>
      <c r="AD290" s="457">
        <v>54</v>
      </c>
      <c r="AE290" s="1191"/>
      <c r="AF290" s="397"/>
      <c r="AG290" s="6" t="s">
        <v>400</v>
      </c>
      <c r="AH290" s="18" t="s">
        <v>23</v>
      </c>
      <c r="AI290" s="37">
        <v>25.3</v>
      </c>
      <c r="AJ290" s="38">
        <v>25.4</v>
      </c>
      <c r="AK290" s="39" t="s">
        <v>36</v>
      </c>
      <c r="AL290" s="95"/>
    </row>
    <row r="291" spans="1:38">
      <c r="A291" s="2180"/>
      <c r="B291" s="1186">
        <v>43081</v>
      </c>
      <c r="C291" s="293" t="s">
        <v>38</v>
      </c>
      <c r="D291" s="75" t="s">
        <v>627</v>
      </c>
      <c r="E291" s="73"/>
      <c r="F291" s="61">
        <v>8.3000000000000007</v>
      </c>
      <c r="G291" s="23">
        <v>7.7</v>
      </c>
      <c r="H291" s="64">
        <v>7.9</v>
      </c>
      <c r="I291" s="65">
        <v>1.8</v>
      </c>
      <c r="J291" s="66">
        <v>1.5</v>
      </c>
      <c r="K291" s="24">
        <v>7.65</v>
      </c>
      <c r="L291" s="69">
        <v>7.61</v>
      </c>
      <c r="M291" s="65">
        <v>29.2</v>
      </c>
      <c r="N291" s="66">
        <v>29.1</v>
      </c>
      <c r="O291" s="23"/>
      <c r="P291" s="64">
        <v>42.3</v>
      </c>
      <c r="Q291" s="23"/>
      <c r="R291" s="64">
        <v>84.8</v>
      </c>
      <c r="S291" s="23"/>
      <c r="T291" s="64"/>
      <c r="U291" s="23"/>
      <c r="V291" s="64"/>
      <c r="W291" s="65"/>
      <c r="X291" s="66">
        <v>25.2</v>
      </c>
      <c r="Y291" s="70"/>
      <c r="Z291" s="71">
        <v>191</v>
      </c>
      <c r="AA291" s="24"/>
      <c r="AB291" s="69">
        <v>0.12</v>
      </c>
      <c r="AC291" s="481">
        <v>71</v>
      </c>
      <c r="AD291" s="457">
        <v>55</v>
      </c>
      <c r="AE291" s="1191"/>
      <c r="AF291" s="397"/>
      <c r="AG291" s="6" t="s">
        <v>401</v>
      </c>
      <c r="AH291" s="18" t="s">
        <v>23</v>
      </c>
      <c r="AI291" s="49">
        <v>199</v>
      </c>
      <c r="AJ291" s="50">
        <v>198</v>
      </c>
      <c r="AK291" s="25" t="s">
        <v>36</v>
      </c>
      <c r="AL291" s="26"/>
    </row>
    <row r="292" spans="1:38">
      <c r="A292" s="2180"/>
      <c r="B292" s="1186">
        <v>43082</v>
      </c>
      <c r="C292" s="293" t="s">
        <v>35</v>
      </c>
      <c r="D292" s="75" t="s">
        <v>627</v>
      </c>
      <c r="E292" s="73"/>
      <c r="F292" s="61">
        <v>6.6</v>
      </c>
      <c r="G292" s="23">
        <v>7.7</v>
      </c>
      <c r="H292" s="64">
        <v>7.8</v>
      </c>
      <c r="I292" s="65">
        <v>2.1</v>
      </c>
      <c r="J292" s="66">
        <v>2</v>
      </c>
      <c r="K292" s="24">
        <v>7.55</v>
      </c>
      <c r="L292" s="69">
        <v>7.58</v>
      </c>
      <c r="M292" s="65">
        <v>28.8</v>
      </c>
      <c r="N292" s="66">
        <v>29.3</v>
      </c>
      <c r="O292" s="23"/>
      <c r="P292" s="64">
        <v>43</v>
      </c>
      <c r="Q292" s="23"/>
      <c r="R292" s="64">
        <v>88.4</v>
      </c>
      <c r="S292" s="23"/>
      <c r="T292" s="64"/>
      <c r="U292" s="23"/>
      <c r="V292" s="64"/>
      <c r="W292" s="65"/>
      <c r="X292" s="66">
        <v>25.1</v>
      </c>
      <c r="Y292" s="70"/>
      <c r="Z292" s="71">
        <v>192</v>
      </c>
      <c r="AA292" s="24"/>
      <c r="AB292" s="69">
        <v>0.12</v>
      </c>
      <c r="AC292" s="481">
        <v>0</v>
      </c>
      <c r="AD292" s="457">
        <v>52</v>
      </c>
      <c r="AE292" s="1191"/>
      <c r="AF292" s="397"/>
      <c r="AG292" s="6" t="s">
        <v>402</v>
      </c>
      <c r="AH292" s="18" t="s">
        <v>23</v>
      </c>
      <c r="AI292" s="40">
        <v>0.15</v>
      </c>
      <c r="AJ292" s="41">
        <v>0.12</v>
      </c>
      <c r="AK292" s="42" t="s">
        <v>36</v>
      </c>
      <c r="AL292" s="96"/>
    </row>
    <row r="293" spans="1:38">
      <c r="A293" s="2180"/>
      <c r="B293" s="1186">
        <v>43083</v>
      </c>
      <c r="C293" s="293" t="s">
        <v>39</v>
      </c>
      <c r="D293" s="75" t="s">
        <v>627</v>
      </c>
      <c r="E293" s="73"/>
      <c r="F293" s="61">
        <v>6</v>
      </c>
      <c r="G293" s="23">
        <v>7.2</v>
      </c>
      <c r="H293" s="64">
        <v>7.4</v>
      </c>
      <c r="I293" s="65">
        <v>3</v>
      </c>
      <c r="J293" s="66">
        <v>2.4</v>
      </c>
      <c r="K293" s="24">
        <v>7.51</v>
      </c>
      <c r="L293" s="69">
        <v>7.63</v>
      </c>
      <c r="M293" s="65">
        <v>29.6</v>
      </c>
      <c r="N293" s="66">
        <v>29.6</v>
      </c>
      <c r="O293" s="23">
        <v>41.2</v>
      </c>
      <c r="P293" s="64">
        <v>42.9</v>
      </c>
      <c r="Q293" s="23">
        <v>88.6</v>
      </c>
      <c r="R293" s="64">
        <v>90.2</v>
      </c>
      <c r="S293" s="23">
        <v>61.1</v>
      </c>
      <c r="T293" s="64">
        <v>60.7</v>
      </c>
      <c r="U293" s="23">
        <v>27.5</v>
      </c>
      <c r="V293" s="64">
        <v>29.5</v>
      </c>
      <c r="W293" s="65">
        <v>25.3</v>
      </c>
      <c r="X293" s="66">
        <v>25.4</v>
      </c>
      <c r="Y293" s="70">
        <v>199</v>
      </c>
      <c r="Z293" s="71">
        <v>198</v>
      </c>
      <c r="AA293" s="24">
        <v>0.15</v>
      </c>
      <c r="AB293" s="69">
        <v>0.12</v>
      </c>
      <c r="AC293" s="481">
        <v>0</v>
      </c>
      <c r="AD293" s="457">
        <v>50</v>
      </c>
      <c r="AE293" s="1191"/>
      <c r="AF293" s="397"/>
      <c r="AG293" s="6" t="s">
        <v>24</v>
      </c>
      <c r="AH293" s="18" t="s">
        <v>23</v>
      </c>
      <c r="AI293" s="23">
        <v>2.7</v>
      </c>
      <c r="AJ293" s="48">
        <v>2.6</v>
      </c>
      <c r="AK293" s="42" t="s">
        <v>36</v>
      </c>
      <c r="AL293" s="96"/>
    </row>
    <row r="294" spans="1:38">
      <c r="A294" s="2180"/>
      <c r="B294" s="1186">
        <v>43084</v>
      </c>
      <c r="C294" s="293" t="s">
        <v>40</v>
      </c>
      <c r="D294" s="75" t="s">
        <v>641</v>
      </c>
      <c r="E294" s="73"/>
      <c r="F294" s="61">
        <v>3.9</v>
      </c>
      <c r="G294" s="23">
        <v>7.1</v>
      </c>
      <c r="H294" s="64">
        <v>7.4</v>
      </c>
      <c r="I294" s="65">
        <v>2.2999999999999998</v>
      </c>
      <c r="J294" s="66">
        <v>2.2000000000000002</v>
      </c>
      <c r="K294" s="24">
        <v>7.47</v>
      </c>
      <c r="L294" s="69">
        <v>7.6</v>
      </c>
      <c r="M294" s="65">
        <v>31.2</v>
      </c>
      <c r="N294" s="66">
        <v>30.6</v>
      </c>
      <c r="O294" s="23"/>
      <c r="P294" s="64">
        <v>43.9</v>
      </c>
      <c r="Q294" s="23"/>
      <c r="R294" s="64">
        <v>90.2</v>
      </c>
      <c r="S294" s="23"/>
      <c r="T294" s="64"/>
      <c r="U294" s="23"/>
      <c r="V294" s="64"/>
      <c r="W294" s="65"/>
      <c r="X294" s="66">
        <v>26.5</v>
      </c>
      <c r="Y294" s="70"/>
      <c r="Z294" s="71">
        <v>210</v>
      </c>
      <c r="AA294" s="24"/>
      <c r="AB294" s="69">
        <v>0.14000000000000001</v>
      </c>
      <c r="AC294" s="481">
        <v>0</v>
      </c>
      <c r="AD294" s="457">
        <v>50</v>
      </c>
      <c r="AE294" s="1191"/>
      <c r="AF294" s="397"/>
      <c r="AG294" s="6" t="s">
        <v>25</v>
      </c>
      <c r="AH294" s="18" t="s">
        <v>23</v>
      </c>
      <c r="AI294" s="23">
        <v>0.9</v>
      </c>
      <c r="AJ294" s="48">
        <v>0.5</v>
      </c>
      <c r="AK294" s="42" t="s">
        <v>36</v>
      </c>
      <c r="AL294" s="96"/>
    </row>
    <row r="295" spans="1:38">
      <c r="A295" s="2180"/>
      <c r="B295" s="1186">
        <v>43085</v>
      </c>
      <c r="C295" s="293" t="s">
        <v>41</v>
      </c>
      <c r="D295" s="75" t="s">
        <v>627</v>
      </c>
      <c r="E295" s="73"/>
      <c r="F295" s="61">
        <v>5.4</v>
      </c>
      <c r="G295" s="23">
        <v>7.1</v>
      </c>
      <c r="H295" s="64">
        <v>7.1</v>
      </c>
      <c r="I295" s="65">
        <v>2</v>
      </c>
      <c r="J295" s="66">
        <v>1.7</v>
      </c>
      <c r="K295" s="24">
        <v>7.6</v>
      </c>
      <c r="L295" s="69">
        <v>7.78</v>
      </c>
      <c r="M295" s="65">
        <v>31.4</v>
      </c>
      <c r="N295" s="66">
        <v>30.4</v>
      </c>
      <c r="O295" s="23"/>
      <c r="P295" s="64"/>
      <c r="Q295" s="23"/>
      <c r="R295" s="64"/>
      <c r="S295" s="23"/>
      <c r="T295" s="64"/>
      <c r="U295" s="23"/>
      <c r="V295" s="64"/>
      <c r="W295" s="65"/>
      <c r="X295" s="66"/>
      <c r="Y295" s="70"/>
      <c r="Z295" s="71"/>
      <c r="AA295" s="24"/>
      <c r="AB295" s="69"/>
      <c r="AC295" s="481">
        <v>0</v>
      </c>
      <c r="AD295" s="457">
        <v>50</v>
      </c>
      <c r="AE295" s="1191"/>
      <c r="AF295" s="397"/>
      <c r="AG295" s="6" t="s">
        <v>403</v>
      </c>
      <c r="AH295" s="18" t="s">
        <v>23</v>
      </c>
      <c r="AI295" s="23">
        <v>11.6</v>
      </c>
      <c r="AJ295" s="48">
        <v>11.9</v>
      </c>
      <c r="AK295" s="42" t="s">
        <v>36</v>
      </c>
      <c r="AL295" s="96"/>
    </row>
    <row r="296" spans="1:38">
      <c r="A296" s="2180"/>
      <c r="B296" s="1186">
        <v>43086</v>
      </c>
      <c r="C296" s="293" t="s">
        <v>42</v>
      </c>
      <c r="D296" s="75" t="s">
        <v>627</v>
      </c>
      <c r="E296" s="73"/>
      <c r="F296" s="61">
        <v>8.1</v>
      </c>
      <c r="G296" s="23">
        <v>6.8</v>
      </c>
      <c r="H296" s="64">
        <v>6.9</v>
      </c>
      <c r="I296" s="65">
        <v>2.5</v>
      </c>
      <c r="J296" s="66">
        <v>1.8</v>
      </c>
      <c r="K296" s="24">
        <v>7.63</v>
      </c>
      <c r="L296" s="69">
        <v>7.71</v>
      </c>
      <c r="M296" s="65">
        <v>31</v>
      </c>
      <c r="N296" s="66">
        <v>30.2</v>
      </c>
      <c r="O296" s="23"/>
      <c r="P296" s="64"/>
      <c r="Q296" s="23"/>
      <c r="R296" s="64"/>
      <c r="S296" s="23"/>
      <c r="T296" s="64"/>
      <c r="U296" s="23"/>
      <c r="V296" s="64"/>
      <c r="W296" s="65"/>
      <c r="X296" s="66"/>
      <c r="Y296" s="70"/>
      <c r="Z296" s="71"/>
      <c r="AA296" s="24"/>
      <c r="AB296" s="69"/>
      <c r="AC296" s="481">
        <v>0</v>
      </c>
      <c r="AD296" s="457">
        <v>53</v>
      </c>
      <c r="AE296" s="1191"/>
      <c r="AF296" s="397"/>
      <c r="AG296" s="6" t="s">
        <v>404</v>
      </c>
      <c r="AH296" s="18" t="s">
        <v>23</v>
      </c>
      <c r="AI296" s="45">
        <v>1.0999999999999999E-2</v>
      </c>
      <c r="AJ296" s="46">
        <v>8.9999999999999993E-3</v>
      </c>
      <c r="AK296" s="47" t="s">
        <v>36</v>
      </c>
      <c r="AL296" s="98"/>
    </row>
    <row r="297" spans="1:38">
      <c r="A297" s="2180"/>
      <c r="B297" s="1186">
        <v>43087</v>
      </c>
      <c r="C297" s="293" t="s">
        <v>37</v>
      </c>
      <c r="D297" s="75" t="s">
        <v>627</v>
      </c>
      <c r="E297" s="73"/>
      <c r="F297" s="61">
        <v>4.0999999999999996</v>
      </c>
      <c r="G297" s="23">
        <v>6.2</v>
      </c>
      <c r="H297" s="64">
        <v>6.4</v>
      </c>
      <c r="I297" s="65">
        <v>2.5</v>
      </c>
      <c r="J297" s="66">
        <v>2.8</v>
      </c>
      <c r="K297" s="24">
        <v>7.63</v>
      </c>
      <c r="L297" s="69">
        <v>7.76</v>
      </c>
      <c r="M297" s="65">
        <v>30.9</v>
      </c>
      <c r="N297" s="66">
        <v>30.7</v>
      </c>
      <c r="O297" s="23"/>
      <c r="P297" s="64">
        <v>42.4</v>
      </c>
      <c r="Q297" s="23"/>
      <c r="R297" s="64">
        <v>92.2</v>
      </c>
      <c r="S297" s="23"/>
      <c r="T297" s="64"/>
      <c r="U297" s="23"/>
      <c r="V297" s="64"/>
      <c r="W297" s="65"/>
      <c r="X297" s="66">
        <v>27.2</v>
      </c>
      <c r="Y297" s="70"/>
      <c r="Z297" s="71">
        <v>206</v>
      </c>
      <c r="AA297" s="24"/>
      <c r="AB297" s="69">
        <v>0.16</v>
      </c>
      <c r="AC297" s="481">
        <v>0</v>
      </c>
      <c r="AD297" s="457">
        <v>54</v>
      </c>
      <c r="AE297" s="1191"/>
      <c r="AF297" s="397"/>
      <c r="AG297" s="6" t="s">
        <v>26</v>
      </c>
      <c r="AH297" s="18" t="s">
        <v>23</v>
      </c>
      <c r="AI297" s="24">
        <v>0.02</v>
      </c>
      <c r="AJ297" s="44">
        <v>0.02</v>
      </c>
      <c r="AK297" s="42" t="s">
        <v>36</v>
      </c>
      <c r="AL297" s="96"/>
    </row>
    <row r="298" spans="1:38">
      <c r="A298" s="2180"/>
      <c r="B298" s="1186">
        <v>43088</v>
      </c>
      <c r="C298" s="293" t="s">
        <v>38</v>
      </c>
      <c r="D298" s="75" t="s">
        <v>627</v>
      </c>
      <c r="E298" s="73"/>
      <c r="F298" s="61">
        <v>4.5999999999999996</v>
      </c>
      <c r="G298" s="23">
        <v>6</v>
      </c>
      <c r="H298" s="64">
        <v>6.1</v>
      </c>
      <c r="I298" s="65">
        <v>2.2999999999999998</v>
      </c>
      <c r="J298" s="66">
        <v>2.5</v>
      </c>
      <c r="K298" s="24">
        <v>7.52</v>
      </c>
      <c r="L298" s="69">
        <v>7.71</v>
      </c>
      <c r="M298" s="65">
        <v>31.7</v>
      </c>
      <c r="N298" s="66">
        <v>31.5</v>
      </c>
      <c r="O298" s="23"/>
      <c r="P298" s="64">
        <v>42.8</v>
      </c>
      <c r="Q298" s="23"/>
      <c r="R298" s="64">
        <v>91.4</v>
      </c>
      <c r="S298" s="23"/>
      <c r="T298" s="64"/>
      <c r="U298" s="23"/>
      <c r="V298" s="64"/>
      <c r="W298" s="65"/>
      <c r="X298" s="66">
        <v>28.1</v>
      </c>
      <c r="Y298" s="70"/>
      <c r="Z298" s="71">
        <v>210</v>
      </c>
      <c r="AA298" s="24"/>
      <c r="AB298" s="69">
        <v>0.16</v>
      </c>
      <c r="AC298" s="481">
        <v>0</v>
      </c>
      <c r="AD298" s="457">
        <v>53</v>
      </c>
      <c r="AE298" s="1191"/>
      <c r="AF298" s="397"/>
      <c r="AG298" s="6" t="s">
        <v>98</v>
      </c>
      <c r="AH298" s="18" t="s">
        <v>23</v>
      </c>
      <c r="AI298" s="24">
        <v>2.92</v>
      </c>
      <c r="AJ298" s="44">
        <v>2.83</v>
      </c>
      <c r="AK298" s="42" t="s">
        <v>36</v>
      </c>
      <c r="AL298" s="96"/>
    </row>
    <row r="299" spans="1:38">
      <c r="A299" s="2180"/>
      <c r="B299" s="1186">
        <v>43089</v>
      </c>
      <c r="C299" s="293" t="s">
        <v>35</v>
      </c>
      <c r="D299" s="75" t="s">
        <v>627</v>
      </c>
      <c r="E299" s="73"/>
      <c r="F299" s="61">
        <v>5</v>
      </c>
      <c r="G299" s="23">
        <v>6.1</v>
      </c>
      <c r="H299" s="64">
        <v>6.2</v>
      </c>
      <c r="I299" s="65">
        <v>2.4</v>
      </c>
      <c r="J299" s="66">
        <v>2.2999999999999998</v>
      </c>
      <c r="K299" s="24">
        <v>7.72</v>
      </c>
      <c r="L299" s="69">
        <v>7.73</v>
      </c>
      <c r="M299" s="65">
        <v>31</v>
      </c>
      <c r="N299" s="66">
        <v>31.1</v>
      </c>
      <c r="O299" s="23"/>
      <c r="P299" s="64">
        <v>43.5</v>
      </c>
      <c r="Q299" s="23"/>
      <c r="R299" s="64">
        <v>92</v>
      </c>
      <c r="S299" s="23"/>
      <c r="T299" s="64"/>
      <c r="U299" s="23"/>
      <c r="V299" s="64"/>
      <c r="W299" s="65"/>
      <c r="X299" s="66">
        <v>28.2</v>
      </c>
      <c r="Y299" s="70"/>
      <c r="Z299" s="71">
        <v>208</v>
      </c>
      <c r="AA299" s="24"/>
      <c r="AB299" s="69">
        <v>0.16</v>
      </c>
      <c r="AC299" s="481">
        <v>0</v>
      </c>
      <c r="AD299" s="457">
        <v>51</v>
      </c>
      <c r="AE299" s="1191"/>
      <c r="AF299" s="397"/>
      <c r="AG299" s="6" t="s">
        <v>384</v>
      </c>
      <c r="AH299" s="18" t="s">
        <v>23</v>
      </c>
      <c r="AI299" s="1851">
        <v>6.7000000000000004E-2</v>
      </c>
      <c r="AJ299" s="1852">
        <v>0.06</v>
      </c>
      <c r="AK299" s="47" t="s">
        <v>36</v>
      </c>
      <c r="AL299" s="98"/>
    </row>
    <row r="300" spans="1:38">
      <c r="A300" s="2180"/>
      <c r="B300" s="1186">
        <v>43090</v>
      </c>
      <c r="C300" s="293" t="s">
        <v>39</v>
      </c>
      <c r="D300" s="75" t="s">
        <v>627</v>
      </c>
      <c r="E300" s="73"/>
      <c r="F300" s="61">
        <v>2.9</v>
      </c>
      <c r="G300" s="23">
        <v>6.1</v>
      </c>
      <c r="H300" s="64">
        <v>6.2</v>
      </c>
      <c r="I300" s="65">
        <v>2.2000000000000002</v>
      </c>
      <c r="J300" s="66">
        <v>2.2000000000000002</v>
      </c>
      <c r="K300" s="24">
        <v>7.73</v>
      </c>
      <c r="L300" s="69">
        <v>7.76</v>
      </c>
      <c r="M300" s="65">
        <v>31.2</v>
      </c>
      <c r="N300" s="66">
        <v>31.3</v>
      </c>
      <c r="O300" s="23"/>
      <c r="P300" s="64">
        <v>44.1</v>
      </c>
      <c r="Q300" s="23"/>
      <c r="R300" s="64">
        <v>92.4</v>
      </c>
      <c r="S300" s="23"/>
      <c r="T300" s="64"/>
      <c r="U300" s="23"/>
      <c r="V300" s="64"/>
      <c r="W300" s="65"/>
      <c r="X300" s="66">
        <v>27.6</v>
      </c>
      <c r="Y300" s="70"/>
      <c r="Z300" s="71">
        <v>210</v>
      </c>
      <c r="AA300" s="24"/>
      <c r="AB300" s="69">
        <v>0.16</v>
      </c>
      <c r="AC300" s="481">
        <v>0</v>
      </c>
      <c r="AD300" s="457">
        <v>53</v>
      </c>
      <c r="AE300" s="1191"/>
      <c r="AF300" s="397"/>
      <c r="AG300" s="6" t="s">
        <v>405</v>
      </c>
      <c r="AH300" s="18" t="s">
        <v>23</v>
      </c>
      <c r="AI300" s="1853" t="s">
        <v>643</v>
      </c>
      <c r="AJ300" s="1854" t="s">
        <v>643</v>
      </c>
      <c r="AK300" s="42" t="s">
        <v>36</v>
      </c>
      <c r="AL300" s="96"/>
    </row>
    <row r="301" spans="1:38">
      <c r="A301" s="2180"/>
      <c r="B301" s="1186">
        <v>43091</v>
      </c>
      <c r="C301" s="293" t="s">
        <v>40</v>
      </c>
      <c r="D301" s="75" t="s">
        <v>641</v>
      </c>
      <c r="E301" s="73"/>
      <c r="F301" s="61">
        <v>3.4</v>
      </c>
      <c r="G301" s="23">
        <v>5.9</v>
      </c>
      <c r="H301" s="64">
        <v>6.1</v>
      </c>
      <c r="I301" s="65">
        <v>2.8</v>
      </c>
      <c r="J301" s="66">
        <v>3.1</v>
      </c>
      <c r="K301" s="24">
        <v>7.75</v>
      </c>
      <c r="L301" s="69">
        <v>7.78</v>
      </c>
      <c r="M301" s="65">
        <v>30.2</v>
      </c>
      <c r="N301" s="66">
        <v>30.6</v>
      </c>
      <c r="O301" s="23"/>
      <c r="P301" s="64">
        <v>42.1</v>
      </c>
      <c r="Q301" s="23"/>
      <c r="R301" s="64">
        <v>94.2</v>
      </c>
      <c r="S301" s="23"/>
      <c r="T301" s="64"/>
      <c r="U301" s="23"/>
      <c r="V301" s="64"/>
      <c r="W301" s="65"/>
      <c r="X301" s="66">
        <v>27.4</v>
      </c>
      <c r="Y301" s="70"/>
      <c r="Z301" s="71">
        <v>198</v>
      </c>
      <c r="AA301" s="24"/>
      <c r="AB301" s="69">
        <v>0.16</v>
      </c>
      <c r="AC301" s="481">
        <v>0</v>
      </c>
      <c r="AD301" s="457">
        <v>54</v>
      </c>
      <c r="AE301" s="1191"/>
      <c r="AF301" s="397"/>
      <c r="AG301" s="6" t="s">
        <v>99</v>
      </c>
      <c r="AH301" s="18" t="s">
        <v>23</v>
      </c>
      <c r="AI301" s="1855">
        <v>38.4</v>
      </c>
      <c r="AJ301" s="1856">
        <v>38.799999999999997</v>
      </c>
      <c r="AK301" s="36" t="s">
        <v>36</v>
      </c>
      <c r="AL301" s="97"/>
    </row>
    <row r="302" spans="1:38">
      <c r="A302" s="2180"/>
      <c r="B302" s="1186">
        <v>43092</v>
      </c>
      <c r="C302" s="293" t="s">
        <v>41</v>
      </c>
      <c r="D302" s="75" t="s">
        <v>627</v>
      </c>
      <c r="E302" s="73"/>
      <c r="F302" s="61">
        <v>4.5999999999999996</v>
      </c>
      <c r="G302" s="23">
        <v>6.4</v>
      </c>
      <c r="H302" s="64">
        <v>6.2</v>
      </c>
      <c r="I302" s="65">
        <v>2.5</v>
      </c>
      <c r="J302" s="66">
        <v>2.7</v>
      </c>
      <c r="K302" s="24">
        <v>7.71</v>
      </c>
      <c r="L302" s="69">
        <v>7.77</v>
      </c>
      <c r="M302" s="65">
        <v>29.1</v>
      </c>
      <c r="N302" s="66">
        <v>29.9</v>
      </c>
      <c r="O302" s="23"/>
      <c r="P302" s="64"/>
      <c r="Q302" s="23"/>
      <c r="R302" s="64"/>
      <c r="S302" s="23"/>
      <c r="T302" s="64"/>
      <c r="U302" s="23"/>
      <c r="V302" s="64"/>
      <c r="W302" s="65"/>
      <c r="X302" s="66"/>
      <c r="Y302" s="70"/>
      <c r="Z302" s="71"/>
      <c r="AA302" s="24"/>
      <c r="AB302" s="69"/>
      <c r="AC302" s="481">
        <v>0</v>
      </c>
      <c r="AD302" s="457">
        <v>53</v>
      </c>
      <c r="AE302" s="1191"/>
      <c r="AF302" s="397"/>
      <c r="AG302" s="6" t="s">
        <v>27</v>
      </c>
      <c r="AH302" s="18" t="s">
        <v>23</v>
      </c>
      <c r="AI302" s="1855">
        <v>24.5</v>
      </c>
      <c r="AJ302" s="1856">
        <v>24.2</v>
      </c>
      <c r="AK302" s="36" t="s">
        <v>36</v>
      </c>
      <c r="AL302" s="97"/>
    </row>
    <row r="303" spans="1:38">
      <c r="A303" s="2180"/>
      <c r="B303" s="1186">
        <v>43093</v>
      </c>
      <c r="C303" s="293" t="s">
        <v>42</v>
      </c>
      <c r="D303" s="75" t="s">
        <v>641</v>
      </c>
      <c r="E303" s="73">
        <v>0.5</v>
      </c>
      <c r="F303" s="61">
        <v>4.8</v>
      </c>
      <c r="G303" s="23">
        <v>6.4</v>
      </c>
      <c r="H303" s="64">
        <v>6.4</v>
      </c>
      <c r="I303" s="65">
        <v>18.899999999999999</v>
      </c>
      <c r="J303" s="66">
        <v>2.1</v>
      </c>
      <c r="K303" s="24">
        <v>7.66</v>
      </c>
      <c r="L303" s="69">
        <v>7.72</v>
      </c>
      <c r="M303" s="65">
        <v>28.7</v>
      </c>
      <c r="N303" s="66">
        <v>29.1</v>
      </c>
      <c r="O303" s="23"/>
      <c r="P303" s="64"/>
      <c r="Q303" s="23"/>
      <c r="R303" s="64"/>
      <c r="S303" s="23"/>
      <c r="T303" s="64"/>
      <c r="U303" s="23"/>
      <c r="V303" s="64"/>
      <c r="W303" s="65"/>
      <c r="X303" s="66"/>
      <c r="Y303" s="70"/>
      <c r="Z303" s="71"/>
      <c r="AA303" s="24"/>
      <c r="AB303" s="69"/>
      <c r="AC303" s="481">
        <v>0</v>
      </c>
      <c r="AD303" s="457">
        <v>54</v>
      </c>
      <c r="AE303" s="1191"/>
      <c r="AF303" s="397"/>
      <c r="AG303" s="6" t="s">
        <v>387</v>
      </c>
      <c r="AH303" s="18" t="s">
        <v>398</v>
      </c>
      <c r="AI303" s="1855">
        <v>3.1</v>
      </c>
      <c r="AJ303" s="1856">
        <v>3</v>
      </c>
      <c r="AK303" s="43" t="s">
        <v>36</v>
      </c>
      <c r="AL303" s="99"/>
    </row>
    <row r="304" spans="1:38">
      <c r="A304" s="2180"/>
      <c r="B304" s="1186">
        <v>43094</v>
      </c>
      <c r="C304" s="293" t="s">
        <v>37</v>
      </c>
      <c r="D304" s="75" t="s">
        <v>627</v>
      </c>
      <c r="E304" s="73">
        <v>4</v>
      </c>
      <c r="F304" s="61">
        <v>11.2</v>
      </c>
      <c r="G304" s="23">
        <v>6.8</v>
      </c>
      <c r="H304" s="64">
        <v>6.6</v>
      </c>
      <c r="I304" s="65">
        <v>2.8</v>
      </c>
      <c r="J304" s="66">
        <v>2.8</v>
      </c>
      <c r="K304" s="24">
        <v>7.57</v>
      </c>
      <c r="L304" s="69">
        <v>7.69</v>
      </c>
      <c r="M304" s="65">
        <v>30.6</v>
      </c>
      <c r="N304" s="66">
        <v>29.6</v>
      </c>
      <c r="O304" s="23"/>
      <c r="P304" s="64">
        <v>42.2</v>
      </c>
      <c r="Q304" s="23"/>
      <c r="R304" s="64">
        <v>90.2</v>
      </c>
      <c r="S304" s="23"/>
      <c r="T304" s="64"/>
      <c r="U304" s="23"/>
      <c r="V304" s="64"/>
      <c r="W304" s="65"/>
      <c r="X304" s="66">
        <v>26</v>
      </c>
      <c r="Y304" s="70"/>
      <c r="Z304" s="71">
        <v>189</v>
      </c>
      <c r="AA304" s="24"/>
      <c r="AB304" s="69">
        <v>0.15</v>
      </c>
      <c r="AC304" s="481">
        <v>71</v>
      </c>
      <c r="AD304" s="457">
        <v>54</v>
      </c>
      <c r="AE304" s="1191"/>
      <c r="AF304" s="397"/>
      <c r="AG304" s="6" t="s">
        <v>406</v>
      </c>
      <c r="AH304" s="18" t="s">
        <v>23</v>
      </c>
      <c r="AI304" s="1855">
        <v>4.0999999999999996</v>
      </c>
      <c r="AJ304" s="1856">
        <v>2.8</v>
      </c>
      <c r="AK304" s="43" t="s">
        <v>36</v>
      </c>
      <c r="AL304" s="99"/>
    </row>
    <row r="305" spans="1:38">
      <c r="A305" s="2180"/>
      <c r="B305" s="1186">
        <v>43095</v>
      </c>
      <c r="C305" s="293" t="s">
        <v>38</v>
      </c>
      <c r="D305" s="75" t="s">
        <v>627</v>
      </c>
      <c r="E305" s="73"/>
      <c r="F305" s="61">
        <v>7.2</v>
      </c>
      <c r="G305" s="23">
        <v>6.6</v>
      </c>
      <c r="H305" s="64">
        <v>6.7</v>
      </c>
      <c r="I305" s="65">
        <v>3</v>
      </c>
      <c r="J305" s="66">
        <v>2.9</v>
      </c>
      <c r="K305" s="24">
        <v>7.75</v>
      </c>
      <c r="L305" s="69">
        <v>7.77</v>
      </c>
      <c r="M305" s="65">
        <v>29</v>
      </c>
      <c r="N305" s="66">
        <v>29</v>
      </c>
      <c r="O305" s="23"/>
      <c r="P305" s="64">
        <v>41.2</v>
      </c>
      <c r="Q305" s="23"/>
      <c r="R305" s="64">
        <v>86.4</v>
      </c>
      <c r="S305" s="23"/>
      <c r="T305" s="64"/>
      <c r="U305" s="23"/>
      <c r="V305" s="64"/>
      <c r="W305" s="65"/>
      <c r="X305" s="66">
        <v>26</v>
      </c>
      <c r="Y305" s="70"/>
      <c r="Z305" s="71">
        <v>188</v>
      </c>
      <c r="AA305" s="24"/>
      <c r="AB305" s="69">
        <v>0.14000000000000001</v>
      </c>
      <c r="AC305" s="481">
        <v>0</v>
      </c>
      <c r="AD305" s="457">
        <v>54</v>
      </c>
      <c r="AE305" s="1191"/>
      <c r="AF305" s="397"/>
      <c r="AG305" s="19"/>
      <c r="AH305" s="9"/>
      <c r="AI305" s="20"/>
      <c r="AJ305" s="8"/>
      <c r="AK305" s="8"/>
      <c r="AL305" s="9"/>
    </row>
    <row r="306" spans="1:38">
      <c r="A306" s="2180"/>
      <c r="B306" s="1186">
        <v>43096</v>
      </c>
      <c r="C306" s="293" t="s">
        <v>35</v>
      </c>
      <c r="D306" s="75" t="s">
        <v>627</v>
      </c>
      <c r="E306" s="73"/>
      <c r="F306" s="61">
        <v>6.3</v>
      </c>
      <c r="G306" s="23">
        <v>6.6</v>
      </c>
      <c r="H306" s="64">
        <v>6.8</v>
      </c>
      <c r="I306" s="65">
        <v>2.7</v>
      </c>
      <c r="J306" s="66">
        <v>2.6</v>
      </c>
      <c r="K306" s="24">
        <v>7.62</v>
      </c>
      <c r="L306" s="69">
        <v>7.74</v>
      </c>
      <c r="M306" s="65">
        <v>28.8</v>
      </c>
      <c r="N306" s="66">
        <v>28.8</v>
      </c>
      <c r="O306" s="23"/>
      <c r="P306" s="64">
        <v>41.6</v>
      </c>
      <c r="Q306" s="23"/>
      <c r="R306" s="64">
        <v>84.6</v>
      </c>
      <c r="S306" s="23"/>
      <c r="T306" s="64"/>
      <c r="U306" s="23"/>
      <c r="V306" s="64"/>
      <c r="W306" s="65"/>
      <c r="X306" s="66">
        <v>25.6</v>
      </c>
      <c r="Y306" s="70"/>
      <c r="Z306" s="71">
        <v>186</v>
      </c>
      <c r="AA306" s="24"/>
      <c r="AB306" s="69">
        <v>0.15</v>
      </c>
      <c r="AC306" s="481">
        <v>124</v>
      </c>
      <c r="AD306" s="1667">
        <v>51</v>
      </c>
      <c r="AE306" s="1191"/>
      <c r="AF306" s="397"/>
      <c r="AG306" s="1861"/>
      <c r="AH306" s="1864"/>
      <c r="AI306" s="1861"/>
      <c r="AJ306" s="1860"/>
      <c r="AK306" s="1860"/>
      <c r="AL306" s="1864"/>
    </row>
    <row r="307" spans="1:38">
      <c r="A307" s="2180"/>
      <c r="B307" s="1186">
        <v>43097</v>
      </c>
      <c r="C307" s="293" t="s">
        <v>39</v>
      </c>
      <c r="D307" s="75" t="s">
        <v>627</v>
      </c>
      <c r="E307" s="73"/>
      <c r="F307" s="61">
        <v>5.3</v>
      </c>
      <c r="G307" s="23">
        <v>6.3</v>
      </c>
      <c r="H307" s="64">
        <v>6.5</v>
      </c>
      <c r="I307" s="65">
        <v>3</v>
      </c>
      <c r="J307" s="66">
        <v>2.9</v>
      </c>
      <c r="K307" s="24">
        <v>7.73</v>
      </c>
      <c r="L307" s="69">
        <v>7.63</v>
      </c>
      <c r="M307" s="65">
        <v>27.7</v>
      </c>
      <c r="N307" s="66">
        <v>28.6</v>
      </c>
      <c r="O307" s="23"/>
      <c r="P307" s="64">
        <v>41.5</v>
      </c>
      <c r="Q307" s="23"/>
      <c r="R307" s="64">
        <v>84.4</v>
      </c>
      <c r="S307" s="23"/>
      <c r="T307" s="64"/>
      <c r="U307" s="23"/>
      <c r="V307" s="64"/>
      <c r="W307" s="65"/>
      <c r="X307" s="66">
        <v>24.7</v>
      </c>
      <c r="Y307" s="70"/>
      <c r="Z307" s="71">
        <v>188</v>
      </c>
      <c r="AA307" s="24"/>
      <c r="AB307" s="69">
        <v>0.15</v>
      </c>
      <c r="AC307" s="481">
        <v>0</v>
      </c>
      <c r="AD307" s="1667">
        <v>49</v>
      </c>
      <c r="AE307" s="1191"/>
      <c r="AF307" s="397"/>
      <c r="AG307" s="1862"/>
      <c r="AH307" s="1867"/>
      <c r="AI307" s="1866"/>
      <c r="AJ307" s="1863"/>
      <c r="AK307" s="1863"/>
      <c r="AL307" s="1865"/>
    </row>
    <row r="308" spans="1:38">
      <c r="A308" s="2180"/>
      <c r="B308" s="1186">
        <v>43098</v>
      </c>
      <c r="C308" s="293" t="s">
        <v>40</v>
      </c>
      <c r="D308" s="75" t="s">
        <v>627</v>
      </c>
      <c r="E308" s="73"/>
      <c r="F308" s="61">
        <v>6.9</v>
      </c>
      <c r="G308" s="23">
        <v>6.1</v>
      </c>
      <c r="H308" s="64">
        <v>6.3</v>
      </c>
      <c r="I308" s="65">
        <v>3</v>
      </c>
      <c r="J308" s="66">
        <v>2.2999999999999998</v>
      </c>
      <c r="K308" s="24">
        <v>7.76</v>
      </c>
      <c r="L308" s="69">
        <v>7.73</v>
      </c>
      <c r="M308" s="65">
        <v>28.5</v>
      </c>
      <c r="N308" s="66">
        <v>28.5</v>
      </c>
      <c r="O308" s="23"/>
      <c r="P308" s="64"/>
      <c r="Q308" s="23"/>
      <c r="R308" s="64"/>
      <c r="S308" s="23"/>
      <c r="T308" s="64"/>
      <c r="U308" s="23"/>
      <c r="V308" s="64"/>
      <c r="W308" s="65"/>
      <c r="X308" s="66"/>
      <c r="Y308" s="70"/>
      <c r="Z308" s="71"/>
      <c r="AA308" s="24"/>
      <c r="AB308" s="69"/>
      <c r="AC308" s="481">
        <v>0</v>
      </c>
      <c r="AD308" s="1667">
        <v>47</v>
      </c>
      <c r="AE308" s="1191"/>
      <c r="AF308" s="397"/>
      <c r="AG308" s="1286" t="s">
        <v>389</v>
      </c>
      <c r="AH308" s="1858" t="s">
        <v>36</v>
      </c>
      <c r="AI308" s="1858" t="s">
        <v>36</v>
      </c>
      <c r="AJ308" s="1858" t="s">
        <v>36</v>
      </c>
      <c r="AK308" s="1858" t="s">
        <v>36</v>
      </c>
      <c r="AL308" s="1869" t="s">
        <v>36</v>
      </c>
    </row>
    <row r="309" spans="1:38">
      <c r="A309" s="2180"/>
      <c r="B309" s="1186">
        <v>43099</v>
      </c>
      <c r="C309" s="293" t="s">
        <v>41</v>
      </c>
      <c r="D309" s="75" t="s">
        <v>627</v>
      </c>
      <c r="E309" s="73"/>
      <c r="F309" s="61">
        <v>7.3</v>
      </c>
      <c r="G309" s="23">
        <v>5.9</v>
      </c>
      <c r="H309" s="64">
        <v>6.1</v>
      </c>
      <c r="I309" s="65">
        <v>3.9</v>
      </c>
      <c r="J309" s="66">
        <v>2.9</v>
      </c>
      <c r="K309" s="24">
        <v>7.7</v>
      </c>
      <c r="L309" s="69">
        <v>7.78</v>
      </c>
      <c r="M309" s="65">
        <v>27.6</v>
      </c>
      <c r="N309" s="66">
        <v>28.7</v>
      </c>
      <c r="O309" s="23"/>
      <c r="P309" s="64"/>
      <c r="Q309" s="23"/>
      <c r="R309" s="64"/>
      <c r="S309" s="23"/>
      <c r="T309" s="64"/>
      <c r="U309" s="23"/>
      <c r="V309" s="64"/>
      <c r="W309" s="65"/>
      <c r="X309" s="66"/>
      <c r="Y309" s="70"/>
      <c r="Z309" s="71"/>
      <c r="AA309" s="24"/>
      <c r="AB309" s="69"/>
      <c r="AC309" s="1671">
        <v>0</v>
      </c>
      <c r="AD309" s="457">
        <v>47</v>
      </c>
      <c r="AE309" s="1191"/>
      <c r="AF309" s="397"/>
      <c r="AG309" s="1857" t="s">
        <v>36</v>
      </c>
      <c r="AH309" s="1858" t="s">
        <v>36</v>
      </c>
      <c r="AI309" s="1858" t="s">
        <v>36</v>
      </c>
      <c r="AJ309" s="1858" t="s">
        <v>36</v>
      </c>
      <c r="AK309" s="1858" t="s">
        <v>36</v>
      </c>
      <c r="AL309" s="1859" t="s">
        <v>36</v>
      </c>
    </row>
    <row r="310" spans="1:38">
      <c r="A310" s="2180"/>
      <c r="B310" s="1186">
        <v>43100</v>
      </c>
      <c r="C310" s="290" t="s">
        <v>42</v>
      </c>
      <c r="D310" s="75" t="s">
        <v>641</v>
      </c>
      <c r="E310" s="146">
        <v>0</v>
      </c>
      <c r="F310" s="136">
        <v>3.8</v>
      </c>
      <c r="G310" s="137">
        <v>5.6</v>
      </c>
      <c r="H310" s="138">
        <v>6</v>
      </c>
      <c r="I310" s="139">
        <v>2.8</v>
      </c>
      <c r="J310" s="140">
        <v>2.9</v>
      </c>
      <c r="K310" s="141">
        <v>7.89</v>
      </c>
      <c r="L310" s="142">
        <v>7.9</v>
      </c>
      <c r="M310" s="139">
        <v>27.1</v>
      </c>
      <c r="N310" s="140">
        <v>28</v>
      </c>
      <c r="O310" s="137"/>
      <c r="P310" s="138"/>
      <c r="Q310" s="137"/>
      <c r="R310" s="138"/>
      <c r="S310" s="137"/>
      <c r="T310" s="138"/>
      <c r="U310" s="137"/>
      <c r="V310" s="138"/>
      <c r="W310" s="139"/>
      <c r="X310" s="140"/>
      <c r="Y310" s="143"/>
      <c r="Z310" s="144"/>
      <c r="AA310" s="141"/>
      <c r="AB310" s="142"/>
      <c r="AC310" s="1669">
        <v>0</v>
      </c>
      <c r="AD310" s="1670">
        <v>47</v>
      </c>
      <c r="AE310" s="1191"/>
      <c r="AF310" s="397"/>
      <c r="AG310" s="1868" t="s">
        <v>36</v>
      </c>
      <c r="AH310" s="1858" t="s">
        <v>36</v>
      </c>
      <c r="AI310" s="1858" t="s">
        <v>36</v>
      </c>
      <c r="AJ310" s="1858" t="s">
        <v>36</v>
      </c>
      <c r="AK310" s="1858" t="s">
        <v>36</v>
      </c>
      <c r="AL310" s="1859" t="s">
        <v>36</v>
      </c>
    </row>
    <row r="311" spans="1:38" ht="13.5" customHeight="1">
      <c r="A311" s="2181"/>
      <c r="B311" s="2183" t="s">
        <v>407</v>
      </c>
      <c r="C311" s="2184"/>
      <c r="D311" s="664"/>
      <c r="E311" s="586">
        <f>MAX(E280:E310)</f>
        <v>4</v>
      </c>
      <c r="F311" s="587">
        <f t="shared" ref="F311:AD311" si="21">IF(COUNT(F280:F310)=0,"",MAX(F280:F310))</f>
        <v>11.2</v>
      </c>
      <c r="G311" s="588">
        <f t="shared" si="21"/>
        <v>11</v>
      </c>
      <c r="H311" s="589">
        <f t="shared" si="21"/>
        <v>10.9</v>
      </c>
      <c r="I311" s="590">
        <f t="shared" si="21"/>
        <v>18.899999999999999</v>
      </c>
      <c r="J311" s="591">
        <f t="shared" si="21"/>
        <v>3.1</v>
      </c>
      <c r="K311" s="592">
        <f t="shared" si="21"/>
        <v>7.89</v>
      </c>
      <c r="L311" s="593">
        <f t="shared" si="21"/>
        <v>7.9</v>
      </c>
      <c r="M311" s="590">
        <f t="shared" si="21"/>
        <v>31.7</v>
      </c>
      <c r="N311" s="591">
        <f t="shared" si="21"/>
        <v>31.5</v>
      </c>
      <c r="O311" s="588">
        <f t="shared" si="21"/>
        <v>41.2</v>
      </c>
      <c r="P311" s="589">
        <f t="shared" si="21"/>
        <v>44.1</v>
      </c>
      <c r="Q311" s="588">
        <f t="shared" si="21"/>
        <v>88.6</v>
      </c>
      <c r="R311" s="589">
        <f t="shared" si="21"/>
        <v>94.2</v>
      </c>
      <c r="S311" s="588">
        <f t="shared" si="21"/>
        <v>61.1</v>
      </c>
      <c r="T311" s="589">
        <f t="shared" si="21"/>
        <v>60.7</v>
      </c>
      <c r="U311" s="588">
        <f t="shared" si="21"/>
        <v>27.5</v>
      </c>
      <c r="V311" s="589">
        <f t="shared" si="21"/>
        <v>29.5</v>
      </c>
      <c r="W311" s="590">
        <f t="shared" si="21"/>
        <v>25.3</v>
      </c>
      <c r="X311" s="1193">
        <f t="shared" si="21"/>
        <v>28.2</v>
      </c>
      <c r="Y311" s="1624">
        <f t="shared" si="21"/>
        <v>199</v>
      </c>
      <c r="Z311" s="1625">
        <f t="shared" si="21"/>
        <v>210</v>
      </c>
      <c r="AA311" s="1626">
        <f t="shared" si="21"/>
        <v>0.15</v>
      </c>
      <c r="AB311" s="1627">
        <f t="shared" si="21"/>
        <v>0.16</v>
      </c>
      <c r="AC311" s="1445">
        <f t="shared" si="21"/>
        <v>124</v>
      </c>
      <c r="AD311" s="1187">
        <f t="shared" si="21"/>
        <v>75</v>
      </c>
      <c r="AE311" s="747"/>
      <c r="AF311" s="397"/>
      <c r="AG311" s="1870"/>
      <c r="AH311" s="1842"/>
      <c r="AI311" s="1836"/>
      <c r="AJ311" s="1871"/>
      <c r="AK311" s="1842"/>
      <c r="AL311" s="1872"/>
    </row>
    <row r="312" spans="1:38">
      <c r="A312" s="2181"/>
      <c r="B312" s="2185" t="s">
        <v>408</v>
      </c>
      <c r="C312" s="2186"/>
      <c r="D312" s="666"/>
      <c r="E312" s="597">
        <f>MIN(E280:E310)</f>
        <v>0</v>
      </c>
      <c r="F312" s="598">
        <f t="shared" ref="F312:AD312" si="22">IF(COUNT(F280:F310)=0,"",MIN(F280:F310))</f>
        <v>2.9</v>
      </c>
      <c r="G312" s="599">
        <f t="shared" si="22"/>
        <v>5.6</v>
      </c>
      <c r="H312" s="600">
        <f t="shared" si="22"/>
        <v>6</v>
      </c>
      <c r="I312" s="601">
        <f t="shared" si="22"/>
        <v>1.6</v>
      </c>
      <c r="J312" s="602">
        <f t="shared" si="22"/>
        <v>1.4</v>
      </c>
      <c r="K312" s="603">
        <f t="shared" si="22"/>
        <v>7.35</v>
      </c>
      <c r="L312" s="604">
        <f t="shared" si="22"/>
        <v>7.39</v>
      </c>
      <c r="M312" s="601">
        <f t="shared" si="22"/>
        <v>25.9</v>
      </c>
      <c r="N312" s="602">
        <f t="shared" si="22"/>
        <v>26.1</v>
      </c>
      <c r="O312" s="599">
        <f t="shared" si="22"/>
        <v>41.2</v>
      </c>
      <c r="P312" s="600">
        <f t="shared" si="22"/>
        <v>36.9</v>
      </c>
      <c r="Q312" s="599">
        <f t="shared" si="22"/>
        <v>88.6</v>
      </c>
      <c r="R312" s="600">
        <f t="shared" si="22"/>
        <v>81</v>
      </c>
      <c r="S312" s="599">
        <f t="shared" si="22"/>
        <v>61.1</v>
      </c>
      <c r="T312" s="600">
        <f t="shared" si="22"/>
        <v>60.7</v>
      </c>
      <c r="U312" s="599">
        <f t="shared" si="22"/>
        <v>27.5</v>
      </c>
      <c r="V312" s="600">
        <f t="shared" si="22"/>
        <v>29.5</v>
      </c>
      <c r="W312" s="601">
        <f t="shared" si="22"/>
        <v>25.3</v>
      </c>
      <c r="X312" s="1445">
        <f t="shared" si="22"/>
        <v>20.399999999999999</v>
      </c>
      <c r="Y312" s="1620">
        <f t="shared" si="22"/>
        <v>199</v>
      </c>
      <c r="Z312" s="1621">
        <f t="shared" si="22"/>
        <v>182</v>
      </c>
      <c r="AA312" s="1622">
        <f t="shared" si="22"/>
        <v>0.15</v>
      </c>
      <c r="AB312" s="1623">
        <f t="shared" si="22"/>
        <v>0.09</v>
      </c>
      <c r="AC312" s="1445">
        <f t="shared" si="22"/>
        <v>0</v>
      </c>
      <c r="AD312" s="1188">
        <f t="shared" si="22"/>
        <v>47</v>
      </c>
      <c r="AE312" s="747"/>
      <c r="AF312" s="397"/>
      <c r="AG312" s="1870"/>
      <c r="AH312" s="1842"/>
      <c r="AI312" s="1842"/>
      <c r="AJ312" s="1842"/>
      <c r="AK312" s="1842"/>
      <c r="AL312" s="1872"/>
    </row>
    <row r="313" spans="1:38">
      <c r="A313" s="2181"/>
      <c r="B313" s="2187" t="s">
        <v>409</v>
      </c>
      <c r="C313" s="2188"/>
      <c r="D313" s="668"/>
      <c r="E313" s="666"/>
      <c r="F313" s="1194">
        <f t="shared" ref="F313:AD313" si="23">IF(COUNT(F280:F310)=0,"",AVERAGE(F280:F310))</f>
        <v>6.296774193548389</v>
      </c>
      <c r="G313" s="1195">
        <f t="shared" si="23"/>
        <v>7.5483870967741939</v>
      </c>
      <c r="H313" s="1196">
        <f t="shared" si="23"/>
        <v>7.7193548387096769</v>
      </c>
      <c r="I313" s="1197">
        <f t="shared" si="23"/>
        <v>2.9419354838709677</v>
      </c>
      <c r="J313" s="1198">
        <f t="shared" si="23"/>
        <v>2.1419354838709679</v>
      </c>
      <c r="K313" s="1199">
        <f t="shared" si="23"/>
        <v>7.6096774193548367</v>
      </c>
      <c r="L313" s="1200">
        <f t="shared" si="23"/>
        <v>7.6406451612903217</v>
      </c>
      <c r="M313" s="1197">
        <f>IF(COUNT(M280:M310)=0,"",AVERAGE(M280:M310))</f>
        <v>28.690322580645169</v>
      </c>
      <c r="N313" s="1198">
        <f t="shared" si="23"/>
        <v>28.812903225806455</v>
      </c>
      <c r="O313" s="1195">
        <f t="shared" si="23"/>
        <v>41.2</v>
      </c>
      <c r="P313" s="1196">
        <f t="shared" si="23"/>
        <v>41.09</v>
      </c>
      <c r="Q313" s="1195">
        <f t="shared" si="23"/>
        <v>88.6</v>
      </c>
      <c r="R313" s="1196">
        <f t="shared" si="23"/>
        <v>86.830000000000013</v>
      </c>
      <c r="S313" s="1195">
        <f t="shared" si="23"/>
        <v>61.1</v>
      </c>
      <c r="T313" s="1196">
        <f t="shared" si="23"/>
        <v>60.7</v>
      </c>
      <c r="U313" s="1195">
        <f t="shared" si="23"/>
        <v>27.5</v>
      </c>
      <c r="V313" s="1196">
        <f t="shared" si="23"/>
        <v>29.5</v>
      </c>
      <c r="W313" s="1445">
        <f t="shared" si="23"/>
        <v>25.3</v>
      </c>
      <c r="X313" s="1631">
        <f t="shared" si="23"/>
        <v>24.745000000000001</v>
      </c>
      <c r="Y313" s="1620">
        <f t="shared" si="23"/>
        <v>199</v>
      </c>
      <c r="Z313" s="1630">
        <f t="shared" si="23"/>
        <v>193.8</v>
      </c>
      <c r="AA313" s="1622">
        <f t="shared" si="23"/>
        <v>0.15</v>
      </c>
      <c r="AB313" s="1623">
        <f t="shared" si="23"/>
        <v>0.12999999999999998</v>
      </c>
      <c r="AC313" s="1628">
        <f t="shared" si="23"/>
        <v>8.5806451612903221</v>
      </c>
      <c r="AD313" s="1201">
        <f t="shared" si="23"/>
        <v>56.032258064516128</v>
      </c>
      <c r="AE313" s="747"/>
      <c r="AF313" s="397"/>
      <c r="AG313" s="1691"/>
      <c r="AH313" s="1836"/>
      <c r="AI313" s="1837"/>
      <c r="AJ313" s="1837"/>
      <c r="AK313" s="1837"/>
      <c r="AL313" s="1873"/>
    </row>
    <row r="314" spans="1:38" ht="13.5" customHeight="1">
      <c r="A314" s="2182"/>
      <c r="B314" s="2189" t="s">
        <v>410</v>
      </c>
      <c r="C314" s="2190"/>
      <c r="D314" s="1266"/>
      <c r="E314" s="1156">
        <f>SUM(E280:E310)</f>
        <v>8</v>
      </c>
      <c r="F314" s="1279"/>
      <c r="G314" s="1279"/>
      <c r="H314" s="1270"/>
      <c r="I314" s="1279"/>
      <c r="J314" s="1270"/>
      <c r="K314" s="1267"/>
      <c r="L314" s="1267"/>
      <c r="M314" s="1279"/>
      <c r="N314" s="1270"/>
      <c r="O314" s="1267"/>
      <c r="P314" s="1267"/>
      <c r="Q314" s="1279"/>
      <c r="R314" s="1270"/>
      <c r="S314" s="1267"/>
      <c r="T314" s="1267"/>
      <c r="U314" s="1279"/>
      <c r="V314" s="1270"/>
      <c r="W314" s="1283"/>
      <c r="X314" s="1284"/>
      <c r="Y314" s="1285"/>
      <c r="Z314" s="1285"/>
      <c r="AA314" s="1283"/>
      <c r="AB314" s="1284"/>
      <c r="AC314" s="1629">
        <f>SUM(AC280:AC310)</f>
        <v>266</v>
      </c>
      <c r="AD314" s="1189" t="str">
        <f>IF(COUNTA(AD279)=0,"",SUM(AD280:AD310))</f>
        <v/>
      </c>
      <c r="AE314" s="747"/>
      <c r="AF314" s="397"/>
      <c r="AG314" s="1688"/>
      <c r="AH314" s="1840"/>
      <c r="AI314" s="1874"/>
      <c r="AJ314" s="1874"/>
      <c r="AK314" s="1874"/>
      <c r="AL314" s="1875"/>
    </row>
    <row r="315" spans="1:38">
      <c r="A315" s="2191" t="s">
        <v>357</v>
      </c>
      <c r="B315" s="1282">
        <v>42736</v>
      </c>
      <c r="C315" s="1259" t="s">
        <v>37</v>
      </c>
      <c r="D315" s="1656" t="s">
        <v>627</v>
      </c>
      <c r="E315" s="1657"/>
      <c r="F315" s="1658">
        <v>3.3</v>
      </c>
      <c r="G315" s="1659">
        <v>5.0999999999999996</v>
      </c>
      <c r="H315" s="1660">
        <v>5.6</v>
      </c>
      <c r="I315" s="1661">
        <v>2.7</v>
      </c>
      <c r="J315" s="1662">
        <v>2.9</v>
      </c>
      <c r="K315" s="1659">
        <v>7.9</v>
      </c>
      <c r="L315" s="1660">
        <v>7.84</v>
      </c>
      <c r="M315" s="1661">
        <v>26.9</v>
      </c>
      <c r="N315" s="1662">
        <v>27.3</v>
      </c>
      <c r="O315" s="1659"/>
      <c r="P315" s="1660"/>
      <c r="Q315" s="1661"/>
      <c r="R315" s="1662"/>
      <c r="S315" s="1659"/>
      <c r="T315" s="1660"/>
      <c r="U315" s="1661"/>
      <c r="V315" s="1662"/>
      <c r="W315" s="1663"/>
      <c r="X315" s="1664"/>
      <c r="Y315" s="1665"/>
      <c r="Z315" s="1666"/>
      <c r="AA315" s="1663"/>
      <c r="AB315" s="1664"/>
      <c r="AC315" s="1668">
        <v>0</v>
      </c>
      <c r="AD315" s="1655">
        <v>48</v>
      </c>
      <c r="AE315" s="1192"/>
      <c r="AF315" s="397"/>
      <c r="AG315" s="1291">
        <v>43111</v>
      </c>
      <c r="AH315" s="1219" t="s">
        <v>3</v>
      </c>
      <c r="AI315" s="1329">
        <v>6.1</v>
      </c>
      <c r="AJ315" s="1220" t="s">
        <v>20</v>
      </c>
      <c r="AK315" s="1221"/>
      <c r="AL315" s="1222"/>
    </row>
    <row r="316" spans="1:38">
      <c r="A316" s="2192"/>
      <c r="B316" s="803">
        <v>42737</v>
      </c>
      <c r="C316" s="625" t="s">
        <v>38</v>
      </c>
      <c r="D316" s="512" t="s">
        <v>627</v>
      </c>
      <c r="E316" s="513"/>
      <c r="F316" s="514">
        <v>7.5</v>
      </c>
      <c r="G316" s="349">
        <v>5.0999999999999996</v>
      </c>
      <c r="H316" s="350">
        <v>5.2</v>
      </c>
      <c r="I316" s="351">
        <v>2.2000000000000002</v>
      </c>
      <c r="J316" s="352">
        <v>1.7</v>
      </c>
      <c r="K316" s="353">
        <v>7.92</v>
      </c>
      <c r="L316" s="354">
        <v>7.88</v>
      </c>
      <c r="M316" s="351">
        <v>27.5</v>
      </c>
      <c r="N316" s="352">
        <v>27.4</v>
      </c>
      <c r="O316" s="349"/>
      <c r="P316" s="350"/>
      <c r="Q316" s="349"/>
      <c r="R316" s="350"/>
      <c r="S316" s="349"/>
      <c r="T316" s="350"/>
      <c r="U316" s="349"/>
      <c r="V316" s="350"/>
      <c r="W316" s="351"/>
      <c r="X316" s="352"/>
      <c r="Y316" s="515"/>
      <c r="Z316" s="516"/>
      <c r="AA316" s="353"/>
      <c r="AB316" s="354"/>
      <c r="AC316" s="1289">
        <v>0</v>
      </c>
      <c r="AD316" s="1290">
        <v>48</v>
      </c>
      <c r="AE316" s="398"/>
      <c r="AF316" s="397"/>
      <c r="AG316" s="1309" t="s">
        <v>94</v>
      </c>
      <c r="AH316" s="1310" t="s">
        <v>396</v>
      </c>
      <c r="AI316" s="1639" t="s">
        <v>5</v>
      </c>
      <c r="AJ316" s="1640" t="s">
        <v>6</v>
      </c>
      <c r="AK316" s="1311" t="s">
        <v>36</v>
      </c>
      <c r="AL316" s="1312"/>
    </row>
    <row r="317" spans="1:38">
      <c r="A317" s="2192"/>
      <c r="B317" s="472">
        <v>42738</v>
      </c>
      <c r="C317" s="473" t="s">
        <v>35</v>
      </c>
      <c r="D317" s="75" t="s">
        <v>627</v>
      </c>
      <c r="E317" s="73"/>
      <c r="F317" s="61">
        <v>4.5999999999999996</v>
      </c>
      <c r="G317" s="23">
        <v>5.3</v>
      </c>
      <c r="H317" s="64">
        <v>4.9000000000000004</v>
      </c>
      <c r="I317" s="65">
        <v>2.16</v>
      </c>
      <c r="J317" s="66">
        <v>1.6</v>
      </c>
      <c r="K317" s="24">
        <v>7.86</v>
      </c>
      <c r="L317" s="69">
        <v>7.75</v>
      </c>
      <c r="M317" s="65">
        <v>27.7</v>
      </c>
      <c r="N317" s="66">
        <v>28.1</v>
      </c>
      <c r="O317" s="23"/>
      <c r="P317" s="64"/>
      <c r="Q317" s="23"/>
      <c r="R317" s="64"/>
      <c r="S317" s="23"/>
      <c r="T317" s="64"/>
      <c r="U317" s="23"/>
      <c r="V317" s="64"/>
      <c r="W317" s="65"/>
      <c r="X317" s="66"/>
      <c r="Y317" s="70"/>
      <c r="Z317" s="71"/>
      <c r="AA317" s="24"/>
      <c r="AB317" s="69"/>
      <c r="AC317" s="460">
        <v>301</v>
      </c>
      <c r="AD317" s="457">
        <v>47</v>
      </c>
      <c r="AE317" s="398"/>
      <c r="AF317" s="397"/>
      <c r="AG317" s="1218" t="s">
        <v>95</v>
      </c>
      <c r="AH317" s="1219" t="s">
        <v>20</v>
      </c>
      <c r="AI317" s="1313">
        <v>6</v>
      </c>
      <c r="AJ317" s="1314">
        <v>6.1</v>
      </c>
      <c r="AK317" s="1294" t="s">
        <v>36</v>
      </c>
      <c r="AL317" s="1295"/>
    </row>
    <row r="318" spans="1:38">
      <c r="A318" s="2192"/>
      <c r="B318" s="472">
        <v>42739</v>
      </c>
      <c r="C318" s="473" t="s">
        <v>39</v>
      </c>
      <c r="D318" s="75" t="s">
        <v>641</v>
      </c>
      <c r="E318" s="73"/>
      <c r="F318" s="61">
        <v>4.2</v>
      </c>
      <c r="G318" s="23">
        <v>5.5</v>
      </c>
      <c r="H318" s="64">
        <v>5.5</v>
      </c>
      <c r="I318" s="65">
        <v>2.8</v>
      </c>
      <c r="J318" s="66">
        <v>2.2000000000000002</v>
      </c>
      <c r="K318" s="24">
        <v>7.89</v>
      </c>
      <c r="L318" s="69">
        <v>7.89</v>
      </c>
      <c r="M318" s="65">
        <v>27.3</v>
      </c>
      <c r="N318" s="66">
        <v>27.5</v>
      </c>
      <c r="O318" s="23"/>
      <c r="P318" s="64">
        <v>34.6</v>
      </c>
      <c r="Q318" s="23"/>
      <c r="R318" s="64">
        <v>80.8</v>
      </c>
      <c r="S318" s="23"/>
      <c r="T318" s="64"/>
      <c r="U318" s="23"/>
      <c r="V318" s="64"/>
      <c r="W318" s="65"/>
      <c r="X318" s="66">
        <v>26.1</v>
      </c>
      <c r="Y318" s="70"/>
      <c r="Z318" s="71">
        <v>184</v>
      </c>
      <c r="AA318" s="24"/>
      <c r="AB318" s="69">
        <v>0.12</v>
      </c>
      <c r="AC318" s="460">
        <v>177</v>
      </c>
      <c r="AD318" s="457">
        <v>46</v>
      </c>
      <c r="AE318" s="398"/>
      <c r="AF318" s="397"/>
      <c r="AG318" s="6" t="s">
        <v>397</v>
      </c>
      <c r="AH318" s="18" t="s">
        <v>398</v>
      </c>
      <c r="AI318" s="1315">
        <v>3.2</v>
      </c>
      <c r="AJ318" s="1258">
        <v>1.5</v>
      </c>
      <c r="AK318" s="36" t="s">
        <v>36</v>
      </c>
      <c r="AL318" s="97"/>
    </row>
    <row r="319" spans="1:38">
      <c r="A319" s="2192"/>
      <c r="B319" s="472">
        <v>42740</v>
      </c>
      <c r="C319" s="473" t="s">
        <v>40</v>
      </c>
      <c r="D319" s="75" t="s">
        <v>627</v>
      </c>
      <c r="E319" s="73">
        <v>0</v>
      </c>
      <c r="F319" s="61">
        <v>2.6</v>
      </c>
      <c r="G319" s="23">
        <v>5.3</v>
      </c>
      <c r="H319" s="64">
        <v>5.4</v>
      </c>
      <c r="I319" s="65">
        <v>2.9</v>
      </c>
      <c r="J319" s="66">
        <v>1.8</v>
      </c>
      <c r="K319" s="24">
        <v>7.85</v>
      </c>
      <c r="L319" s="69">
        <v>7.7</v>
      </c>
      <c r="M319" s="65">
        <v>27.2</v>
      </c>
      <c r="N319" s="66">
        <v>27.4</v>
      </c>
      <c r="O319" s="23"/>
      <c r="P319" s="64">
        <v>34.5</v>
      </c>
      <c r="Q319" s="23"/>
      <c r="R319" s="64">
        <v>81.2</v>
      </c>
      <c r="S319" s="23"/>
      <c r="T319" s="64"/>
      <c r="U319" s="23"/>
      <c r="V319" s="64"/>
      <c r="W319" s="65"/>
      <c r="X319" s="66">
        <v>26.2</v>
      </c>
      <c r="Y319" s="70"/>
      <c r="Z319" s="71">
        <v>184</v>
      </c>
      <c r="AA319" s="24"/>
      <c r="AB319" s="69">
        <v>0.11</v>
      </c>
      <c r="AC319" s="460">
        <v>717</v>
      </c>
      <c r="AD319" s="457">
        <v>46</v>
      </c>
      <c r="AE319" s="398"/>
      <c r="AF319" s="397"/>
      <c r="AG319" s="6" t="s">
        <v>21</v>
      </c>
      <c r="AH319" s="18"/>
      <c r="AI319" s="1316">
        <v>7.77</v>
      </c>
      <c r="AJ319" s="1317">
        <v>7.61</v>
      </c>
      <c r="AK319" s="36" t="s">
        <v>36</v>
      </c>
      <c r="AL319" s="97"/>
    </row>
    <row r="320" spans="1:38">
      <c r="A320" s="2192"/>
      <c r="B320" s="472">
        <v>42741</v>
      </c>
      <c r="C320" s="473" t="s">
        <v>41</v>
      </c>
      <c r="D320" s="75" t="s">
        <v>627</v>
      </c>
      <c r="E320" s="73"/>
      <c r="F320" s="61">
        <v>3.8</v>
      </c>
      <c r="G320" s="23">
        <v>5.3</v>
      </c>
      <c r="H320" s="64">
        <v>5.4</v>
      </c>
      <c r="I320" s="65">
        <v>2.7</v>
      </c>
      <c r="J320" s="66">
        <v>1.6</v>
      </c>
      <c r="K320" s="24">
        <v>7.96</v>
      </c>
      <c r="L320" s="69">
        <v>7.68</v>
      </c>
      <c r="M320" s="65">
        <v>26.3</v>
      </c>
      <c r="N320" s="66">
        <v>26.8</v>
      </c>
      <c r="O320" s="23"/>
      <c r="P320" s="64"/>
      <c r="Q320" s="23"/>
      <c r="R320" s="64"/>
      <c r="S320" s="23"/>
      <c r="T320" s="64"/>
      <c r="U320" s="23"/>
      <c r="V320" s="64"/>
      <c r="W320" s="65"/>
      <c r="X320" s="66"/>
      <c r="Y320" s="70"/>
      <c r="Z320" s="71"/>
      <c r="AA320" s="24"/>
      <c r="AB320" s="69"/>
      <c r="AC320" s="460">
        <v>726</v>
      </c>
      <c r="AD320" s="457">
        <v>46</v>
      </c>
      <c r="AE320" s="398"/>
      <c r="AF320" s="397"/>
      <c r="AG320" s="6" t="s">
        <v>369</v>
      </c>
      <c r="AH320" s="18" t="s">
        <v>22</v>
      </c>
      <c r="AI320" s="1318">
        <v>25.7</v>
      </c>
      <c r="AJ320" s="1319">
        <v>26</v>
      </c>
      <c r="AK320" s="36" t="s">
        <v>36</v>
      </c>
      <c r="AL320" s="97"/>
    </row>
    <row r="321" spans="1:38">
      <c r="A321" s="2192"/>
      <c r="B321" s="472">
        <v>42742</v>
      </c>
      <c r="C321" s="473" t="s">
        <v>42</v>
      </c>
      <c r="D321" s="75" t="s">
        <v>641</v>
      </c>
      <c r="E321" s="73"/>
      <c r="F321" s="61">
        <v>6.7</v>
      </c>
      <c r="G321" s="23">
        <v>5.3</v>
      </c>
      <c r="H321" s="64">
        <v>5.6</v>
      </c>
      <c r="I321" s="65">
        <v>2.6</v>
      </c>
      <c r="J321" s="66">
        <v>1.4</v>
      </c>
      <c r="K321" s="24">
        <v>7.71</v>
      </c>
      <c r="L321" s="69">
        <v>7.66</v>
      </c>
      <c r="M321" s="65">
        <v>25</v>
      </c>
      <c r="N321" s="66">
        <v>26.4</v>
      </c>
      <c r="O321" s="23"/>
      <c r="P321" s="64"/>
      <c r="Q321" s="23"/>
      <c r="R321" s="64"/>
      <c r="S321" s="23"/>
      <c r="T321" s="64"/>
      <c r="U321" s="23"/>
      <c r="V321" s="64"/>
      <c r="W321" s="65"/>
      <c r="X321" s="66"/>
      <c r="Y321" s="70"/>
      <c r="Z321" s="71"/>
      <c r="AA321" s="24"/>
      <c r="AB321" s="69"/>
      <c r="AC321" s="460">
        <v>726</v>
      </c>
      <c r="AD321" s="457">
        <v>45</v>
      </c>
      <c r="AE321" s="398"/>
      <c r="AF321" s="397"/>
      <c r="AG321" s="6" t="s">
        <v>399</v>
      </c>
      <c r="AH321" s="18" t="s">
        <v>23</v>
      </c>
      <c r="AI321" s="1318">
        <v>36</v>
      </c>
      <c r="AJ321" s="1319">
        <v>37.200000000000003</v>
      </c>
      <c r="AK321" s="39" t="s">
        <v>36</v>
      </c>
      <c r="AL321" s="95"/>
    </row>
    <row r="322" spans="1:38">
      <c r="A322" s="2192"/>
      <c r="B322" s="472">
        <v>42743</v>
      </c>
      <c r="C322" s="473" t="s">
        <v>37</v>
      </c>
      <c r="D322" s="75" t="s">
        <v>641</v>
      </c>
      <c r="E322" s="73">
        <v>4</v>
      </c>
      <c r="F322" s="61">
        <v>4.7</v>
      </c>
      <c r="G322" s="23">
        <v>5.7</v>
      </c>
      <c r="H322" s="64">
        <v>5.6</v>
      </c>
      <c r="I322" s="65">
        <v>2.9</v>
      </c>
      <c r="J322" s="66">
        <v>1.9</v>
      </c>
      <c r="K322" s="24">
        <v>7.99</v>
      </c>
      <c r="L322" s="69">
        <v>7.74</v>
      </c>
      <c r="M322" s="65">
        <v>25.9</v>
      </c>
      <c r="N322" s="66">
        <v>26.2</v>
      </c>
      <c r="O322" s="23"/>
      <c r="P322" s="64"/>
      <c r="Q322" s="23"/>
      <c r="R322" s="64"/>
      <c r="S322" s="23"/>
      <c r="T322" s="64"/>
      <c r="U322" s="23"/>
      <c r="V322" s="64"/>
      <c r="W322" s="65"/>
      <c r="X322" s="66"/>
      <c r="Y322" s="70"/>
      <c r="Z322" s="71"/>
      <c r="AA322" s="24"/>
      <c r="AB322" s="69"/>
      <c r="AC322" s="460">
        <v>717</v>
      </c>
      <c r="AD322" s="457">
        <v>45</v>
      </c>
      <c r="AE322" s="398"/>
      <c r="AF322" s="397"/>
      <c r="AG322" s="6" t="s">
        <v>373</v>
      </c>
      <c r="AH322" s="18" t="s">
        <v>23</v>
      </c>
      <c r="AI322" s="1318">
        <v>81</v>
      </c>
      <c r="AJ322" s="1319">
        <v>80.2</v>
      </c>
      <c r="AK322" s="25" t="s">
        <v>36</v>
      </c>
      <c r="AL322" s="26"/>
    </row>
    <row r="323" spans="1:38">
      <c r="A323" s="2192"/>
      <c r="B323" s="472">
        <v>42744</v>
      </c>
      <c r="C323" s="473" t="s">
        <v>38</v>
      </c>
      <c r="D323" s="75" t="s">
        <v>627</v>
      </c>
      <c r="E323" s="73">
        <v>0</v>
      </c>
      <c r="F323" s="61">
        <v>8</v>
      </c>
      <c r="G323" s="23">
        <v>5.7</v>
      </c>
      <c r="H323" s="64">
        <v>5.7</v>
      </c>
      <c r="I323" s="65">
        <v>3.9</v>
      </c>
      <c r="J323" s="66">
        <v>1.5</v>
      </c>
      <c r="K323" s="24">
        <v>7.78</v>
      </c>
      <c r="L323" s="69">
        <v>7.59</v>
      </c>
      <c r="M323" s="65">
        <v>25.5</v>
      </c>
      <c r="N323" s="66">
        <v>26</v>
      </c>
      <c r="O323" s="23"/>
      <c r="P323" s="64">
        <v>35.299999999999997</v>
      </c>
      <c r="Q323" s="23"/>
      <c r="R323" s="64">
        <v>79.2</v>
      </c>
      <c r="S323" s="23"/>
      <c r="T323" s="64"/>
      <c r="U323" s="23"/>
      <c r="V323" s="64"/>
      <c r="W323" s="65"/>
      <c r="X323" s="66">
        <v>22.9</v>
      </c>
      <c r="Y323" s="70"/>
      <c r="Z323" s="71">
        <v>178</v>
      </c>
      <c r="AA323" s="24"/>
      <c r="AB323" s="69">
        <v>0.1</v>
      </c>
      <c r="AC323" s="460">
        <v>911</v>
      </c>
      <c r="AD323" s="457">
        <v>46</v>
      </c>
      <c r="AE323" s="398"/>
      <c r="AF323" s="397"/>
      <c r="AG323" s="6" t="s">
        <v>374</v>
      </c>
      <c r="AH323" s="18" t="s">
        <v>23</v>
      </c>
      <c r="AI323" s="1318">
        <v>56.5</v>
      </c>
      <c r="AJ323" s="1319">
        <v>56.1</v>
      </c>
      <c r="AK323" s="42" t="s">
        <v>36</v>
      </c>
      <c r="AL323" s="96"/>
    </row>
    <row r="324" spans="1:38">
      <c r="A324" s="2192"/>
      <c r="B324" s="472">
        <v>42745</v>
      </c>
      <c r="C324" s="473" t="s">
        <v>35</v>
      </c>
      <c r="D324" s="75" t="s">
        <v>627</v>
      </c>
      <c r="E324" s="73"/>
      <c r="F324" s="61">
        <v>8.1999999999999993</v>
      </c>
      <c r="G324" s="23">
        <v>6.4</v>
      </c>
      <c r="H324" s="64">
        <v>6.1</v>
      </c>
      <c r="I324" s="65">
        <v>3</v>
      </c>
      <c r="J324" s="66">
        <v>1.5</v>
      </c>
      <c r="K324" s="24">
        <v>7.74</v>
      </c>
      <c r="L324" s="69">
        <v>7.61</v>
      </c>
      <c r="M324" s="65">
        <v>25.7</v>
      </c>
      <c r="N324" s="66">
        <v>25.7</v>
      </c>
      <c r="O324" s="23"/>
      <c r="P324" s="64">
        <v>36.1</v>
      </c>
      <c r="Q324" s="23"/>
      <c r="R324" s="64">
        <v>78.400000000000006</v>
      </c>
      <c r="S324" s="23"/>
      <c r="T324" s="64"/>
      <c r="U324" s="23"/>
      <c r="V324" s="64"/>
      <c r="W324" s="65"/>
      <c r="X324" s="66">
        <v>22.6</v>
      </c>
      <c r="Y324" s="70"/>
      <c r="Z324" s="71">
        <v>174</v>
      </c>
      <c r="AA324" s="24"/>
      <c r="AB324" s="69">
        <v>0.1</v>
      </c>
      <c r="AC324" s="460">
        <v>903</v>
      </c>
      <c r="AD324" s="457">
        <v>46</v>
      </c>
      <c r="AE324" s="398"/>
      <c r="AF324" s="397"/>
      <c r="AG324" s="6" t="s">
        <v>375</v>
      </c>
      <c r="AH324" s="18" t="s">
        <v>23</v>
      </c>
      <c r="AI324" s="1318">
        <v>24.5</v>
      </c>
      <c r="AJ324" s="1319">
        <v>24.1</v>
      </c>
      <c r="AK324" s="36" t="s">
        <v>36</v>
      </c>
      <c r="AL324" s="96"/>
    </row>
    <row r="325" spans="1:38">
      <c r="A325" s="2192"/>
      <c r="B325" s="472">
        <v>42746</v>
      </c>
      <c r="C325" s="473" t="s">
        <v>39</v>
      </c>
      <c r="D325" s="75" t="s">
        <v>627</v>
      </c>
      <c r="E325" s="73"/>
      <c r="F325" s="61">
        <v>6.1</v>
      </c>
      <c r="G325" s="23">
        <v>6</v>
      </c>
      <c r="H325" s="64">
        <v>6.1</v>
      </c>
      <c r="I325" s="65">
        <v>3.2</v>
      </c>
      <c r="J325" s="66">
        <v>1.5</v>
      </c>
      <c r="K325" s="24">
        <v>7.77</v>
      </c>
      <c r="L325" s="69">
        <v>7.61</v>
      </c>
      <c r="M325" s="65">
        <v>25.7</v>
      </c>
      <c r="N325" s="66">
        <v>26</v>
      </c>
      <c r="O325" s="23">
        <v>36</v>
      </c>
      <c r="P325" s="64">
        <v>37.200000000000003</v>
      </c>
      <c r="Q325" s="23">
        <v>81</v>
      </c>
      <c r="R325" s="64">
        <v>80.2</v>
      </c>
      <c r="S325" s="23">
        <v>56.5</v>
      </c>
      <c r="T325" s="64">
        <v>56.1</v>
      </c>
      <c r="U325" s="23">
        <v>24.5</v>
      </c>
      <c r="V325" s="64">
        <v>24.1</v>
      </c>
      <c r="W325" s="65">
        <v>21.7</v>
      </c>
      <c r="X325" s="66">
        <v>22.9</v>
      </c>
      <c r="Y325" s="70">
        <v>190</v>
      </c>
      <c r="Z325" s="71">
        <v>174</v>
      </c>
      <c r="AA325" s="24">
        <v>0.2</v>
      </c>
      <c r="AB325" s="69">
        <v>0.09</v>
      </c>
      <c r="AC325" s="460">
        <v>903</v>
      </c>
      <c r="AD325" s="457">
        <v>50</v>
      </c>
      <c r="AE325" s="398"/>
      <c r="AF325" s="397"/>
      <c r="AG325" s="6" t="s">
        <v>400</v>
      </c>
      <c r="AH325" s="18" t="s">
        <v>23</v>
      </c>
      <c r="AI325" s="1318">
        <v>21.7</v>
      </c>
      <c r="AJ325" s="1319">
        <v>22.9</v>
      </c>
      <c r="AK325" s="36" t="s">
        <v>36</v>
      </c>
      <c r="AL325" s="96"/>
    </row>
    <row r="326" spans="1:38">
      <c r="A326" s="2192"/>
      <c r="B326" s="472">
        <v>42747</v>
      </c>
      <c r="C326" s="473" t="s">
        <v>40</v>
      </c>
      <c r="D326" s="75" t="s">
        <v>627</v>
      </c>
      <c r="E326" s="73"/>
      <c r="F326" s="61">
        <v>3</v>
      </c>
      <c r="G326" s="23">
        <v>6.8</v>
      </c>
      <c r="H326" s="64">
        <v>6.2</v>
      </c>
      <c r="I326" s="65">
        <v>3.8</v>
      </c>
      <c r="J326" s="66">
        <v>1.8</v>
      </c>
      <c r="K326" s="24">
        <v>7.69</v>
      </c>
      <c r="L326" s="69">
        <v>7.55</v>
      </c>
      <c r="M326" s="65">
        <v>26.9</v>
      </c>
      <c r="N326" s="66">
        <v>27.2</v>
      </c>
      <c r="O326" s="23"/>
      <c r="P326" s="64">
        <v>38.200000000000003</v>
      </c>
      <c r="Q326" s="23"/>
      <c r="R326" s="64">
        <v>80.599999999999994</v>
      </c>
      <c r="S326" s="23"/>
      <c r="T326" s="64"/>
      <c r="U326" s="23"/>
      <c r="V326" s="64"/>
      <c r="W326" s="65"/>
      <c r="X326" s="66">
        <v>23.2</v>
      </c>
      <c r="Y326" s="70"/>
      <c r="Z326" s="71">
        <v>186</v>
      </c>
      <c r="AA326" s="24"/>
      <c r="AB326" s="69">
        <v>0.1</v>
      </c>
      <c r="AC326" s="460">
        <v>725</v>
      </c>
      <c r="AD326" s="457">
        <v>46</v>
      </c>
      <c r="AE326" s="398"/>
      <c r="AF326" s="397"/>
      <c r="AG326" s="6" t="s">
        <v>401</v>
      </c>
      <c r="AH326" s="18" t="s">
        <v>23</v>
      </c>
      <c r="AI326" s="1894">
        <v>190</v>
      </c>
      <c r="AJ326" s="1831">
        <v>174</v>
      </c>
      <c r="AK326" s="36" t="s">
        <v>36</v>
      </c>
      <c r="AL326" s="96"/>
    </row>
    <row r="327" spans="1:38">
      <c r="A327" s="2192"/>
      <c r="B327" s="472">
        <v>42748</v>
      </c>
      <c r="C327" s="473" t="s">
        <v>41</v>
      </c>
      <c r="D327" s="75" t="s">
        <v>627</v>
      </c>
      <c r="E327" s="73"/>
      <c r="F327" s="61">
        <v>1.6</v>
      </c>
      <c r="G327" s="23">
        <v>6.1</v>
      </c>
      <c r="H327" s="64">
        <v>6.3</v>
      </c>
      <c r="I327" s="65">
        <v>4.4000000000000004</v>
      </c>
      <c r="J327" s="66">
        <v>3.1</v>
      </c>
      <c r="K327" s="24">
        <v>7.88</v>
      </c>
      <c r="L327" s="69">
        <v>7.68</v>
      </c>
      <c r="M327" s="65">
        <v>27.4</v>
      </c>
      <c r="N327" s="66">
        <v>28</v>
      </c>
      <c r="O327" s="23"/>
      <c r="P327" s="64"/>
      <c r="Q327" s="23"/>
      <c r="R327" s="64"/>
      <c r="S327" s="23"/>
      <c r="T327" s="64"/>
      <c r="U327" s="23"/>
      <c r="V327" s="64"/>
      <c r="W327" s="65"/>
      <c r="X327" s="66"/>
      <c r="Y327" s="70"/>
      <c r="Z327" s="71"/>
      <c r="AA327" s="24"/>
      <c r="AB327" s="69"/>
      <c r="AC327" s="460">
        <v>602</v>
      </c>
      <c r="AD327" s="457">
        <v>44</v>
      </c>
      <c r="AE327" s="398"/>
      <c r="AF327" s="397"/>
      <c r="AG327" s="6" t="s">
        <v>402</v>
      </c>
      <c r="AH327" s="18" t="s">
        <v>23</v>
      </c>
      <c r="AI327" s="1316">
        <v>0.2</v>
      </c>
      <c r="AJ327" s="1317">
        <v>0.09</v>
      </c>
      <c r="AK327" s="47" t="s">
        <v>36</v>
      </c>
      <c r="AL327" s="98"/>
    </row>
    <row r="328" spans="1:38">
      <c r="A328" s="2192"/>
      <c r="B328" s="472">
        <v>42749</v>
      </c>
      <c r="C328" s="473" t="s">
        <v>42</v>
      </c>
      <c r="D328" s="75" t="s">
        <v>627</v>
      </c>
      <c r="E328" s="73"/>
      <c r="F328" s="61">
        <v>3.8</v>
      </c>
      <c r="G328" s="23">
        <v>5.9</v>
      </c>
      <c r="H328" s="64">
        <v>6.1</v>
      </c>
      <c r="I328" s="65">
        <v>4.2</v>
      </c>
      <c r="J328" s="66">
        <v>3.2</v>
      </c>
      <c r="K328" s="24">
        <v>7.81</v>
      </c>
      <c r="L328" s="69">
        <v>7.72</v>
      </c>
      <c r="M328" s="65">
        <v>26.8</v>
      </c>
      <c r="N328" s="66">
        <v>27.7</v>
      </c>
      <c r="O328" s="23"/>
      <c r="P328" s="64"/>
      <c r="Q328" s="23"/>
      <c r="R328" s="64"/>
      <c r="S328" s="23"/>
      <c r="T328" s="64"/>
      <c r="U328" s="23"/>
      <c r="V328" s="64"/>
      <c r="W328" s="65"/>
      <c r="X328" s="66"/>
      <c r="Y328" s="70"/>
      <c r="Z328" s="71"/>
      <c r="AA328" s="24"/>
      <c r="AB328" s="69"/>
      <c r="AC328" s="460">
        <v>655</v>
      </c>
      <c r="AD328" s="457">
        <v>46</v>
      </c>
      <c r="AE328" s="398"/>
      <c r="AF328" s="397"/>
      <c r="AG328" s="6" t="s">
        <v>24</v>
      </c>
      <c r="AH328" s="18" t="s">
        <v>23</v>
      </c>
      <c r="AI328" s="1679">
        <v>2.7</v>
      </c>
      <c r="AJ328" s="1678">
        <v>2.2999999999999998</v>
      </c>
      <c r="AK328" s="42" t="s">
        <v>36</v>
      </c>
      <c r="AL328" s="96"/>
    </row>
    <row r="329" spans="1:38">
      <c r="A329" s="2192"/>
      <c r="B329" s="472">
        <v>42750</v>
      </c>
      <c r="C329" s="473" t="s">
        <v>37</v>
      </c>
      <c r="D329" s="75" t="s">
        <v>627</v>
      </c>
      <c r="E329" s="73"/>
      <c r="F329" s="61">
        <v>2.2000000000000002</v>
      </c>
      <c r="G329" s="23">
        <v>5.9</v>
      </c>
      <c r="H329" s="64">
        <v>6.1</v>
      </c>
      <c r="I329" s="65">
        <v>4.9000000000000004</v>
      </c>
      <c r="J329" s="66">
        <v>3.3</v>
      </c>
      <c r="K329" s="24">
        <v>7.67</v>
      </c>
      <c r="L329" s="69">
        <v>7.69</v>
      </c>
      <c r="M329" s="65">
        <v>28.3</v>
      </c>
      <c r="N329" s="66">
        <v>28.3</v>
      </c>
      <c r="O329" s="23"/>
      <c r="P329" s="64">
        <v>41.3</v>
      </c>
      <c r="Q329" s="23"/>
      <c r="R329" s="64">
        <v>84.2</v>
      </c>
      <c r="S329" s="23"/>
      <c r="T329" s="64"/>
      <c r="U329" s="23"/>
      <c r="V329" s="64"/>
      <c r="W329" s="65"/>
      <c r="X329" s="66">
        <v>25.1</v>
      </c>
      <c r="Y329" s="70"/>
      <c r="Z329" s="71">
        <v>193</v>
      </c>
      <c r="AA329" s="24"/>
      <c r="AB329" s="69">
        <v>0.14000000000000001</v>
      </c>
      <c r="AC329" s="460">
        <v>894</v>
      </c>
      <c r="AD329" s="457">
        <v>45</v>
      </c>
      <c r="AE329" s="398"/>
      <c r="AF329" s="397"/>
      <c r="AG329" s="6" t="s">
        <v>25</v>
      </c>
      <c r="AH329" s="18" t="s">
        <v>23</v>
      </c>
      <c r="AI329" s="1679">
        <v>1</v>
      </c>
      <c r="AJ329" s="1678">
        <v>0.7</v>
      </c>
      <c r="AK329" s="42" t="s">
        <v>36</v>
      </c>
      <c r="AL329" s="96"/>
    </row>
    <row r="330" spans="1:38">
      <c r="A330" s="2192"/>
      <c r="B330" s="472">
        <v>42751</v>
      </c>
      <c r="C330" s="473" t="s">
        <v>38</v>
      </c>
      <c r="D330" s="75" t="s">
        <v>641</v>
      </c>
      <c r="E330" s="73"/>
      <c r="F330" s="61">
        <v>5.3</v>
      </c>
      <c r="G330" s="23">
        <v>6</v>
      </c>
      <c r="H330" s="64">
        <v>6.2</v>
      </c>
      <c r="I330" s="65">
        <v>4</v>
      </c>
      <c r="J330" s="66">
        <v>3</v>
      </c>
      <c r="K330" s="24">
        <v>7.65</v>
      </c>
      <c r="L330" s="69">
        <v>7.6</v>
      </c>
      <c r="M330" s="65">
        <v>28.4</v>
      </c>
      <c r="N330" s="66">
        <v>28.9</v>
      </c>
      <c r="O330" s="23"/>
      <c r="P330" s="64">
        <v>40.700000000000003</v>
      </c>
      <c r="Q330" s="23"/>
      <c r="R330" s="64">
        <v>86</v>
      </c>
      <c r="S330" s="23"/>
      <c r="T330" s="64"/>
      <c r="U330" s="23"/>
      <c r="V330" s="64"/>
      <c r="W330" s="65"/>
      <c r="X330" s="66">
        <v>26.1</v>
      </c>
      <c r="Y330" s="70"/>
      <c r="Z330" s="71">
        <v>198</v>
      </c>
      <c r="AA330" s="24"/>
      <c r="AB330" s="69">
        <v>0.12</v>
      </c>
      <c r="AC330" s="460">
        <v>856</v>
      </c>
      <c r="AD330" s="457">
        <v>45</v>
      </c>
      <c r="AE330" s="398"/>
      <c r="AF330" s="397"/>
      <c r="AG330" s="6" t="s">
        <v>403</v>
      </c>
      <c r="AH330" s="18" t="s">
        <v>23</v>
      </c>
      <c r="AI330" s="1679">
        <v>12.7</v>
      </c>
      <c r="AJ330" s="1678">
        <v>12.6</v>
      </c>
      <c r="AK330" s="47" t="s">
        <v>36</v>
      </c>
      <c r="AL330" s="98"/>
    </row>
    <row r="331" spans="1:38">
      <c r="A331" s="2192"/>
      <c r="B331" s="472">
        <v>42752</v>
      </c>
      <c r="C331" s="473" t="s">
        <v>35</v>
      </c>
      <c r="D331" s="75" t="s">
        <v>627</v>
      </c>
      <c r="E331" s="73">
        <v>8</v>
      </c>
      <c r="F331" s="61">
        <v>7</v>
      </c>
      <c r="G331" s="23">
        <v>6.1</v>
      </c>
      <c r="H331" s="64">
        <v>6.3</v>
      </c>
      <c r="I331" s="65">
        <v>3.9</v>
      </c>
      <c r="J331" s="66">
        <v>3.4</v>
      </c>
      <c r="K331" s="24">
        <v>7.54</v>
      </c>
      <c r="L331" s="69">
        <v>7.66</v>
      </c>
      <c r="M331" s="65">
        <v>28.5</v>
      </c>
      <c r="N331" s="66">
        <v>28.8</v>
      </c>
      <c r="O331" s="23"/>
      <c r="P331" s="64">
        <v>41.1</v>
      </c>
      <c r="Q331" s="23"/>
      <c r="R331" s="64">
        <v>85</v>
      </c>
      <c r="S331" s="23"/>
      <c r="T331" s="64"/>
      <c r="U331" s="23"/>
      <c r="V331" s="64"/>
      <c r="W331" s="65"/>
      <c r="X331" s="66">
        <v>26.2</v>
      </c>
      <c r="Y331" s="70"/>
      <c r="Z331" s="71">
        <v>196</v>
      </c>
      <c r="AA331" s="24"/>
      <c r="AB331" s="69">
        <v>0.14000000000000001</v>
      </c>
      <c r="AC331" s="460">
        <v>359</v>
      </c>
      <c r="AD331" s="457">
        <v>46</v>
      </c>
      <c r="AE331" s="398"/>
      <c r="AF331" s="397"/>
      <c r="AG331" s="6" t="s">
        <v>404</v>
      </c>
      <c r="AH331" s="18" t="s">
        <v>23</v>
      </c>
      <c r="AI331" s="1882">
        <v>3.3000000000000002E-2</v>
      </c>
      <c r="AJ331" s="1883">
        <v>1.0999999999999999E-2</v>
      </c>
      <c r="AK331" s="42" t="s">
        <v>36</v>
      </c>
      <c r="AL331" s="96"/>
    </row>
    <row r="332" spans="1:38">
      <c r="A332" s="2192"/>
      <c r="B332" s="472">
        <v>42753</v>
      </c>
      <c r="C332" s="473" t="s">
        <v>39</v>
      </c>
      <c r="D332" s="75" t="s">
        <v>641</v>
      </c>
      <c r="E332" s="73"/>
      <c r="F332" s="61">
        <v>7.4</v>
      </c>
      <c r="G332" s="23">
        <v>6.5</v>
      </c>
      <c r="H332" s="64">
        <v>6.3</v>
      </c>
      <c r="I332" s="65">
        <v>3.4</v>
      </c>
      <c r="J332" s="66">
        <v>2.6</v>
      </c>
      <c r="K332" s="24">
        <v>7.72</v>
      </c>
      <c r="L332" s="69">
        <v>7.57</v>
      </c>
      <c r="M332" s="65">
        <v>28.5</v>
      </c>
      <c r="N332" s="66">
        <v>28.8</v>
      </c>
      <c r="O332" s="23"/>
      <c r="P332" s="64">
        <v>41.5</v>
      </c>
      <c r="Q332" s="23"/>
      <c r="R332" s="64">
        <v>85</v>
      </c>
      <c r="S332" s="23"/>
      <c r="T332" s="64"/>
      <c r="U332" s="23"/>
      <c r="V332" s="64"/>
      <c r="W332" s="65"/>
      <c r="X332" s="66">
        <v>26.8</v>
      </c>
      <c r="Y332" s="70"/>
      <c r="Z332" s="71">
        <v>194</v>
      </c>
      <c r="AA332" s="24"/>
      <c r="AB332" s="69">
        <v>0.13</v>
      </c>
      <c r="AC332" s="460">
        <v>966</v>
      </c>
      <c r="AD332" s="457">
        <v>46</v>
      </c>
      <c r="AE332" s="398"/>
      <c r="AF332" s="397"/>
      <c r="AG332" s="6" t="s">
        <v>26</v>
      </c>
      <c r="AH332" s="18" t="s">
        <v>23</v>
      </c>
      <c r="AI332" s="1884">
        <v>0.05</v>
      </c>
      <c r="AJ332" s="1885">
        <v>0.02</v>
      </c>
      <c r="AK332" s="36" t="s">
        <v>36</v>
      </c>
      <c r="AL332" s="97"/>
    </row>
    <row r="333" spans="1:38">
      <c r="A333" s="2192"/>
      <c r="B333" s="472">
        <v>42754</v>
      </c>
      <c r="C333" s="473" t="s">
        <v>40</v>
      </c>
      <c r="D333" s="75" t="s">
        <v>641</v>
      </c>
      <c r="E333" s="73"/>
      <c r="F333" s="61">
        <v>7.8</v>
      </c>
      <c r="G333" s="23">
        <v>6.6</v>
      </c>
      <c r="H333" s="64">
        <v>6.6</v>
      </c>
      <c r="I333" s="65">
        <v>4.2</v>
      </c>
      <c r="J333" s="66">
        <v>2.7</v>
      </c>
      <c r="K333" s="24">
        <v>7.65</v>
      </c>
      <c r="L333" s="69">
        <v>7.62</v>
      </c>
      <c r="M333" s="65">
        <v>28.6</v>
      </c>
      <c r="N333" s="66">
        <v>28.8</v>
      </c>
      <c r="O333" s="23"/>
      <c r="P333" s="64">
        <v>39</v>
      </c>
      <c r="Q333" s="23"/>
      <c r="R333" s="64">
        <v>82.6</v>
      </c>
      <c r="S333" s="23"/>
      <c r="T333" s="64"/>
      <c r="U333" s="23"/>
      <c r="V333" s="64"/>
      <c r="W333" s="65"/>
      <c r="X333" s="66">
        <v>15.2</v>
      </c>
      <c r="Y333" s="70"/>
      <c r="Z333" s="71">
        <v>201</v>
      </c>
      <c r="AA333" s="24"/>
      <c r="AB333" s="69">
        <v>0.12</v>
      </c>
      <c r="AC333" s="460">
        <v>510</v>
      </c>
      <c r="AD333" s="457">
        <v>53</v>
      </c>
      <c r="AE333" s="398"/>
      <c r="AF333" s="397"/>
      <c r="AG333" s="6" t="s">
        <v>98</v>
      </c>
      <c r="AH333" s="18" t="s">
        <v>23</v>
      </c>
      <c r="AI333" s="1884">
        <v>2.58</v>
      </c>
      <c r="AJ333" s="1885">
        <v>2.46</v>
      </c>
      <c r="AK333" s="36" t="s">
        <v>36</v>
      </c>
      <c r="AL333" s="97"/>
    </row>
    <row r="334" spans="1:38">
      <c r="A334" s="2192"/>
      <c r="B334" s="472">
        <v>42755</v>
      </c>
      <c r="C334" s="473" t="s">
        <v>41</v>
      </c>
      <c r="D334" s="75" t="s">
        <v>627</v>
      </c>
      <c r="E334" s="73">
        <v>0</v>
      </c>
      <c r="F334" s="61">
        <v>5.8</v>
      </c>
      <c r="G334" s="23">
        <v>6.8</v>
      </c>
      <c r="H334" s="64">
        <v>6.7</v>
      </c>
      <c r="I334" s="65">
        <v>4.2</v>
      </c>
      <c r="J334" s="66">
        <v>2</v>
      </c>
      <c r="K334" s="24">
        <v>7.83</v>
      </c>
      <c r="L334" s="69">
        <v>7.53</v>
      </c>
      <c r="M334" s="65">
        <v>29</v>
      </c>
      <c r="N334" s="66">
        <v>29.4</v>
      </c>
      <c r="O334" s="23"/>
      <c r="P334" s="64"/>
      <c r="Q334" s="23"/>
      <c r="R334" s="64"/>
      <c r="S334" s="23"/>
      <c r="T334" s="64"/>
      <c r="U334" s="23"/>
      <c r="V334" s="64"/>
      <c r="W334" s="65"/>
      <c r="X334" s="66"/>
      <c r="Y334" s="70"/>
      <c r="Z334" s="71"/>
      <c r="AA334" s="24"/>
      <c r="AB334" s="69"/>
      <c r="AC334" s="460">
        <v>726</v>
      </c>
      <c r="AD334" s="457">
        <v>46</v>
      </c>
      <c r="AE334" s="398"/>
      <c r="AF334" s="397"/>
      <c r="AG334" s="6" t="s">
        <v>384</v>
      </c>
      <c r="AH334" s="18" t="s">
        <v>23</v>
      </c>
      <c r="AI334" s="1886">
        <v>0.06</v>
      </c>
      <c r="AJ334" s="1887">
        <v>3.3000000000000002E-2</v>
      </c>
      <c r="AK334" s="43" t="s">
        <v>36</v>
      </c>
      <c r="AL334" s="99"/>
    </row>
    <row r="335" spans="1:38">
      <c r="A335" s="2192"/>
      <c r="B335" s="472">
        <v>42756</v>
      </c>
      <c r="C335" s="473" t="s">
        <v>42</v>
      </c>
      <c r="D335" s="75" t="s">
        <v>632</v>
      </c>
      <c r="E335" s="73"/>
      <c r="F335" s="61">
        <v>6.2</v>
      </c>
      <c r="G335" s="23">
        <v>6.9</v>
      </c>
      <c r="H335" s="64">
        <v>7</v>
      </c>
      <c r="I335" s="65">
        <v>4.5</v>
      </c>
      <c r="J335" s="66">
        <v>2.7</v>
      </c>
      <c r="K335" s="24">
        <v>7.71</v>
      </c>
      <c r="L335" s="69">
        <v>7.57</v>
      </c>
      <c r="M335" s="65">
        <v>28.5</v>
      </c>
      <c r="N335" s="66">
        <v>29</v>
      </c>
      <c r="O335" s="23"/>
      <c r="P335" s="64"/>
      <c r="Q335" s="23"/>
      <c r="R335" s="64"/>
      <c r="S335" s="23"/>
      <c r="T335" s="64"/>
      <c r="U335" s="23"/>
      <c r="V335" s="64"/>
      <c r="W335" s="65"/>
      <c r="X335" s="66"/>
      <c r="Y335" s="70"/>
      <c r="Z335" s="71"/>
      <c r="AA335" s="24"/>
      <c r="AB335" s="69"/>
      <c r="AC335" s="460">
        <v>717</v>
      </c>
      <c r="AD335" s="457">
        <v>44</v>
      </c>
      <c r="AE335" s="398"/>
      <c r="AF335" s="397"/>
      <c r="AG335" s="6" t="s">
        <v>405</v>
      </c>
      <c r="AH335" s="18" t="s">
        <v>23</v>
      </c>
      <c r="AI335" s="1888" t="s">
        <v>643</v>
      </c>
      <c r="AJ335" s="1893" t="s">
        <v>643</v>
      </c>
      <c r="AK335" s="43" t="s">
        <v>36</v>
      </c>
      <c r="AL335" s="99"/>
    </row>
    <row r="336" spans="1:38">
      <c r="A336" s="2192"/>
      <c r="B336" s="472">
        <v>42757</v>
      </c>
      <c r="C336" s="473" t="s">
        <v>37</v>
      </c>
      <c r="D336" s="75" t="s">
        <v>627</v>
      </c>
      <c r="E336" s="73">
        <v>10</v>
      </c>
      <c r="F336" s="61">
        <v>3.4</v>
      </c>
      <c r="G336" s="23">
        <v>7.3</v>
      </c>
      <c r="H336" s="64">
        <v>7.3</v>
      </c>
      <c r="I336" s="65">
        <v>6</v>
      </c>
      <c r="J336" s="66">
        <v>2.9</v>
      </c>
      <c r="K336" s="24">
        <v>7.63</v>
      </c>
      <c r="L336" s="69">
        <v>7.51</v>
      </c>
      <c r="M336" s="65">
        <v>28.2</v>
      </c>
      <c r="N336" s="66">
        <v>29.1</v>
      </c>
      <c r="O336" s="23"/>
      <c r="P336" s="64">
        <v>40.6</v>
      </c>
      <c r="Q336" s="23"/>
      <c r="R336" s="64">
        <v>84.8</v>
      </c>
      <c r="S336" s="23"/>
      <c r="T336" s="64"/>
      <c r="U336" s="23"/>
      <c r="V336" s="64"/>
      <c r="W336" s="65"/>
      <c r="X336" s="66">
        <v>17.600000000000001</v>
      </c>
      <c r="Y336" s="70"/>
      <c r="Z336" s="71">
        <v>200</v>
      </c>
      <c r="AA336" s="24"/>
      <c r="AB336" s="69">
        <v>0.12</v>
      </c>
      <c r="AC336" s="460">
        <v>717</v>
      </c>
      <c r="AD336" s="457">
        <v>46</v>
      </c>
      <c r="AE336" s="398"/>
      <c r="AF336" s="397"/>
      <c r="AG336" s="1352" t="s">
        <v>99</v>
      </c>
      <c r="AH336" s="1750" t="s">
        <v>23</v>
      </c>
      <c r="AI336" s="1889">
        <v>35.1</v>
      </c>
      <c r="AJ336" s="1890">
        <v>36.200000000000003</v>
      </c>
      <c r="AK336" s="8" t="s">
        <v>36</v>
      </c>
      <c r="AL336" s="9"/>
    </row>
    <row r="337" spans="1:38">
      <c r="A337" s="2192"/>
      <c r="B337" s="472">
        <v>42758</v>
      </c>
      <c r="C337" s="473" t="s">
        <v>38</v>
      </c>
      <c r="D337" s="75" t="s">
        <v>627</v>
      </c>
      <c r="E337" s="73"/>
      <c r="F337" s="61">
        <v>3.8</v>
      </c>
      <c r="G337" s="23">
        <v>6.8</v>
      </c>
      <c r="H337" s="64">
        <v>6.7</v>
      </c>
      <c r="I337" s="65">
        <v>4.2</v>
      </c>
      <c r="J337" s="66">
        <v>2.7</v>
      </c>
      <c r="K337" s="24">
        <v>7.55</v>
      </c>
      <c r="L337" s="69">
        <v>7.48</v>
      </c>
      <c r="M337" s="65">
        <v>28.4</v>
      </c>
      <c r="N337" s="66">
        <v>28.4</v>
      </c>
      <c r="O337" s="23"/>
      <c r="P337" s="64">
        <v>40.1</v>
      </c>
      <c r="Q337" s="23"/>
      <c r="R337" s="64">
        <v>83</v>
      </c>
      <c r="S337" s="23"/>
      <c r="T337" s="64"/>
      <c r="U337" s="23"/>
      <c r="V337" s="64"/>
      <c r="W337" s="65"/>
      <c r="X337" s="66">
        <v>16.600000000000001</v>
      </c>
      <c r="Y337" s="70"/>
      <c r="Z337" s="71">
        <v>196</v>
      </c>
      <c r="AA337" s="24"/>
      <c r="AB337" s="69">
        <v>0.11</v>
      </c>
      <c r="AC337" s="460">
        <v>557</v>
      </c>
      <c r="AD337" s="457">
        <v>50</v>
      </c>
      <c r="AE337" s="398"/>
      <c r="AF337" s="397"/>
      <c r="AG337" s="1352" t="s">
        <v>27</v>
      </c>
      <c r="AH337" s="1750" t="s">
        <v>23</v>
      </c>
      <c r="AI337" s="1889">
        <v>21.1</v>
      </c>
      <c r="AJ337" s="1890">
        <v>19.899999999999999</v>
      </c>
      <c r="AK337" s="8" t="s">
        <v>36</v>
      </c>
      <c r="AL337" s="9"/>
    </row>
    <row r="338" spans="1:38">
      <c r="A338" s="2192"/>
      <c r="B338" s="472">
        <v>42759</v>
      </c>
      <c r="C338" s="473" t="s">
        <v>35</v>
      </c>
      <c r="D338" s="75" t="s">
        <v>627</v>
      </c>
      <c r="E338" s="73"/>
      <c r="F338" s="61">
        <v>4.2</v>
      </c>
      <c r="G338" s="23">
        <v>7.1</v>
      </c>
      <c r="H338" s="64">
        <v>6.9</v>
      </c>
      <c r="I338" s="65">
        <v>4</v>
      </c>
      <c r="J338" s="66">
        <v>3.2</v>
      </c>
      <c r="K338" s="24">
        <v>7.55</v>
      </c>
      <c r="L338" s="69">
        <v>7.56</v>
      </c>
      <c r="M338" s="65">
        <v>29.3</v>
      </c>
      <c r="N338" s="66">
        <v>27.9</v>
      </c>
      <c r="O338" s="23"/>
      <c r="P338" s="64">
        <v>38.799999999999997</v>
      </c>
      <c r="Q338" s="23"/>
      <c r="R338" s="64">
        <v>80.400000000000006</v>
      </c>
      <c r="S338" s="23"/>
      <c r="T338" s="64"/>
      <c r="U338" s="23"/>
      <c r="V338" s="64"/>
      <c r="W338" s="65"/>
      <c r="X338" s="66">
        <v>21.4</v>
      </c>
      <c r="Y338" s="70"/>
      <c r="Z338" s="71">
        <v>192</v>
      </c>
      <c r="AA338" s="24"/>
      <c r="AB338" s="69">
        <v>0.15</v>
      </c>
      <c r="AC338" s="460">
        <v>726</v>
      </c>
      <c r="AD338" s="457">
        <v>52</v>
      </c>
      <c r="AE338" s="398"/>
      <c r="AF338" s="397"/>
      <c r="AG338" s="1190" t="s">
        <v>387</v>
      </c>
      <c r="AH338" s="1751" t="s">
        <v>398</v>
      </c>
      <c r="AI338" s="1891">
        <v>3.9</v>
      </c>
      <c r="AJ338" s="1892">
        <v>2.2999999999999998</v>
      </c>
      <c r="AK338" s="1307" t="s">
        <v>36</v>
      </c>
      <c r="AL338" s="1306"/>
    </row>
    <row r="339" spans="1:38">
      <c r="A339" s="2192"/>
      <c r="B339" s="472">
        <v>42760</v>
      </c>
      <c r="C339" s="473" t="s">
        <v>39</v>
      </c>
      <c r="D339" s="75" t="s">
        <v>627</v>
      </c>
      <c r="E339" s="73"/>
      <c r="F339" s="61">
        <v>1.2</v>
      </c>
      <c r="G339" s="23">
        <v>5.5</v>
      </c>
      <c r="H339" s="64">
        <v>6</v>
      </c>
      <c r="I339" s="65">
        <v>3.7</v>
      </c>
      <c r="J339" s="66">
        <v>3.2</v>
      </c>
      <c r="K339" s="24">
        <v>7.65</v>
      </c>
      <c r="L339" s="69">
        <v>7.55</v>
      </c>
      <c r="M339" s="65">
        <v>27.8</v>
      </c>
      <c r="N339" s="66">
        <v>28</v>
      </c>
      <c r="O339" s="23"/>
      <c r="P339" s="64">
        <v>38.9</v>
      </c>
      <c r="Q339" s="23"/>
      <c r="R339" s="64">
        <v>80.2</v>
      </c>
      <c r="S339" s="23"/>
      <c r="T339" s="64"/>
      <c r="U339" s="23"/>
      <c r="V339" s="64"/>
      <c r="W339" s="65"/>
      <c r="X339" s="66">
        <v>17.8</v>
      </c>
      <c r="Y339" s="70"/>
      <c r="Z339" s="71">
        <v>190</v>
      </c>
      <c r="AA339" s="24"/>
      <c r="AB339" s="69">
        <v>0.15</v>
      </c>
      <c r="AC339" s="460">
        <v>717</v>
      </c>
      <c r="AD339" s="457">
        <v>45</v>
      </c>
      <c r="AE339" s="398"/>
      <c r="AF339" s="397"/>
      <c r="AG339" s="1308" t="s">
        <v>406</v>
      </c>
      <c r="AH339" s="1816" t="s">
        <v>23</v>
      </c>
      <c r="AI339" s="1889">
        <v>3.8</v>
      </c>
      <c r="AJ339" s="1890">
        <v>3</v>
      </c>
      <c r="AK339" s="1860" t="s">
        <v>36</v>
      </c>
      <c r="AL339" s="1864"/>
    </row>
    <row r="340" spans="1:38">
      <c r="A340" s="2192"/>
      <c r="B340" s="472">
        <v>42761</v>
      </c>
      <c r="C340" s="473" t="s">
        <v>40</v>
      </c>
      <c r="D340" s="75" t="s">
        <v>627</v>
      </c>
      <c r="E340" s="73"/>
      <c r="F340" s="61">
        <v>1.8</v>
      </c>
      <c r="G340" s="23">
        <v>5.0999999999999996</v>
      </c>
      <c r="H340" s="64">
        <v>5.4</v>
      </c>
      <c r="I340" s="65">
        <v>3.9</v>
      </c>
      <c r="J340" s="66">
        <v>2.6</v>
      </c>
      <c r="K340" s="24">
        <v>7.55</v>
      </c>
      <c r="L340" s="69">
        <v>7.46</v>
      </c>
      <c r="M340" s="65">
        <v>28.3</v>
      </c>
      <c r="N340" s="66">
        <v>28.6</v>
      </c>
      <c r="O340" s="23"/>
      <c r="P340" s="64">
        <v>36.6</v>
      </c>
      <c r="Q340" s="23"/>
      <c r="R340" s="64">
        <v>80.400000000000006</v>
      </c>
      <c r="S340" s="23"/>
      <c r="T340" s="64"/>
      <c r="U340" s="23"/>
      <c r="V340" s="64"/>
      <c r="W340" s="65"/>
      <c r="X340" s="66">
        <v>28.1</v>
      </c>
      <c r="Y340" s="70"/>
      <c r="Z340" s="71">
        <v>199</v>
      </c>
      <c r="AA340" s="24"/>
      <c r="AB340" s="69">
        <v>0.12</v>
      </c>
      <c r="AC340" s="460">
        <v>920</v>
      </c>
      <c r="AD340" s="457">
        <v>45</v>
      </c>
      <c r="AE340" s="398"/>
      <c r="AF340" s="397"/>
      <c r="AG340" s="1749"/>
      <c r="AH340" s="1876"/>
      <c r="AI340" s="1749"/>
      <c r="AJ340" s="1860"/>
      <c r="AK340" s="1860"/>
      <c r="AL340" s="1864"/>
    </row>
    <row r="341" spans="1:38">
      <c r="A341" s="2192"/>
      <c r="B341" s="472">
        <v>42762</v>
      </c>
      <c r="C341" s="473" t="s">
        <v>41</v>
      </c>
      <c r="D341" s="75" t="s">
        <v>641</v>
      </c>
      <c r="E341" s="73"/>
      <c r="F341" s="61">
        <v>2.9</v>
      </c>
      <c r="G341" s="23">
        <v>4.2</v>
      </c>
      <c r="H341" s="64">
        <v>4.8</v>
      </c>
      <c r="I341" s="65">
        <v>3.6</v>
      </c>
      <c r="J341" s="66">
        <v>2.6</v>
      </c>
      <c r="K341" s="24">
        <v>7.63</v>
      </c>
      <c r="L341" s="69">
        <v>7.48</v>
      </c>
      <c r="M341" s="65">
        <v>28.23</v>
      </c>
      <c r="N341" s="66">
        <v>28.7</v>
      </c>
      <c r="O341" s="23"/>
      <c r="P341" s="64"/>
      <c r="Q341" s="23"/>
      <c r="R341" s="64"/>
      <c r="S341" s="23"/>
      <c r="T341" s="64"/>
      <c r="U341" s="65"/>
      <c r="V341" s="66"/>
      <c r="W341" s="65"/>
      <c r="X341" s="66"/>
      <c r="Y341" s="70"/>
      <c r="Z341" s="71"/>
      <c r="AA341" s="24"/>
      <c r="AB341" s="69"/>
      <c r="AC341" s="460">
        <v>513</v>
      </c>
      <c r="AD341" s="457">
        <v>46</v>
      </c>
      <c r="AE341" s="570"/>
      <c r="AF341" s="397"/>
      <c r="AG341" s="1749"/>
      <c r="AH341" s="1876"/>
      <c r="AI341" s="1749"/>
      <c r="AJ341" s="1860"/>
      <c r="AK341" s="1860"/>
      <c r="AL341" s="1864"/>
    </row>
    <row r="342" spans="1:38" ht="13.5" customHeight="1">
      <c r="A342" s="2192"/>
      <c r="B342" s="803">
        <v>42763</v>
      </c>
      <c r="C342" s="625" t="s">
        <v>42</v>
      </c>
      <c r="D342" s="512" t="s">
        <v>627</v>
      </c>
      <c r="E342" s="513"/>
      <c r="F342" s="514">
        <v>1.7</v>
      </c>
      <c r="G342" s="349">
        <v>4.4000000000000004</v>
      </c>
      <c r="H342" s="350">
        <v>4.4000000000000004</v>
      </c>
      <c r="I342" s="351">
        <v>3.7</v>
      </c>
      <c r="J342" s="352">
        <v>3</v>
      </c>
      <c r="K342" s="353">
        <v>7.51</v>
      </c>
      <c r="L342" s="354">
        <v>7.5</v>
      </c>
      <c r="M342" s="351">
        <v>28.7</v>
      </c>
      <c r="N342" s="352">
        <v>28.9</v>
      </c>
      <c r="O342" s="349"/>
      <c r="P342" s="350"/>
      <c r="Q342" s="349"/>
      <c r="R342" s="350"/>
      <c r="S342" s="349"/>
      <c r="T342" s="350"/>
      <c r="U342" s="349"/>
      <c r="V342" s="350"/>
      <c r="W342" s="351"/>
      <c r="X342" s="352"/>
      <c r="Y342" s="515"/>
      <c r="Z342" s="516"/>
      <c r="AA342" s="353"/>
      <c r="AB342" s="354"/>
      <c r="AC342" s="1289">
        <v>566</v>
      </c>
      <c r="AD342" s="1290">
        <v>48</v>
      </c>
      <c r="AE342" s="398"/>
      <c r="AF342" s="397"/>
      <c r="AG342" s="1817"/>
      <c r="AH342" s="1835"/>
      <c r="AI342" s="1877"/>
      <c r="AJ342" s="1878"/>
      <c r="AK342" s="1879"/>
      <c r="AL342" s="1880"/>
    </row>
    <row r="343" spans="1:38">
      <c r="A343" s="2192"/>
      <c r="B343" s="472">
        <v>42764</v>
      </c>
      <c r="C343" s="473" t="s">
        <v>37</v>
      </c>
      <c r="D343" s="75" t="s">
        <v>627</v>
      </c>
      <c r="E343" s="73">
        <v>0</v>
      </c>
      <c r="F343" s="61">
        <v>2.8</v>
      </c>
      <c r="G343" s="23">
        <v>4.3</v>
      </c>
      <c r="H343" s="64">
        <v>4.3</v>
      </c>
      <c r="I343" s="65">
        <v>4.2</v>
      </c>
      <c r="J343" s="66">
        <v>3.4</v>
      </c>
      <c r="K343" s="24">
        <v>7.62</v>
      </c>
      <c r="L343" s="69">
        <v>7.48</v>
      </c>
      <c r="M343" s="65">
        <v>28.3</v>
      </c>
      <c r="N343" s="66">
        <v>28.9</v>
      </c>
      <c r="O343" s="23"/>
      <c r="P343" s="64">
        <v>37.6</v>
      </c>
      <c r="Q343" s="23"/>
      <c r="R343" s="64">
        <v>83.2</v>
      </c>
      <c r="S343" s="23"/>
      <c r="T343" s="64"/>
      <c r="U343" s="23"/>
      <c r="V343" s="64"/>
      <c r="W343" s="65"/>
      <c r="X343" s="66">
        <v>27.4</v>
      </c>
      <c r="Y343" s="70"/>
      <c r="Z343" s="71">
        <v>198</v>
      </c>
      <c r="AA343" s="24"/>
      <c r="AB343" s="69">
        <v>0.15</v>
      </c>
      <c r="AC343" s="460">
        <v>513</v>
      </c>
      <c r="AD343" s="457">
        <v>50</v>
      </c>
      <c r="AE343" s="398"/>
      <c r="AF343" s="397"/>
      <c r="AG343" s="1881" t="s">
        <v>389</v>
      </c>
      <c r="AH343" s="1843" t="s">
        <v>36</v>
      </c>
      <c r="AI343" s="1843" t="s">
        <v>36</v>
      </c>
      <c r="AJ343" s="1843" t="s">
        <v>36</v>
      </c>
      <c r="AK343" s="1843" t="s">
        <v>36</v>
      </c>
      <c r="AL343" s="1297" t="s">
        <v>36</v>
      </c>
    </row>
    <row r="344" spans="1:38">
      <c r="A344" s="2192"/>
      <c r="B344" s="472">
        <v>42765</v>
      </c>
      <c r="C344" s="473" t="s">
        <v>38</v>
      </c>
      <c r="D344" s="75" t="s">
        <v>627</v>
      </c>
      <c r="E344" s="73"/>
      <c r="F344" s="61">
        <v>1.9</v>
      </c>
      <c r="G344" s="23">
        <v>3.9</v>
      </c>
      <c r="H344" s="64">
        <v>4.4000000000000004</v>
      </c>
      <c r="I344" s="65">
        <v>5.5</v>
      </c>
      <c r="J344" s="66">
        <v>2.9</v>
      </c>
      <c r="K344" s="24">
        <v>7.64</v>
      </c>
      <c r="L344" s="69">
        <v>7.35</v>
      </c>
      <c r="M344" s="65">
        <v>28.2</v>
      </c>
      <c r="N344" s="66">
        <v>28.6</v>
      </c>
      <c r="O344" s="23"/>
      <c r="P344" s="64">
        <v>37.5</v>
      </c>
      <c r="Q344" s="23"/>
      <c r="R344" s="64">
        <v>81.599999999999994</v>
      </c>
      <c r="S344" s="23"/>
      <c r="T344" s="64"/>
      <c r="U344" s="23"/>
      <c r="V344" s="64"/>
      <c r="W344" s="65"/>
      <c r="X344" s="66">
        <v>28</v>
      </c>
      <c r="Y344" s="70"/>
      <c r="Z344" s="71">
        <v>196</v>
      </c>
      <c r="AA344" s="24"/>
      <c r="AB344" s="69">
        <v>0.14000000000000001</v>
      </c>
      <c r="AC344" s="460">
        <v>920</v>
      </c>
      <c r="AD344" s="457">
        <v>51</v>
      </c>
      <c r="AE344" s="398"/>
      <c r="AF344" s="397"/>
      <c r="AG344" s="1691" t="s">
        <v>36</v>
      </c>
      <c r="AH344" s="1836" t="s">
        <v>36</v>
      </c>
      <c r="AI344" s="1837" t="s">
        <v>36</v>
      </c>
      <c r="AJ344" s="1837" t="s">
        <v>36</v>
      </c>
      <c r="AK344" s="1837" t="s">
        <v>36</v>
      </c>
      <c r="AL344" s="1234" t="s">
        <v>36</v>
      </c>
    </row>
    <row r="345" spans="1:38">
      <c r="A345" s="2192"/>
      <c r="B345" s="472">
        <v>42766</v>
      </c>
      <c r="C345" s="473" t="s">
        <v>35</v>
      </c>
      <c r="D345" s="75" t="s">
        <v>627</v>
      </c>
      <c r="E345" s="73"/>
      <c r="F345" s="61">
        <v>2.7</v>
      </c>
      <c r="G345" s="23">
        <v>4.0999999999999996</v>
      </c>
      <c r="H345" s="64">
        <v>4.0999999999999996</v>
      </c>
      <c r="I345" s="65">
        <v>3.8</v>
      </c>
      <c r="J345" s="66">
        <v>2.4</v>
      </c>
      <c r="K345" s="24">
        <v>7.55</v>
      </c>
      <c r="L345" s="69">
        <v>7.48</v>
      </c>
      <c r="M345" s="65">
        <v>29.5</v>
      </c>
      <c r="N345" s="66">
        <v>29.5</v>
      </c>
      <c r="O345" s="23"/>
      <c r="P345" s="64">
        <v>38</v>
      </c>
      <c r="Q345" s="23"/>
      <c r="R345" s="64">
        <v>84.2</v>
      </c>
      <c r="S345" s="23"/>
      <c r="T345" s="64"/>
      <c r="U345" s="23"/>
      <c r="V345" s="64"/>
      <c r="W345" s="65"/>
      <c r="X345" s="66">
        <v>29.7</v>
      </c>
      <c r="Y345" s="70"/>
      <c r="Z345" s="71">
        <v>199</v>
      </c>
      <c r="AA345" s="24"/>
      <c r="AB345" s="69">
        <v>0.12</v>
      </c>
      <c r="AC345" s="535">
        <v>893</v>
      </c>
      <c r="AD345" s="457">
        <v>46</v>
      </c>
      <c r="AE345" s="398"/>
      <c r="AF345" s="397"/>
      <c r="AG345" s="1691"/>
      <c r="AH345" s="1836"/>
      <c r="AI345" s="1838"/>
      <c r="AJ345" s="1838"/>
      <c r="AK345" s="1838"/>
      <c r="AL345" s="1299"/>
    </row>
    <row r="346" spans="1:38">
      <c r="A346" s="2192"/>
      <c r="B346" s="2183" t="s">
        <v>407</v>
      </c>
      <c r="C346" s="2184"/>
      <c r="D346" s="664"/>
      <c r="E346" s="586">
        <f>MAX(E315:E345)</f>
        <v>10</v>
      </c>
      <c r="F346" s="587">
        <f t="shared" ref="F346:AD346" si="24">IF(COUNT(F315:F345)=0,"",MAX(F315:F345))</f>
        <v>8.1999999999999993</v>
      </c>
      <c r="G346" s="588">
        <f t="shared" si="24"/>
        <v>7.3</v>
      </c>
      <c r="H346" s="589">
        <f t="shared" si="24"/>
        <v>7.3</v>
      </c>
      <c r="I346" s="590">
        <f t="shared" si="24"/>
        <v>6</v>
      </c>
      <c r="J346" s="591">
        <f t="shared" si="24"/>
        <v>3.4</v>
      </c>
      <c r="K346" s="592">
        <f t="shared" si="24"/>
        <v>7.99</v>
      </c>
      <c r="L346" s="593">
        <f t="shared" si="24"/>
        <v>7.89</v>
      </c>
      <c r="M346" s="590">
        <f t="shared" si="24"/>
        <v>29.5</v>
      </c>
      <c r="N346" s="591">
        <f t="shared" si="24"/>
        <v>29.5</v>
      </c>
      <c r="O346" s="588">
        <f t="shared" si="24"/>
        <v>36</v>
      </c>
      <c r="P346" s="589">
        <f t="shared" si="24"/>
        <v>41.5</v>
      </c>
      <c r="Q346" s="588">
        <f t="shared" si="24"/>
        <v>81</v>
      </c>
      <c r="R346" s="589">
        <f t="shared" si="24"/>
        <v>86</v>
      </c>
      <c r="S346" s="588">
        <f t="shared" si="24"/>
        <v>56.5</v>
      </c>
      <c r="T346" s="589">
        <f t="shared" si="24"/>
        <v>56.1</v>
      </c>
      <c r="U346" s="588">
        <f t="shared" si="24"/>
        <v>24.5</v>
      </c>
      <c r="V346" s="589">
        <f t="shared" si="24"/>
        <v>24.1</v>
      </c>
      <c r="W346" s="590">
        <f t="shared" si="24"/>
        <v>21.7</v>
      </c>
      <c r="X346" s="1193">
        <f t="shared" si="24"/>
        <v>29.7</v>
      </c>
      <c r="Y346" s="1451">
        <f t="shared" si="24"/>
        <v>190</v>
      </c>
      <c r="Z346" s="1452">
        <f t="shared" si="24"/>
        <v>201</v>
      </c>
      <c r="AA346" s="1637">
        <f t="shared" si="24"/>
        <v>0.2</v>
      </c>
      <c r="AB346" s="1453">
        <f t="shared" si="24"/>
        <v>0.15</v>
      </c>
      <c r="AC346" s="1446">
        <f t="shared" si="24"/>
        <v>966</v>
      </c>
      <c r="AD346" s="1187">
        <f t="shared" si="24"/>
        <v>53</v>
      </c>
      <c r="AE346" s="398"/>
      <c r="AF346" s="397"/>
      <c r="AG346" s="1691"/>
      <c r="AH346" s="1836"/>
      <c r="AI346" s="1839"/>
      <c r="AJ346" s="1839"/>
      <c r="AK346" s="1839"/>
      <c r="AL346" s="1301"/>
    </row>
    <row r="347" spans="1:38">
      <c r="A347" s="2192"/>
      <c r="B347" s="2185" t="s">
        <v>408</v>
      </c>
      <c r="C347" s="2186"/>
      <c r="D347" s="666"/>
      <c r="E347" s="597">
        <f>MIN(E315:E345)</f>
        <v>0</v>
      </c>
      <c r="F347" s="598">
        <f t="shared" ref="F347:AD347" si="25">IF(COUNT(F315:F345)=0,"",MIN(F315:F345))</f>
        <v>1.2</v>
      </c>
      <c r="G347" s="599">
        <f t="shared" si="25"/>
        <v>3.9</v>
      </c>
      <c r="H347" s="600">
        <f t="shared" si="25"/>
        <v>4.0999999999999996</v>
      </c>
      <c r="I347" s="601">
        <f t="shared" si="25"/>
        <v>2.16</v>
      </c>
      <c r="J347" s="602">
        <f t="shared" si="25"/>
        <v>1.4</v>
      </c>
      <c r="K347" s="603">
        <f t="shared" si="25"/>
        <v>7.51</v>
      </c>
      <c r="L347" s="604">
        <f t="shared" si="25"/>
        <v>7.35</v>
      </c>
      <c r="M347" s="601">
        <f t="shared" si="25"/>
        <v>25</v>
      </c>
      <c r="N347" s="602">
        <f t="shared" si="25"/>
        <v>25.7</v>
      </c>
      <c r="O347" s="599">
        <f t="shared" si="25"/>
        <v>36</v>
      </c>
      <c r="P347" s="600">
        <f t="shared" si="25"/>
        <v>34.5</v>
      </c>
      <c r="Q347" s="599">
        <f t="shared" si="25"/>
        <v>81</v>
      </c>
      <c r="R347" s="600">
        <f t="shared" si="25"/>
        <v>78.400000000000006</v>
      </c>
      <c r="S347" s="599">
        <f t="shared" si="25"/>
        <v>56.5</v>
      </c>
      <c r="T347" s="600">
        <f t="shared" si="25"/>
        <v>56.1</v>
      </c>
      <c r="U347" s="599">
        <f t="shared" si="25"/>
        <v>24.5</v>
      </c>
      <c r="V347" s="600">
        <f t="shared" si="25"/>
        <v>24.1</v>
      </c>
      <c r="W347" s="601">
        <f t="shared" si="25"/>
        <v>21.7</v>
      </c>
      <c r="X347" s="1454">
        <f t="shared" si="25"/>
        <v>15.2</v>
      </c>
      <c r="Y347" s="1455">
        <f t="shared" si="25"/>
        <v>190</v>
      </c>
      <c r="Z347" s="1456">
        <f t="shared" si="25"/>
        <v>174</v>
      </c>
      <c r="AA347" s="1638">
        <f t="shared" si="25"/>
        <v>0.2</v>
      </c>
      <c r="AB347" s="1458">
        <f t="shared" si="25"/>
        <v>0.09</v>
      </c>
      <c r="AC347" s="1458">
        <f t="shared" si="25"/>
        <v>0</v>
      </c>
      <c r="AD347" s="1188">
        <f t="shared" si="25"/>
        <v>44</v>
      </c>
      <c r="AE347" s="398"/>
      <c r="AF347" s="397"/>
      <c r="AG347" s="1691"/>
      <c r="AH347" s="1836"/>
      <c r="AI347" s="1837"/>
      <c r="AJ347" s="1837"/>
      <c r="AK347" s="1837"/>
      <c r="AL347" s="1234"/>
    </row>
    <row r="348" spans="1:38">
      <c r="A348" s="2192"/>
      <c r="B348" s="2187" t="s">
        <v>409</v>
      </c>
      <c r="C348" s="2188"/>
      <c r="D348" s="668"/>
      <c r="E348" s="666"/>
      <c r="F348" s="1194">
        <f t="shared" ref="F348:AD348" si="26">IF(COUNT(F315:F345)=0,"",AVERAGE(F315:F345))</f>
        <v>4.3935483870967751</v>
      </c>
      <c r="G348" s="1195">
        <f t="shared" si="26"/>
        <v>5.709677419354839</v>
      </c>
      <c r="H348" s="1196">
        <f t="shared" si="26"/>
        <v>5.7806451612903231</v>
      </c>
      <c r="I348" s="1197">
        <f t="shared" si="26"/>
        <v>3.7148387096774198</v>
      </c>
      <c r="J348" s="1198">
        <f t="shared" si="26"/>
        <v>2.4612903225806462</v>
      </c>
      <c r="K348" s="1199">
        <f t="shared" si="26"/>
        <v>7.7225806451612913</v>
      </c>
      <c r="L348" s="1200">
        <f t="shared" si="26"/>
        <v>7.6125806451612892</v>
      </c>
      <c r="M348" s="1197">
        <f t="shared" si="26"/>
        <v>27.629999999999995</v>
      </c>
      <c r="N348" s="1198">
        <f t="shared" si="26"/>
        <v>27.945161290322581</v>
      </c>
      <c r="O348" s="1195">
        <f t="shared" si="26"/>
        <v>36</v>
      </c>
      <c r="P348" s="1196">
        <f t="shared" si="26"/>
        <v>38.294736842105266</v>
      </c>
      <c r="Q348" s="1195">
        <f t="shared" si="26"/>
        <v>81</v>
      </c>
      <c r="R348" s="1196">
        <f t="shared" si="26"/>
        <v>82.157894736842124</v>
      </c>
      <c r="S348" s="1195">
        <f t="shared" si="26"/>
        <v>56.5</v>
      </c>
      <c r="T348" s="1196">
        <f t="shared" si="26"/>
        <v>56.1</v>
      </c>
      <c r="U348" s="1195">
        <f t="shared" si="26"/>
        <v>24.5</v>
      </c>
      <c r="V348" s="1196">
        <f t="shared" si="26"/>
        <v>24.1</v>
      </c>
      <c r="W348" s="1457">
        <f t="shared" si="26"/>
        <v>21.7</v>
      </c>
      <c r="X348" s="1633">
        <f t="shared" si="26"/>
        <v>23.678947368421053</v>
      </c>
      <c r="Y348" s="1455">
        <f t="shared" si="26"/>
        <v>190</v>
      </c>
      <c r="Z348" s="1634">
        <f t="shared" si="26"/>
        <v>191.15789473684211</v>
      </c>
      <c r="AA348" s="1638">
        <f t="shared" si="26"/>
        <v>0.2</v>
      </c>
      <c r="AB348" s="1635">
        <f t="shared" si="26"/>
        <v>0.12263157894736842</v>
      </c>
      <c r="AC348" s="1636">
        <f t="shared" si="26"/>
        <v>649.45161290322585</v>
      </c>
      <c r="AD348" s="1201">
        <f t="shared" si="26"/>
        <v>46.87096774193548</v>
      </c>
      <c r="AE348" s="398"/>
      <c r="AF348" s="397"/>
      <c r="AG348" s="1691"/>
      <c r="AH348" s="1836"/>
      <c r="AI348" s="1837"/>
      <c r="AJ348" s="1837"/>
      <c r="AK348" s="1837"/>
      <c r="AL348" s="1234"/>
    </row>
    <row r="349" spans="1:38">
      <c r="A349" s="2193"/>
      <c r="B349" s="2189" t="s">
        <v>410</v>
      </c>
      <c r="C349" s="2190"/>
      <c r="D349" s="1266"/>
      <c r="E349" s="1156">
        <f>SUM(E315:E345)</f>
        <v>22</v>
      </c>
      <c r="F349" s="1279"/>
      <c r="G349" s="1279"/>
      <c r="H349" s="1270"/>
      <c r="I349" s="1279"/>
      <c r="J349" s="1270"/>
      <c r="K349" s="1267"/>
      <c r="L349" s="1267"/>
      <c r="M349" s="1279"/>
      <c r="N349" s="1270"/>
      <c r="O349" s="1267"/>
      <c r="P349" s="1267"/>
      <c r="Q349" s="1279"/>
      <c r="R349" s="1270"/>
      <c r="S349" s="1267"/>
      <c r="T349" s="1267"/>
      <c r="U349" s="1279"/>
      <c r="V349" s="1270"/>
      <c r="W349" s="1283"/>
      <c r="X349" s="1284"/>
      <c r="Y349" s="1285"/>
      <c r="Z349" s="1285"/>
      <c r="AA349" s="1283"/>
      <c r="AB349" s="1284"/>
      <c r="AC349" s="1629">
        <f>SUM(AC315:AC345)</f>
        <v>20133</v>
      </c>
      <c r="AD349" s="1189">
        <f>IF(COUNTA(AD314)=0,"",SUM(AD315:AD345))</f>
        <v>1453</v>
      </c>
      <c r="AE349" s="398"/>
      <c r="AF349" s="397"/>
      <c r="AG349" s="1688"/>
      <c r="AH349" s="1840"/>
      <c r="AI349" s="1841"/>
      <c r="AJ349" s="1841"/>
      <c r="AK349" s="1841"/>
      <c r="AL349" s="1303"/>
    </row>
    <row r="350" spans="1:38">
      <c r="A350" s="2191" t="s">
        <v>598</v>
      </c>
      <c r="B350" s="472">
        <v>42767</v>
      </c>
      <c r="C350" s="473" t="s">
        <v>774</v>
      </c>
      <c r="D350" s="75" t="s">
        <v>627</v>
      </c>
      <c r="E350" s="73">
        <v>5</v>
      </c>
      <c r="F350" s="61">
        <v>3.2</v>
      </c>
      <c r="G350" s="23">
        <v>4.3</v>
      </c>
      <c r="H350" s="64">
        <v>4.2</v>
      </c>
      <c r="I350" s="65">
        <v>3.4</v>
      </c>
      <c r="J350" s="66">
        <v>2.2000000000000002</v>
      </c>
      <c r="K350" s="24">
        <v>7.48</v>
      </c>
      <c r="L350" s="69">
        <v>7.49</v>
      </c>
      <c r="M350" s="65">
        <v>29</v>
      </c>
      <c r="N350" s="66">
        <v>29.7</v>
      </c>
      <c r="O350" s="23"/>
      <c r="P350" s="64">
        <v>37.799999999999997</v>
      </c>
      <c r="Q350" s="23"/>
      <c r="R350" s="64">
        <v>83.2</v>
      </c>
      <c r="S350" s="23"/>
      <c r="T350" s="64"/>
      <c r="U350" s="23"/>
      <c r="V350" s="64"/>
      <c r="W350" s="65"/>
      <c r="X350" s="66">
        <v>28.9</v>
      </c>
      <c r="Y350" s="70"/>
      <c r="Z350" s="71">
        <v>194</v>
      </c>
      <c r="AA350" s="24"/>
      <c r="AB350" s="69">
        <v>0.11</v>
      </c>
      <c r="AC350" s="460">
        <v>1080</v>
      </c>
      <c r="AD350" s="457">
        <v>43</v>
      </c>
      <c r="AE350" s="398"/>
      <c r="AF350" s="397"/>
      <c r="AG350" s="1459">
        <v>42774</v>
      </c>
      <c r="AH350" s="1460" t="s">
        <v>597</v>
      </c>
      <c r="AI350" s="1292">
        <v>3.7</v>
      </c>
      <c r="AJ350" s="1293" t="s">
        <v>20</v>
      </c>
      <c r="AK350" s="1294"/>
      <c r="AL350" s="1295"/>
    </row>
    <row r="351" spans="1:38">
      <c r="A351" s="2223"/>
      <c r="B351" s="472">
        <v>42768</v>
      </c>
      <c r="C351" s="473" t="s">
        <v>40</v>
      </c>
      <c r="D351" s="75" t="s">
        <v>627</v>
      </c>
      <c r="E351" s="73">
        <v>2.5</v>
      </c>
      <c r="F351" s="61">
        <v>1.4</v>
      </c>
      <c r="G351" s="23">
        <v>4.2</v>
      </c>
      <c r="H351" s="64">
        <v>4.3</v>
      </c>
      <c r="I351" s="65">
        <v>5.3</v>
      </c>
      <c r="J351" s="66">
        <v>3</v>
      </c>
      <c r="K351" s="24">
        <v>7.55</v>
      </c>
      <c r="L351" s="69">
        <v>7.43</v>
      </c>
      <c r="M351" s="65">
        <v>28.4</v>
      </c>
      <c r="N351" s="66">
        <v>29.3</v>
      </c>
      <c r="O351" s="23"/>
      <c r="P351" s="64">
        <v>37.299999999999997</v>
      </c>
      <c r="Q351" s="23"/>
      <c r="R351" s="64">
        <v>82.2</v>
      </c>
      <c r="S351" s="23"/>
      <c r="T351" s="64"/>
      <c r="U351" s="23"/>
      <c r="V351" s="64"/>
      <c r="W351" s="65"/>
      <c r="X351" s="66">
        <v>28.2</v>
      </c>
      <c r="Y351" s="70"/>
      <c r="Z351" s="71">
        <v>192</v>
      </c>
      <c r="AA351" s="24"/>
      <c r="AB351" s="69">
        <v>0.14000000000000001</v>
      </c>
      <c r="AC351" s="460">
        <v>726</v>
      </c>
      <c r="AD351" s="457">
        <v>40</v>
      </c>
      <c r="AE351" s="398"/>
      <c r="AF351" s="397"/>
      <c r="AG351" s="1461" t="s">
        <v>542</v>
      </c>
      <c r="AH351" s="1326" t="s">
        <v>543</v>
      </c>
      <c r="AI351" s="1462" t="s">
        <v>544</v>
      </c>
      <c r="AJ351" s="1463" t="s">
        <v>545</v>
      </c>
      <c r="AK351" s="36"/>
      <c r="AL351" s="97"/>
    </row>
    <row r="352" spans="1:38">
      <c r="A352" s="2223"/>
      <c r="B352" s="472">
        <v>42769</v>
      </c>
      <c r="C352" s="473" t="s">
        <v>41</v>
      </c>
      <c r="D352" s="75" t="s">
        <v>627</v>
      </c>
      <c r="E352" s="73" t="s">
        <v>36</v>
      </c>
      <c r="F352" s="61">
        <v>3.6</v>
      </c>
      <c r="G352" s="23">
        <v>4.9000000000000004</v>
      </c>
      <c r="H352" s="64">
        <v>4.9000000000000004</v>
      </c>
      <c r="I352" s="65">
        <v>4.7</v>
      </c>
      <c r="J352" s="66">
        <v>2.7</v>
      </c>
      <c r="K352" s="24">
        <v>7.64</v>
      </c>
      <c r="L352" s="69">
        <v>7.47</v>
      </c>
      <c r="M352" s="65">
        <v>27.4</v>
      </c>
      <c r="N352" s="66">
        <v>28.5</v>
      </c>
      <c r="O352" s="23"/>
      <c r="P352" s="64"/>
      <c r="Q352" s="23"/>
      <c r="R352" s="64"/>
      <c r="S352" s="23"/>
      <c r="T352" s="64"/>
      <c r="U352" s="23"/>
      <c r="V352" s="64"/>
      <c r="W352" s="65"/>
      <c r="X352" s="66"/>
      <c r="Y352" s="70"/>
      <c r="Z352" s="71"/>
      <c r="AA352" s="24"/>
      <c r="AB352" s="69"/>
      <c r="AC352" s="460">
        <v>726</v>
      </c>
      <c r="AD352" s="457">
        <v>43</v>
      </c>
      <c r="AE352" s="398"/>
      <c r="AF352" s="397"/>
      <c r="AG352" s="6" t="s">
        <v>546</v>
      </c>
      <c r="AH352" s="18" t="s">
        <v>20</v>
      </c>
      <c r="AI352" s="1429">
        <v>6.3</v>
      </c>
      <c r="AJ352" s="993">
        <v>6.5</v>
      </c>
      <c r="AK352" s="39"/>
      <c r="AL352" s="95"/>
    </row>
    <row r="353" spans="1:38">
      <c r="A353" s="2223"/>
      <c r="B353" s="472">
        <v>42770</v>
      </c>
      <c r="C353" s="473" t="s">
        <v>42</v>
      </c>
      <c r="D353" s="75" t="s">
        <v>641</v>
      </c>
      <c r="E353" s="73">
        <v>0</v>
      </c>
      <c r="F353" s="61">
        <v>4.2</v>
      </c>
      <c r="G353" s="23">
        <v>5.5</v>
      </c>
      <c r="H353" s="64">
        <v>5.8</v>
      </c>
      <c r="I353" s="65">
        <v>4.4000000000000004</v>
      </c>
      <c r="J353" s="66">
        <v>2.6</v>
      </c>
      <c r="K353" s="24">
        <v>7.55</v>
      </c>
      <c r="L353" s="69">
        <v>7.42</v>
      </c>
      <c r="M353" s="65">
        <v>26.7</v>
      </c>
      <c r="N353" s="66">
        <v>27.6</v>
      </c>
      <c r="O353" s="23"/>
      <c r="P353" s="64"/>
      <c r="Q353" s="23"/>
      <c r="R353" s="64"/>
      <c r="S353" s="23"/>
      <c r="T353" s="64"/>
      <c r="U353" s="23"/>
      <c r="V353" s="64"/>
      <c r="W353" s="65"/>
      <c r="X353" s="66"/>
      <c r="Y353" s="70"/>
      <c r="Z353" s="71"/>
      <c r="AA353" s="24"/>
      <c r="AB353" s="69"/>
      <c r="AC353" s="460">
        <v>717</v>
      </c>
      <c r="AD353" s="457">
        <v>39</v>
      </c>
      <c r="AE353" s="398"/>
      <c r="AF353" s="397"/>
      <c r="AG353" s="6" t="s">
        <v>547</v>
      </c>
      <c r="AH353" s="18" t="s">
        <v>548</v>
      </c>
      <c r="AI353" s="1430">
        <v>5.4</v>
      </c>
      <c r="AJ353" s="1431">
        <v>3.3</v>
      </c>
      <c r="AK353" s="25"/>
      <c r="AL353" s="26"/>
    </row>
    <row r="354" spans="1:38">
      <c r="A354" s="2223"/>
      <c r="B354" s="472">
        <v>42771</v>
      </c>
      <c r="C354" s="473" t="s">
        <v>37</v>
      </c>
      <c r="D354" s="75" t="s">
        <v>627</v>
      </c>
      <c r="E354" s="73" t="s">
        <v>36</v>
      </c>
      <c r="F354" s="61">
        <v>3.9</v>
      </c>
      <c r="G354" s="23">
        <v>5.6</v>
      </c>
      <c r="H354" s="64">
        <v>5.7</v>
      </c>
      <c r="I354" s="65">
        <v>4.4000000000000004</v>
      </c>
      <c r="J354" s="66">
        <v>2.8</v>
      </c>
      <c r="K354" s="24">
        <v>7.68</v>
      </c>
      <c r="L354" s="69">
        <v>7.49</v>
      </c>
      <c r="M354" s="65">
        <v>26.5</v>
      </c>
      <c r="N354" s="66">
        <v>27.2</v>
      </c>
      <c r="O354" s="23"/>
      <c r="P354" s="64">
        <v>34.700000000000003</v>
      </c>
      <c r="Q354" s="23"/>
      <c r="R354" s="64">
        <v>77.2</v>
      </c>
      <c r="S354" s="23"/>
      <c r="T354" s="64"/>
      <c r="U354" s="23"/>
      <c r="V354" s="64"/>
      <c r="W354" s="65"/>
      <c r="X354" s="66">
        <v>25.9</v>
      </c>
      <c r="Y354" s="70"/>
      <c r="Z354" s="71">
        <v>182</v>
      </c>
      <c r="AA354" s="24"/>
      <c r="AB354" s="69">
        <v>0.13</v>
      </c>
      <c r="AC354" s="460">
        <v>679</v>
      </c>
      <c r="AD354" s="457">
        <v>38</v>
      </c>
      <c r="AE354" s="398"/>
      <c r="AF354" s="397"/>
      <c r="AG354" s="6" t="s">
        <v>21</v>
      </c>
      <c r="AH354" s="18"/>
      <c r="AI354" s="1432">
        <v>7.64</v>
      </c>
      <c r="AJ354" s="1433">
        <v>7.57</v>
      </c>
      <c r="AK354" s="42"/>
      <c r="AL354" s="96"/>
    </row>
    <row r="355" spans="1:38">
      <c r="A355" s="2223"/>
      <c r="B355" s="472">
        <v>42772</v>
      </c>
      <c r="C355" s="473" t="s">
        <v>38</v>
      </c>
      <c r="D355" s="75" t="s">
        <v>627</v>
      </c>
      <c r="E355" s="73" t="s">
        <v>36</v>
      </c>
      <c r="F355" s="61">
        <v>4.8</v>
      </c>
      <c r="G355" s="23">
        <v>5.9</v>
      </c>
      <c r="H355" s="64">
        <v>6</v>
      </c>
      <c r="I355" s="65">
        <v>4.8</v>
      </c>
      <c r="J355" s="66">
        <v>2.7</v>
      </c>
      <c r="K355" s="24">
        <v>7.56</v>
      </c>
      <c r="L355" s="69">
        <v>7.48</v>
      </c>
      <c r="M355" s="65">
        <v>27</v>
      </c>
      <c r="N355" s="66">
        <v>27.5</v>
      </c>
      <c r="O355" s="23"/>
      <c r="P355" s="64">
        <v>37</v>
      </c>
      <c r="Q355" s="23"/>
      <c r="R355" s="64">
        <v>77</v>
      </c>
      <c r="S355" s="23"/>
      <c r="T355" s="64"/>
      <c r="U355" s="23"/>
      <c r="V355" s="64"/>
      <c r="W355" s="65"/>
      <c r="X355" s="66">
        <v>26.1</v>
      </c>
      <c r="Y355" s="70"/>
      <c r="Z355" s="71">
        <v>180</v>
      </c>
      <c r="AA355" s="24"/>
      <c r="AB355" s="69">
        <v>0.13</v>
      </c>
      <c r="AC355" s="460">
        <v>1044</v>
      </c>
      <c r="AD355" s="457">
        <v>37</v>
      </c>
      <c r="AE355" s="398"/>
      <c r="AF355" s="397"/>
      <c r="AG355" s="6" t="s">
        <v>549</v>
      </c>
      <c r="AH355" s="18" t="s">
        <v>22</v>
      </c>
      <c r="AI355" s="992">
        <v>28.8</v>
      </c>
      <c r="AJ355" s="993">
        <v>28.9</v>
      </c>
      <c r="AK355" s="36"/>
      <c r="AL355" s="96"/>
    </row>
    <row r="356" spans="1:38">
      <c r="A356" s="2223"/>
      <c r="B356" s="472">
        <v>42773</v>
      </c>
      <c r="C356" s="473" t="s">
        <v>35</v>
      </c>
      <c r="D356" s="75" t="s">
        <v>641</v>
      </c>
      <c r="E356" s="73" t="s">
        <v>36</v>
      </c>
      <c r="F356" s="61">
        <v>4.5</v>
      </c>
      <c r="G356" s="23">
        <v>6.1</v>
      </c>
      <c r="H356" s="64">
        <v>6.3</v>
      </c>
      <c r="I356" s="65">
        <v>5.4</v>
      </c>
      <c r="J356" s="66">
        <v>3.1</v>
      </c>
      <c r="K356" s="24">
        <v>7.6</v>
      </c>
      <c r="L356" s="69">
        <v>7.47</v>
      </c>
      <c r="M356" s="65">
        <v>28</v>
      </c>
      <c r="N356" s="66">
        <v>28.5</v>
      </c>
      <c r="O356" s="23"/>
      <c r="P356" s="64">
        <v>38.200000000000003</v>
      </c>
      <c r="Q356" s="23"/>
      <c r="R356" s="64">
        <v>81.8</v>
      </c>
      <c r="S356" s="23"/>
      <c r="T356" s="64"/>
      <c r="U356" s="23"/>
      <c r="V356" s="64"/>
      <c r="W356" s="65"/>
      <c r="X356" s="66">
        <v>27</v>
      </c>
      <c r="Y356" s="70"/>
      <c r="Z356" s="71">
        <v>190</v>
      </c>
      <c r="AA356" s="24"/>
      <c r="AB356" s="69">
        <v>0.13</v>
      </c>
      <c r="AC356" s="460">
        <v>873</v>
      </c>
      <c r="AD356" s="457">
        <v>36</v>
      </c>
      <c r="AE356" s="398"/>
      <c r="AF356" s="397"/>
      <c r="AG356" s="6" t="s">
        <v>550</v>
      </c>
      <c r="AH356" s="18" t="s">
        <v>620</v>
      </c>
      <c r="AI356" s="992">
        <v>41.7</v>
      </c>
      <c r="AJ356" s="993">
        <v>39.799999999999997</v>
      </c>
      <c r="AK356" s="36"/>
      <c r="AL356" s="96"/>
    </row>
    <row r="357" spans="1:38">
      <c r="A357" s="2223"/>
      <c r="B357" s="472">
        <v>42774</v>
      </c>
      <c r="C357" s="473" t="s">
        <v>39</v>
      </c>
      <c r="D357" s="75" t="s">
        <v>641</v>
      </c>
      <c r="E357" s="73" t="s">
        <v>36</v>
      </c>
      <c r="F357" s="61">
        <v>3.7</v>
      </c>
      <c r="G357" s="23">
        <v>6.3</v>
      </c>
      <c r="H357" s="64">
        <v>6.5</v>
      </c>
      <c r="I357" s="65">
        <v>5.4</v>
      </c>
      <c r="J357" s="66">
        <v>3.3</v>
      </c>
      <c r="K357" s="24">
        <v>7.64</v>
      </c>
      <c r="L357" s="69">
        <v>7.57</v>
      </c>
      <c r="M357" s="65">
        <v>28.8</v>
      </c>
      <c r="N357" s="66">
        <v>28.9</v>
      </c>
      <c r="O357" s="23">
        <v>41.7</v>
      </c>
      <c r="P357" s="64">
        <v>39.799999999999997</v>
      </c>
      <c r="Q357" s="23">
        <v>83</v>
      </c>
      <c r="R357" s="64">
        <v>82</v>
      </c>
      <c r="S357" s="23">
        <v>57.5</v>
      </c>
      <c r="T357" s="64">
        <v>54.3</v>
      </c>
      <c r="U357" s="23">
        <v>25.5</v>
      </c>
      <c r="V357" s="64">
        <v>27.7</v>
      </c>
      <c r="W357" s="65">
        <v>27</v>
      </c>
      <c r="X357" s="66">
        <v>28.9</v>
      </c>
      <c r="Y357" s="70">
        <v>196</v>
      </c>
      <c r="Z357" s="71">
        <v>193</v>
      </c>
      <c r="AA357" s="24">
        <v>0.23</v>
      </c>
      <c r="AB357" s="69">
        <v>0.14000000000000001</v>
      </c>
      <c r="AC357" s="460">
        <v>1035</v>
      </c>
      <c r="AD357" s="457">
        <v>35</v>
      </c>
      <c r="AE357" s="398"/>
      <c r="AF357" s="397"/>
      <c r="AG357" s="6" t="s">
        <v>551</v>
      </c>
      <c r="AH357" s="18" t="s">
        <v>620</v>
      </c>
      <c r="AI357" s="992">
        <v>83</v>
      </c>
      <c r="AJ357" s="993">
        <v>82</v>
      </c>
      <c r="AK357" s="36"/>
      <c r="AL357" s="96"/>
    </row>
    <row r="358" spans="1:38">
      <c r="A358" s="2223"/>
      <c r="B358" s="472">
        <v>42775</v>
      </c>
      <c r="C358" s="473" t="s">
        <v>40</v>
      </c>
      <c r="D358" s="75" t="s">
        <v>627</v>
      </c>
      <c r="E358" s="73" t="s">
        <v>36</v>
      </c>
      <c r="F358" s="61">
        <v>4.0999999999999996</v>
      </c>
      <c r="G358" s="23">
        <v>6.6</v>
      </c>
      <c r="H358" s="64">
        <v>6.7</v>
      </c>
      <c r="I358" s="65">
        <v>5.6</v>
      </c>
      <c r="J358" s="66">
        <v>2.8</v>
      </c>
      <c r="K358" s="24">
        <v>7.88</v>
      </c>
      <c r="L358" s="69">
        <v>7.58</v>
      </c>
      <c r="M358" s="65">
        <v>28.6</v>
      </c>
      <c r="N358" s="66">
        <v>29.1</v>
      </c>
      <c r="O358" s="23"/>
      <c r="P358" s="64">
        <v>40.299999999999997</v>
      </c>
      <c r="Q358" s="23"/>
      <c r="R358" s="64">
        <v>85.4</v>
      </c>
      <c r="S358" s="23"/>
      <c r="T358" s="64"/>
      <c r="U358" s="23"/>
      <c r="V358" s="64"/>
      <c r="W358" s="65"/>
      <c r="X358" s="66">
        <v>36.1</v>
      </c>
      <c r="Y358" s="70"/>
      <c r="Z358" s="71">
        <v>200</v>
      </c>
      <c r="AA358" s="24"/>
      <c r="AB358" s="69">
        <v>0.12</v>
      </c>
      <c r="AC358" s="460">
        <v>1044</v>
      </c>
      <c r="AD358" s="457">
        <v>35</v>
      </c>
      <c r="AE358" s="398"/>
      <c r="AF358" s="397"/>
      <c r="AG358" s="6" t="s">
        <v>552</v>
      </c>
      <c r="AH358" s="18" t="s">
        <v>620</v>
      </c>
      <c r="AI358" s="992">
        <v>57.5</v>
      </c>
      <c r="AJ358" s="993">
        <v>54.3</v>
      </c>
      <c r="AK358" s="47"/>
      <c r="AL358" s="98"/>
    </row>
    <row r="359" spans="1:38">
      <c r="A359" s="2223"/>
      <c r="B359" s="472">
        <v>42776</v>
      </c>
      <c r="C359" s="473" t="s">
        <v>41</v>
      </c>
      <c r="D359" s="75" t="s">
        <v>627</v>
      </c>
      <c r="E359" s="73">
        <v>0.5</v>
      </c>
      <c r="F359" s="61">
        <v>4.3</v>
      </c>
      <c r="G359" s="23">
        <v>6.9</v>
      </c>
      <c r="H359" s="64">
        <v>7.1</v>
      </c>
      <c r="I359" s="65">
        <v>6.7</v>
      </c>
      <c r="J359" s="66">
        <v>2.8</v>
      </c>
      <c r="K359" s="24">
        <v>8.0500000000000007</v>
      </c>
      <c r="L359" s="69">
        <v>7.65</v>
      </c>
      <c r="M359" s="65">
        <v>29.6</v>
      </c>
      <c r="N359" s="66">
        <v>30.2</v>
      </c>
      <c r="O359" s="23"/>
      <c r="P359" s="64"/>
      <c r="Q359" s="23"/>
      <c r="R359" s="64"/>
      <c r="S359" s="23"/>
      <c r="T359" s="64"/>
      <c r="U359" s="23"/>
      <c r="V359" s="64"/>
      <c r="W359" s="65"/>
      <c r="X359" s="66"/>
      <c r="Y359" s="70"/>
      <c r="Z359" s="71"/>
      <c r="AA359" s="24"/>
      <c r="AB359" s="69"/>
      <c r="AC359" s="460">
        <v>1053</v>
      </c>
      <c r="AD359" s="457">
        <v>34</v>
      </c>
      <c r="AE359" s="398"/>
      <c r="AF359" s="397"/>
      <c r="AG359" s="6" t="s">
        <v>553</v>
      </c>
      <c r="AH359" s="18" t="s">
        <v>620</v>
      </c>
      <c r="AI359" s="992">
        <v>25.5</v>
      </c>
      <c r="AJ359" s="993">
        <v>27.7</v>
      </c>
      <c r="AK359" s="42"/>
      <c r="AL359" s="96"/>
    </row>
    <row r="360" spans="1:38">
      <c r="A360" s="2223"/>
      <c r="B360" s="472">
        <v>42777</v>
      </c>
      <c r="C360" s="473" t="s">
        <v>42</v>
      </c>
      <c r="D360" s="75" t="s">
        <v>627</v>
      </c>
      <c r="E360" s="73">
        <v>0</v>
      </c>
      <c r="F360" s="61">
        <v>9.4</v>
      </c>
      <c r="G360" s="23">
        <v>7.6</v>
      </c>
      <c r="H360" s="64">
        <v>7.7</v>
      </c>
      <c r="I360" s="65">
        <v>8</v>
      </c>
      <c r="J360" s="66">
        <v>3.2</v>
      </c>
      <c r="K360" s="24">
        <v>7.97</v>
      </c>
      <c r="L360" s="69">
        <v>7.68</v>
      </c>
      <c r="M360" s="65">
        <v>30.2</v>
      </c>
      <c r="N360" s="66">
        <v>30.8</v>
      </c>
      <c r="O360" s="23"/>
      <c r="P360" s="64"/>
      <c r="Q360" s="23"/>
      <c r="R360" s="64"/>
      <c r="S360" s="23"/>
      <c r="T360" s="64"/>
      <c r="U360" s="23"/>
      <c r="V360" s="64"/>
      <c r="W360" s="65"/>
      <c r="X360" s="66"/>
      <c r="Y360" s="70"/>
      <c r="Z360" s="71"/>
      <c r="AA360" s="24"/>
      <c r="AB360" s="69"/>
      <c r="AC360" s="460">
        <v>1044</v>
      </c>
      <c r="AD360" s="457">
        <v>33</v>
      </c>
      <c r="AE360" s="398"/>
      <c r="AF360" s="397"/>
      <c r="AG360" s="6" t="s">
        <v>554</v>
      </c>
      <c r="AH360" s="18" t="s">
        <v>620</v>
      </c>
      <c r="AI360" s="992">
        <v>27</v>
      </c>
      <c r="AJ360" s="993">
        <v>28.9</v>
      </c>
      <c r="AK360" s="42"/>
      <c r="AL360" s="96"/>
    </row>
    <row r="361" spans="1:38">
      <c r="A361" s="2223"/>
      <c r="B361" s="472">
        <v>42778</v>
      </c>
      <c r="C361" s="473" t="s">
        <v>37</v>
      </c>
      <c r="D361" s="75" t="s">
        <v>627</v>
      </c>
      <c r="E361" s="73" t="s">
        <v>36</v>
      </c>
      <c r="F361" s="61">
        <v>5.7</v>
      </c>
      <c r="G361" s="23">
        <v>7.4</v>
      </c>
      <c r="H361" s="64">
        <v>7.7</v>
      </c>
      <c r="I361" s="65">
        <v>6.3</v>
      </c>
      <c r="J361" s="66">
        <v>3.5</v>
      </c>
      <c r="K361" s="24">
        <v>7.74</v>
      </c>
      <c r="L361" s="69">
        <v>7.7</v>
      </c>
      <c r="M361" s="65">
        <v>29.4</v>
      </c>
      <c r="N361" s="66">
        <v>29.8</v>
      </c>
      <c r="O361" s="23"/>
      <c r="P361" s="64"/>
      <c r="Q361" s="23"/>
      <c r="R361" s="64"/>
      <c r="S361" s="23"/>
      <c r="T361" s="64"/>
      <c r="U361" s="23"/>
      <c r="V361" s="64"/>
      <c r="W361" s="65"/>
      <c r="X361" s="66"/>
      <c r="Y361" s="70"/>
      <c r="Z361" s="71"/>
      <c r="AA361" s="24"/>
      <c r="AB361" s="69"/>
      <c r="AC361" s="460">
        <v>1216</v>
      </c>
      <c r="AD361" s="457">
        <v>34</v>
      </c>
      <c r="AE361" s="398"/>
      <c r="AF361" s="397"/>
      <c r="AG361" s="6" t="s">
        <v>555</v>
      </c>
      <c r="AH361" s="18" t="s">
        <v>620</v>
      </c>
      <c r="AI361" s="1743">
        <v>196</v>
      </c>
      <c r="AJ361" s="1744">
        <v>193</v>
      </c>
      <c r="AK361" s="47"/>
      <c r="AL361" s="98"/>
    </row>
    <row r="362" spans="1:38">
      <c r="A362" s="2223"/>
      <c r="B362" s="472">
        <v>42779</v>
      </c>
      <c r="C362" s="473" t="s">
        <v>38</v>
      </c>
      <c r="D362" s="75" t="s">
        <v>627</v>
      </c>
      <c r="E362" s="73" t="s">
        <v>36</v>
      </c>
      <c r="F362" s="61">
        <v>5.8</v>
      </c>
      <c r="G362" s="23">
        <v>7.2</v>
      </c>
      <c r="H362" s="64">
        <v>7.5</v>
      </c>
      <c r="I362" s="65">
        <v>7.1</v>
      </c>
      <c r="J362" s="66">
        <v>2.9</v>
      </c>
      <c r="K362" s="24">
        <v>8.17</v>
      </c>
      <c r="L362" s="69">
        <v>7.75</v>
      </c>
      <c r="M362" s="65">
        <v>30.4</v>
      </c>
      <c r="N362" s="66">
        <v>31.2</v>
      </c>
      <c r="O362" s="23"/>
      <c r="P362" s="64">
        <v>44.8</v>
      </c>
      <c r="Q362" s="23"/>
      <c r="R362" s="64">
        <v>91.2</v>
      </c>
      <c r="S362" s="23"/>
      <c r="T362" s="64"/>
      <c r="U362" s="23"/>
      <c r="V362" s="64"/>
      <c r="W362" s="65"/>
      <c r="X362" s="66">
        <v>31</v>
      </c>
      <c r="Y362" s="70"/>
      <c r="Z362" s="71">
        <v>210</v>
      </c>
      <c r="AA362" s="24"/>
      <c r="AB362" s="69">
        <v>0.09</v>
      </c>
      <c r="AC362" s="460">
        <v>1215</v>
      </c>
      <c r="AD362" s="457">
        <v>33</v>
      </c>
      <c r="AE362" s="398"/>
      <c r="AF362" s="397"/>
      <c r="AG362" s="6" t="s">
        <v>621</v>
      </c>
      <c r="AH362" s="18" t="s">
        <v>620</v>
      </c>
      <c r="AI362" s="989">
        <v>0.23</v>
      </c>
      <c r="AJ362" s="990">
        <v>0.14000000000000001</v>
      </c>
      <c r="AK362" s="42"/>
      <c r="AL362" s="96"/>
    </row>
    <row r="363" spans="1:38">
      <c r="A363" s="2223"/>
      <c r="B363" s="472">
        <v>42780</v>
      </c>
      <c r="C363" s="473" t="s">
        <v>35</v>
      </c>
      <c r="D363" s="75" t="s">
        <v>627</v>
      </c>
      <c r="E363" s="73" t="s">
        <v>36</v>
      </c>
      <c r="F363" s="61">
        <v>6.5</v>
      </c>
      <c r="G363" s="23">
        <v>7.9</v>
      </c>
      <c r="H363" s="64">
        <v>7.6</v>
      </c>
      <c r="I363" s="65">
        <v>6.8</v>
      </c>
      <c r="J363" s="66">
        <v>2.6</v>
      </c>
      <c r="K363" s="24">
        <v>8.42</v>
      </c>
      <c r="L363" s="69">
        <v>7.7</v>
      </c>
      <c r="M363" s="65">
        <v>30</v>
      </c>
      <c r="N363" s="66">
        <v>30.7</v>
      </c>
      <c r="O363" s="23"/>
      <c r="P363" s="64">
        <v>44</v>
      </c>
      <c r="Q363" s="23"/>
      <c r="R363" s="64">
        <v>88.8</v>
      </c>
      <c r="S363" s="23"/>
      <c r="T363" s="64"/>
      <c r="U363" s="23"/>
      <c r="V363" s="64"/>
      <c r="W363" s="65"/>
      <c r="X363" s="66">
        <v>31.3</v>
      </c>
      <c r="Y363" s="70"/>
      <c r="Z363" s="71">
        <v>212</v>
      </c>
      <c r="AA363" s="24"/>
      <c r="AB363" s="69">
        <v>0.08</v>
      </c>
      <c r="AC363" s="460">
        <v>2105</v>
      </c>
      <c r="AD363" s="457">
        <v>33</v>
      </c>
      <c r="AE363" s="398"/>
      <c r="AF363" s="397"/>
      <c r="AG363" s="6" t="s">
        <v>24</v>
      </c>
      <c r="AH363" s="18" t="s">
        <v>620</v>
      </c>
      <c r="AI363" s="1096">
        <v>4.2</v>
      </c>
      <c r="AJ363" s="1684">
        <v>3.4</v>
      </c>
      <c r="AK363" s="36"/>
      <c r="AL363" s="97"/>
    </row>
    <row r="364" spans="1:38">
      <c r="A364" s="2223"/>
      <c r="B364" s="472">
        <v>42781</v>
      </c>
      <c r="C364" s="473" t="s">
        <v>39</v>
      </c>
      <c r="D364" s="75" t="s">
        <v>627</v>
      </c>
      <c r="E364" s="73" t="s">
        <v>36</v>
      </c>
      <c r="F364" s="61">
        <v>10.8</v>
      </c>
      <c r="G364" s="23">
        <v>7.8</v>
      </c>
      <c r="H364" s="64">
        <v>7.8</v>
      </c>
      <c r="I364" s="65">
        <v>7.1</v>
      </c>
      <c r="J364" s="66">
        <v>2.4</v>
      </c>
      <c r="K364" s="24">
        <v>7.85</v>
      </c>
      <c r="L364" s="69">
        <v>7.62</v>
      </c>
      <c r="M364" s="65">
        <v>31</v>
      </c>
      <c r="N364" s="66">
        <v>31.2</v>
      </c>
      <c r="O364" s="23"/>
      <c r="P364" s="64">
        <v>43.4</v>
      </c>
      <c r="Q364" s="23"/>
      <c r="R364" s="64">
        <v>90.6</v>
      </c>
      <c r="S364" s="23"/>
      <c r="T364" s="64"/>
      <c r="U364" s="23"/>
      <c r="V364" s="64"/>
      <c r="W364" s="65"/>
      <c r="X364" s="66">
        <v>29.6</v>
      </c>
      <c r="Y364" s="70"/>
      <c r="Z364" s="71">
        <v>210</v>
      </c>
      <c r="AA364" s="24"/>
      <c r="AB364" s="69">
        <v>0.06</v>
      </c>
      <c r="AC364" s="460">
        <v>1386</v>
      </c>
      <c r="AD364" s="457">
        <v>33</v>
      </c>
      <c r="AE364" s="398"/>
      <c r="AF364" s="397"/>
      <c r="AG364" s="6" t="s">
        <v>25</v>
      </c>
      <c r="AH364" s="18" t="s">
        <v>620</v>
      </c>
      <c r="AI364" s="1096">
        <v>3.2</v>
      </c>
      <c r="AJ364" s="1684">
        <v>2.6</v>
      </c>
      <c r="AK364" s="36"/>
      <c r="AL364" s="97"/>
    </row>
    <row r="365" spans="1:38">
      <c r="A365" s="2223"/>
      <c r="B365" s="472">
        <v>42782</v>
      </c>
      <c r="C365" s="473" t="s">
        <v>40</v>
      </c>
      <c r="D365" s="75" t="s">
        <v>641</v>
      </c>
      <c r="E365" s="73" t="s">
        <v>36</v>
      </c>
      <c r="F365" s="61">
        <v>6.1</v>
      </c>
      <c r="G365" s="23">
        <v>8.1</v>
      </c>
      <c r="H365" s="64">
        <v>8.1</v>
      </c>
      <c r="I365" s="65">
        <v>9</v>
      </c>
      <c r="J365" s="66">
        <v>2.7</v>
      </c>
      <c r="K365" s="24">
        <v>7.7</v>
      </c>
      <c r="L365" s="69">
        <v>7.63</v>
      </c>
      <c r="M365" s="65">
        <v>31.4</v>
      </c>
      <c r="N365" s="66">
        <v>31.6</v>
      </c>
      <c r="O365" s="23"/>
      <c r="P365" s="64">
        <v>45.9</v>
      </c>
      <c r="Q365" s="23"/>
      <c r="R365" s="64">
        <v>88.8</v>
      </c>
      <c r="S365" s="23"/>
      <c r="T365" s="64"/>
      <c r="U365" s="23"/>
      <c r="V365" s="64"/>
      <c r="W365" s="65"/>
      <c r="X365" s="66">
        <v>31.6</v>
      </c>
      <c r="Y365" s="70"/>
      <c r="Z365" s="71">
        <v>216</v>
      </c>
      <c r="AA365" s="24"/>
      <c r="AB365" s="69">
        <v>7.0000000000000007E-2</v>
      </c>
      <c r="AC365" s="460">
        <v>1044</v>
      </c>
      <c r="AD365" s="457">
        <v>33</v>
      </c>
      <c r="AE365" s="398"/>
      <c r="AF365" s="397"/>
      <c r="AG365" s="6" t="s">
        <v>557</v>
      </c>
      <c r="AH365" s="18" t="s">
        <v>620</v>
      </c>
      <c r="AI365" s="1780">
        <v>13</v>
      </c>
      <c r="AJ365" s="1781">
        <v>12.8</v>
      </c>
      <c r="AK365" s="43"/>
      <c r="AL365" s="99"/>
    </row>
    <row r="366" spans="1:38">
      <c r="A366" s="2223"/>
      <c r="B366" s="472">
        <v>42783</v>
      </c>
      <c r="C366" s="473" t="s">
        <v>41</v>
      </c>
      <c r="D366" s="75" t="s">
        <v>627</v>
      </c>
      <c r="E366" s="73">
        <v>0</v>
      </c>
      <c r="F366" s="61">
        <v>7.8</v>
      </c>
      <c r="G366" s="23">
        <v>8.5</v>
      </c>
      <c r="H366" s="64">
        <v>8.3000000000000007</v>
      </c>
      <c r="I366" s="65">
        <v>7.5</v>
      </c>
      <c r="J366" s="66">
        <v>3.3</v>
      </c>
      <c r="K366" s="24">
        <v>8.14</v>
      </c>
      <c r="L366" s="69">
        <v>7.72</v>
      </c>
      <c r="M366" s="65">
        <v>31</v>
      </c>
      <c r="N366" s="66">
        <v>31.5</v>
      </c>
      <c r="O366" s="23"/>
      <c r="P366" s="64"/>
      <c r="Q366" s="23"/>
      <c r="R366" s="64"/>
      <c r="S366" s="23"/>
      <c r="T366" s="64"/>
      <c r="U366" s="23"/>
      <c r="V366" s="64"/>
      <c r="W366" s="65"/>
      <c r="X366" s="66"/>
      <c r="Y366" s="70"/>
      <c r="Z366" s="71"/>
      <c r="AA366" s="24"/>
      <c r="AB366" s="69"/>
      <c r="AC366" s="460">
        <v>1566</v>
      </c>
      <c r="AD366" s="457">
        <v>32</v>
      </c>
      <c r="AE366" s="398"/>
      <c r="AF366" s="397"/>
      <c r="AG366" s="6" t="s">
        <v>88</v>
      </c>
      <c r="AH366" s="18" t="s">
        <v>620</v>
      </c>
      <c r="AI366" s="1780">
        <v>2.8000000000000001E-2</v>
      </c>
      <c r="AJ366" s="1781">
        <v>2.7E-2</v>
      </c>
      <c r="AK366" s="43"/>
      <c r="AL366" s="99"/>
    </row>
    <row r="367" spans="1:38">
      <c r="A367" s="2223"/>
      <c r="B367" s="472">
        <v>42784</v>
      </c>
      <c r="C367" s="473" t="s">
        <v>42</v>
      </c>
      <c r="D367" s="75" t="s">
        <v>641</v>
      </c>
      <c r="E367" s="73" t="s">
        <v>36</v>
      </c>
      <c r="F367" s="61">
        <v>3.8</v>
      </c>
      <c r="G367" s="23">
        <v>7.4</v>
      </c>
      <c r="H367" s="64">
        <v>7.8</v>
      </c>
      <c r="I367" s="65">
        <v>7.4</v>
      </c>
      <c r="J367" s="66">
        <v>3.5</v>
      </c>
      <c r="K367" s="24">
        <v>8.3800000000000008</v>
      </c>
      <c r="L367" s="69">
        <v>7.81</v>
      </c>
      <c r="M367" s="65">
        <v>30.3</v>
      </c>
      <c r="N367" s="66">
        <v>31.3</v>
      </c>
      <c r="O367" s="23"/>
      <c r="P367" s="64"/>
      <c r="Q367" s="23"/>
      <c r="R367" s="64"/>
      <c r="S367" s="23"/>
      <c r="T367" s="64"/>
      <c r="U367" s="23"/>
      <c r="V367" s="64"/>
      <c r="W367" s="65"/>
      <c r="X367" s="66"/>
      <c r="Y367" s="70"/>
      <c r="Z367" s="71"/>
      <c r="AA367" s="24"/>
      <c r="AB367" s="69"/>
      <c r="AC367" s="460">
        <v>1395</v>
      </c>
      <c r="AD367" s="457">
        <v>32</v>
      </c>
      <c r="AE367" s="398"/>
      <c r="AF367" s="397"/>
      <c r="AG367" s="1352" t="s">
        <v>26</v>
      </c>
      <c r="AH367" s="1750" t="s">
        <v>620</v>
      </c>
      <c r="AI367" s="1745">
        <v>0.01</v>
      </c>
      <c r="AJ367" s="1683">
        <v>0.01</v>
      </c>
      <c r="AK367" s="8"/>
      <c r="AL367" s="9"/>
    </row>
    <row r="368" spans="1:38">
      <c r="A368" s="2223"/>
      <c r="B368" s="472">
        <v>42785</v>
      </c>
      <c r="C368" s="473" t="s">
        <v>37</v>
      </c>
      <c r="D368" s="75" t="s">
        <v>641</v>
      </c>
      <c r="E368" s="73" t="s">
        <v>36</v>
      </c>
      <c r="F368" s="61">
        <v>5.2</v>
      </c>
      <c r="G368" s="23">
        <v>7.4</v>
      </c>
      <c r="H368" s="64">
        <v>7.7</v>
      </c>
      <c r="I368" s="65">
        <v>7.6</v>
      </c>
      <c r="J368" s="66">
        <v>3.1</v>
      </c>
      <c r="K368" s="24">
        <v>8.34</v>
      </c>
      <c r="L368" s="69">
        <v>7.74</v>
      </c>
      <c r="M368" s="65">
        <v>30.3</v>
      </c>
      <c r="N368" s="66">
        <v>31.6</v>
      </c>
      <c r="O368" s="23"/>
      <c r="P368" s="64">
        <v>45.7</v>
      </c>
      <c r="Q368" s="23"/>
      <c r="R368" s="64">
        <v>90.2</v>
      </c>
      <c r="S368" s="23"/>
      <c r="T368" s="64"/>
      <c r="U368" s="23"/>
      <c r="V368" s="64"/>
      <c r="W368" s="65"/>
      <c r="X368" s="66">
        <v>32.799999999999997</v>
      </c>
      <c r="Y368" s="70"/>
      <c r="Z368" s="71">
        <v>220</v>
      </c>
      <c r="AA368" s="24"/>
      <c r="AB368" s="69">
        <v>7.0000000000000007E-2</v>
      </c>
      <c r="AC368" s="460">
        <v>1537</v>
      </c>
      <c r="AD368" s="457">
        <v>31</v>
      </c>
      <c r="AE368" s="398"/>
      <c r="AF368" s="397"/>
      <c r="AG368" s="1308" t="s">
        <v>559</v>
      </c>
      <c r="AH368" s="1750" t="s">
        <v>620</v>
      </c>
      <c r="AI368" s="1745">
        <v>2.38</v>
      </c>
      <c r="AJ368" s="1683">
        <v>2.2999999999999998</v>
      </c>
      <c r="AK368" s="8"/>
      <c r="AL368" s="9"/>
    </row>
    <row r="369" spans="1:38">
      <c r="A369" s="2223"/>
      <c r="B369" s="802">
        <v>42786</v>
      </c>
      <c r="C369" s="473" t="s">
        <v>38</v>
      </c>
      <c r="D369" s="539" t="s">
        <v>627</v>
      </c>
      <c r="E369" s="194" t="s">
        <v>36</v>
      </c>
      <c r="F369" s="195">
        <v>8.1</v>
      </c>
      <c r="G369" s="196">
        <v>7.8</v>
      </c>
      <c r="H369" s="188">
        <v>8</v>
      </c>
      <c r="I369" s="197">
        <v>8.4</v>
      </c>
      <c r="J369" s="198">
        <v>3.8</v>
      </c>
      <c r="K369" s="199">
        <v>8.56</v>
      </c>
      <c r="L369" s="200">
        <v>7.79</v>
      </c>
      <c r="M369" s="197">
        <v>30.1</v>
      </c>
      <c r="N369" s="198">
        <v>31.1</v>
      </c>
      <c r="O369" s="196"/>
      <c r="P369" s="188">
        <v>45</v>
      </c>
      <c r="Q369" s="196"/>
      <c r="R369" s="188">
        <v>90.8</v>
      </c>
      <c r="S369" s="196"/>
      <c r="T369" s="188"/>
      <c r="U369" s="196"/>
      <c r="V369" s="188"/>
      <c r="W369" s="197"/>
      <c r="X369" s="198">
        <v>32.200000000000003</v>
      </c>
      <c r="Y369" s="202"/>
      <c r="Z369" s="203">
        <v>210</v>
      </c>
      <c r="AA369" s="199"/>
      <c r="AB369" s="200">
        <v>0.08</v>
      </c>
      <c r="AC369" s="535">
        <v>2556</v>
      </c>
      <c r="AD369" s="532">
        <v>32</v>
      </c>
      <c r="AE369" s="398"/>
      <c r="AF369" s="397"/>
      <c r="AG369" s="1308" t="s">
        <v>560</v>
      </c>
      <c r="AH369" s="1750" t="s">
        <v>620</v>
      </c>
      <c r="AI369" s="1745">
        <v>8.4000000000000005E-2</v>
      </c>
      <c r="AJ369" s="1683">
        <v>5.7000000000000002E-2</v>
      </c>
      <c r="AK369" s="8"/>
      <c r="AL369" s="9"/>
    </row>
    <row r="370" spans="1:38">
      <c r="A370" s="2223"/>
      <c r="B370" s="1464">
        <v>42787</v>
      </c>
      <c r="C370" s="473" t="s">
        <v>35</v>
      </c>
      <c r="D370" s="539" t="s">
        <v>632</v>
      </c>
      <c r="E370" s="194" t="s">
        <v>36</v>
      </c>
      <c r="F370" s="195">
        <v>4.7</v>
      </c>
      <c r="G370" s="196">
        <v>8.1999999999999993</v>
      </c>
      <c r="H370" s="188">
        <v>3.4</v>
      </c>
      <c r="I370" s="197">
        <v>17.2</v>
      </c>
      <c r="J370" s="198">
        <v>3.5</v>
      </c>
      <c r="K370" s="199">
        <v>8.2799999999999994</v>
      </c>
      <c r="L370" s="200">
        <v>7.75</v>
      </c>
      <c r="M370" s="197">
        <v>29.9</v>
      </c>
      <c r="N370" s="198">
        <v>30.7</v>
      </c>
      <c r="O370" s="196"/>
      <c r="P370" s="188">
        <v>43</v>
      </c>
      <c r="Q370" s="196"/>
      <c r="R370" s="188">
        <v>88.6</v>
      </c>
      <c r="S370" s="196"/>
      <c r="T370" s="188"/>
      <c r="U370" s="196"/>
      <c r="V370" s="188"/>
      <c r="W370" s="197"/>
      <c r="X370" s="198">
        <v>32.6</v>
      </c>
      <c r="Y370" s="202"/>
      <c r="Z370" s="203">
        <v>209</v>
      </c>
      <c r="AA370" s="199"/>
      <c r="AB370" s="200">
        <v>7.0000000000000007E-2</v>
      </c>
      <c r="AC370" s="535">
        <v>2202</v>
      </c>
      <c r="AD370" s="532">
        <v>33</v>
      </c>
      <c r="AE370" s="570"/>
      <c r="AF370" s="397"/>
      <c r="AG370" s="1308" t="s">
        <v>561</v>
      </c>
      <c r="AH370" s="1750" t="s">
        <v>620</v>
      </c>
      <c r="AI370" s="1745" t="s">
        <v>643</v>
      </c>
      <c r="AJ370" s="1683" t="s">
        <v>643</v>
      </c>
      <c r="AK370" s="8"/>
      <c r="AL370" s="9"/>
    </row>
    <row r="371" spans="1:38" ht="13.5" customHeight="1">
      <c r="A371" s="2223"/>
      <c r="B371" s="1465">
        <v>42788</v>
      </c>
      <c r="C371" s="473" t="s">
        <v>39</v>
      </c>
      <c r="D371" s="75" t="s">
        <v>627</v>
      </c>
      <c r="E371" s="73">
        <v>2.5</v>
      </c>
      <c r="F371" s="61">
        <v>1.5</v>
      </c>
      <c r="G371" s="23">
        <v>8</v>
      </c>
      <c r="H371" s="64">
        <v>8</v>
      </c>
      <c r="I371" s="65">
        <v>9.9</v>
      </c>
      <c r="J371" s="66">
        <v>3.3</v>
      </c>
      <c r="K371" s="24">
        <v>8.64</v>
      </c>
      <c r="L371" s="69">
        <v>7.73</v>
      </c>
      <c r="M371" s="65">
        <v>29.8</v>
      </c>
      <c r="N371" s="66">
        <v>30.6</v>
      </c>
      <c r="O371" s="23"/>
      <c r="P371" s="64">
        <v>43.1</v>
      </c>
      <c r="Q371" s="23"/>
      <c r="R371" s="64">
        <v>89.8</v>
      </c>
      <c r="S371" s="23"/>
      <c r="T371" s="64"/>
      <c r="U371" s="23"/>
      <c r="V371" s="64"/>
      <c r="W371" s="65"/>
      <c r="X371" s="66">
        <v>31.8</v>
      </c>
      <c r="Y371" s="70"/>
      <c r="Z371" s="71">
        <v>210</v>
      </c>
      <c r="AA371" s="24"/>
      <c r="AB371" s="69">
        <v>7.0000000000000007E-2</v>
      </c>
      <c r="AC371" s="1468">
        <v>2169</v>
      </c>
      <c r="AD371" s="1466">
        <v>33</v>
      </c>
      <c r="AE371" s="388"/>
      <c r="AF371" s="397"/>
      <c r="AG371" s="1752" t="s">
        <v>562</v>
      </c>
      <c r="AH371" s="1750" t="s">
        <v>620</v>
      </c>
      <c r="AI371" s="1745">
        <v>37.5</v>
      </c>
      <c r="AJ371" s="1683">
        <v>37.700000000000003</v>
      </c>
      <c r="AK371" s="1753"/>
      <c r="AL371" s="1754"/>
    </row>
    <row r="372" spans="1:38">
      <c r="A372" s="2223"/>
      <c r="B372" s="472">
        <v>42789</v>
      </c>
      <c r="C372" s="473" t="s">
        <v>40</v>
      </c>
      <c r="D372" s="75" t="s">
        <v>627</v>
      </c>
      <c r="E372" s="73">
        <v>0</v>
      </c>
      <c r="F372" s="61">
        <v>2.4</v>
      </c>
      <c r="G372" s="23">
        <v>7.3</v>
      </c>
      <c r="H372" s="64">
        <v>7.6</v>
      </c>
      <c r="I372" s="65">
        <v>9</v>
      </c>
      <c r="J372" s="66">
        <v>3.4</v>
      </c>
      <c r="K372" s="24">
        <v>8.64</v>
      </c>
      <c r="L372" s="69">
        <v>7.74</v>
      </c>
      <c r="M372" s="65">
        <v>30.2</v>
      </c>
      <c r="N372" s="66">
        <v>31</v>
      </c>
      <c r="O372" s="23"/>
      <c r="P372" s="64">
        <v>42.4</v>
      </c>
      <c r="Q372" s="23"/>
      <c r="R372" s="64">
        <v>92.8</v>
      </c>
      <c r="S372" s="23"/>
      <c r="T372" s="64"/>
      <c r="U372" s="23"/>
      <c r="V372" s="64"/>
      <c r="W372" s="65"/>
      <c r="X372" s="66">
        <v>31.4</v>
      </c>
      <c r="Y372" s="70"/>
      <c r="Z372" s="71">
        <v>217</v>
      </c>
      <c r="AA372" s="24"/>
      <c r="AB372" s="69">
        <v>0.06</v>
      </c>
      <c r="AC372" s="1468">
        <v>2160</v>
      </c>
      <c r="AD372" s="1467">
        <v>33</v>
      </c>
      <c r="AE372" s="388"/>
      <c r="AF372" s="397"/>
      <c r="AG372" s="1410" t="s">
        <v>27</v>
      </c>
      <c r="AH372" s="1750" t="s">
        <v>620</v>
      </c>
      <c r="AI372" s="1745">
        <v>20.5</v>
      </c>
      <c r="AJ372" s="1683">
        <v>19.8</v>
      </c>
      <c r="AK372" s="1753"/>
      <c r="AL372" s="1754"/>
    </row>
    <row r="373" spans="1:38">
      <c r="A373" s="2223"/>
      <c r="B373" s="472">
        <v>42790</v>
      </c>
      <c r="C373" s="473" t="s">
        <v>41</v>
      </c>
      <c r="D373" s="75" t="s">
        <v>627</v>
      </c>
      <c r="E373" s="73" t="s">
        <v>36</v>
      </c>
      <c r="F373" s="61">
        <v>5.4</v>
      </c>
      <c r="G373" s="23">
        <v>7.7</v>
      </c>
      <c r="H373" s="64">
        <v>7.8</v>
      </c>
      <c r="I373" s="65">
        <v>8.6</v>
      </c>
      <c r="J373" s="66">
        <v>2.8</v>
      </c>
      <c r="K373" s="24">
        <v>8.39</v>
      </c>
      <c r="L373" s="69">
        <v>7.76</v>
      </c>
      <c r="M373" s="65">
        <v>29.8</v>
      </c>
      <c r="N373" s="66">
        <v>31</v>
      </c>
      <c r="O373" s="23"/>
      <c r="P373" s="64"/>
      <c r="Q373" s="23"/>
      <c r="R373" s="64"/>
      <c r="S373" s="23"/>
      <c r="T373" s="64"/>
      <c r="U373" s="23"/>
      <c r="V373" s="64"/>
      <c r="W373" s="65"/>
      <c r="X373" s="66"/>
      <c r="Y373" s="70"/>
      <c r="Z373" s="71"/>
      <c r="AA373" s="24"/>
      <c r="AB373" s="69"/>
      <c r="AC373" s="1468">
        <v>1797</v>
      </c>
      <c r="AD373" s="1467">
        <v>33</v>
      </c>
      <c r="AE373" s="388"/>
      <c r="AF373" s="397"/>
      <c r="AG373" s="1410" t="s">
        <v>563</v>
      </c>
      <c r="AH373" s="1750" t="s">
        <v>548</v>
      </c>
      <c r="AI373" s="1096">
        <v>4.7</v>
      </c>
      <c r="AJ373" s="1684">
        <v>3.5</v>
      </c>
      <c r="AK373" s="1895"/>
      <c r="AL373" s="1896"/>
    </row>
    <row r="374" spans="1:38">
      <c r="A374" s="2223"/>
      <c r="B374" s="472">
        <v>42791</v>
      </c>
      <c r="C374" s="625" t="s">
        <v>42</v>
      </c>
      <c r="D374" s="75" t="s">
        <v>627</v>
      </c>
      <c r="E374" s="73">
        <v>0</v>
      </c>
      <c r="F374" s="61">
        <v>5.6</v>
      </c>
      <c r="G374" s="23">
        <v>7.9</v>
      </c>
      <c r="H374" s="64">
        <v>8.1</v>
      </c>
      <c r="I374" s="65">
        <v>6</v>
      </c>
      <c r="J374" s="66">
        <v>2.5</v>
      </c>
      <c r="K374" s="24">
        <v>8.09</v>
      </c>
      <c r="L374" s="69">
        <v>7.69</v>
      </c>
      <c r="M374" s="65">
        <v>30.1</v>
      </c>
      <c r="N374" s="66">
        <v>31</v>
      </c>
      <c r="O374" s="23"/>
      <c r="P374" s="64"/>
      <c r="Q374" s="23"/>
      <c r="R374" s="64"/>
      <c r="S374" s="23"/>
      <c r="T374" s="64"/>
      <c r="U374" s="23"/>
      <c r="V374" s="64"/>
      <c r="W374" s="65"/>
      <c r="X374" s="66"/>
      <c r="Y374" s="70"/>
      <c r="Z374" s="71"/>
      <c r="AA374" s="24"/>
      <c r="AB374" s="69"/>
      <c r="AC374" s="1468">
        <v>1452</v>
      </c>
      <c r="AD374" s="1467">
        <v>32</v>
      </c>
      <c r="AE374" s="388"/>
      <c r="AF374" s="397"/>
      <c r="AG374" s="1352" t="s">
        <v>564</v>
      </c>
      <c r="AH374" s="1750" t="s">
        <v>620</v>
      </c>
      <c r="AI374" s="1098">
        <v>5.4</v>
      </c>
      <c r="AJ374" s="1786">
        <v>5.2</v>
      </c>
      <c r="AK374" s="1897"/>
      <c r="AL374" s="1898"/>
    </row>
    <row r="375" spans="1:38">
      <c r="A375" s="2223"/>
      <c r="B375" s="472">
        <v>42792</v>
      </c>
      <c r="C375" s="473" t="s">
        <v>37</v>
      </c>
      <c r="D375" s="75" t="s">
        <v>627</v>
      </c>
      <c r="E375" s="73" t="s">
        <v>36</v>
      </c>
      <c r="F375" s="61">
        <v>5.2</v>
      </c>
      <c r="G375" s="23">
        <v>8</v>
      </c>
      <c r="H375" s="64">
        <v>8.1</v>
      </c>
      <c r="I375" s="65">
        <v>7.2</v>
      </c>
      <c r="J375" s="66">
        <v>2.6</v>
      </c>
      <c r="K375" s="24">
        <v>7.72</v>
      </c>
      <c r="L375" s="69">
        <v>7.58</v>
      </c>
      <c r="M375" s="65">
        <v>31.9</v>
      </c>
      <c r="N375" s="66">
        <v>31.6</v>
      </c>
      <c r="O375" s="23"/>
      <c r="P375" s="64">
        <v>43.5</v>
      </c>
      <c r="Q375" s="23"/>
      <c r="R375" s="64">
        <v>90.4</v>
      </c>
      <c r="S375" s="23"/>
      <c r="T375" s="64"/>
      <c r="U375" s="23"/>
      <c r="V375" s="64"/>
      <c r="W375" s="65"/>
      <c r="X375" s="66">
        <v>30</v>
      </c>
      <c r="Y375" s="70"/>
      <c r="Z375" s="71">
        <v>228</v>
      </c>
      <c r="AA375" s="24"/>
      <c r="AB375" s="69">
        <v>7.0000000000000007E-2</v>
      </c>
      <c r="AC375" s="1468">
        <v>1257</v>
      </c>
      <c r="AD375" s="1467">
        <v>32</v>
      </c>
      <c r="AE375" s="388"/>
      <c r="AF375" s="397"/>
      <c r="AG375" s="1881" t="s">
        <v>389</v>
      </c>
      <c r="AH375" s="1843" t="s">
        <v>36</v>
      </c>
      <c r="AI375" s="1843" t="s">
        <v>36</v>
      </c>
      <c r="AJ375" s="1843" t="s">
        <v>36</v>
      </c>
      <c r="AK375" s="1843" t="s">
        <v>36</v>
      </c>
      <c r="AL375" s="1297" t="s">
        <v>36</v>
      </c>
    </row>
    <row r="376" spans="1:38">
      <c r="A376" s="2223"/>
      <c r="B376" s="472">
        <v>42793</v>
      </c>
      <c r="C376" s="473" t="s">
        <v>38</v>
      </c>
      <c r="D376" s="75" t="s">
        <v>641</v>
      </c>
      <c r="E376" s="73" t="s">
        <v>36</v>
      </c>
      <c r="F376" s="61">
        <v>5.7</v>
      </c>
      <c r="G376" s="23">
        <v>8.6999999999999993</v>
      </c>
      <c r="H376" s="64">
        <v>8.4</v>
      </c>
      <c r="I376" s="65">
        <v>12.7</v>
      </c>
      <c r="J376" s="66">
        <v>3</v>
      </c>
      <c r="K376" s="24">
        <v>8.68</v>
      </c>
      <c r="L376" s="69">
        <v>7.78</v>
      </c>
      <c r="M376" s="65">
        <v>29.4</v>
      </c>
      <c r="N376" s="66">
        <v>30.5</v>
      </c>
      <c r="O376" s="23"/>
      <c r="P376" s="64">
        <v>42.8</v>
      </c>
      <c r="Q376" s="23"/>
      <c r="R376" s="64">
        <v>88</v>
      </c>
      <c r="S376" s="23"/>
      <c r="T376" s="64"/>
      <c r="U376" s="23"/>
      <c r="V376" s="64"/>
      <c r="W376" s="65"/>
      <c r="X376" s="66">
        <v>30.7</v>
      </c>
      <c r="Y376" s="70"/>
      <c r="Z376" s="71">
        <v>220</v>
      </c>
      <c r="AA376" s="24"/>
      <c r="AB376" s="69">
        <v>7.0000000000000007E-2</v>
      </c>
      <c r="AC376" s="1468">
        <v>2160</v>
      </c>
      <c r="AD376" s="1467">
        <v>31</v>
      </c>
      <c r="AE376" s="388"/>
      <c r="AF376" s="397"/>
      <c r="AG376" s="1691" t="s">
        <v>36</v>
      </c>
      <c r="AH376" s="1836" t="s">
        <v>36</v>
      </c>
      <c r="AI376" s="1837" t="s">
        <v>36</v>
      </c>
      <c r="AJ376" s="1837" t="s">
        <v>36</v>
      </c>
      <c r="AK376" s="1837" t="s">
        <v>36</v>
      </c>
      <c r="AL376" s="1234" t="s">
        <v>36</v>
      </c>
    </row>
    <row r="377" spans="1:38">
      <c r="A377" s="2223"/>
      <c r="B377" s="472">
        <v>42794</v>
      </c>
      <c r="C377" s="473" t="s">
        <v>775</v>
      </c>
      <c r="D377" s="75" t="s">
        <v>627</v>
      </c>
      <c r="E377" s="73">
        <v>0</v>
      </c>
      <c r="F377" s="61">
        <v>8.6999999999999993</v>
      </c>
      <c r="G377" s="23">
        <v>8.9</v>
      </c>
      <c r="H377" s="64">
        <v>8.9</v>
      </c>
      <c r="I377" s="65">
        <v>11.6</v>
      </c>
      <c r="J377" s="66">
        <v>3</v>
      </c>
      <c r="K377" s="24">
        <v>8.24</v>
      </c>
      <c r="L377" s="69">
        <v>7.64</v>
      </c>
      <c r="M377" s="65">
        <v>31.6</v>
      </c>
      <c r="N377" s="66">
        <v>31.2</v>
      </c>
      <c r="O377" s="23"/>
      <c r="P377" s="64">
        <v>42.4</v>
      </c>
      <c r="Q377" s="23"/>
      <c r="R377" s="64">
        <v>90.6</v>
      </c>
      <c r="S377" s="23"/>
      <c r="T377" s="64"/>
      <c r="U377" s="23"/>
      <c r="V377" s="64"/>
      <c r="W377" s="65"/>
      <c r="X377" s="66">
        <v>32</v>
      </c>
      <c r="Y377" s="70"/>
      <c r="Z377" s="71">
        <v>222</v>
      </c>
      <c r="AA377" s="24"/>
      <c r="AB377" s="69">
        <v>0.05</v>
      </c>
      <c r="AC377" s="1469">
        <v>2540</v>
      </c>
      <c r="AD377" s="1467">
        <v>32</v>
      </c>
      <c r="AE377" s="388"/>
      <c r="AF377" s="397"/>
      <c r="AG377" s="1691"/>
      <c r="AH377" s="1836"/>
      <c r="AI377" s="1838"/>
      <c r="AJ377" s="1838"/>
      <c r="AK377" s="1838"/>
      <c r="AL377" s="1299"/>
    </row>
    <row r="378" spans="1:38">
      <c r="A378" s="2223"/>
      <c r="B378" s="2183" t="s">
        <v>407</v>
      </c>
      <c r="C378" s="2184"/>
      <c r="D378" s="664"/>
      <c r="E378" s="586">
        <f t="shared" ref="E378:AD378" si="27">IF(COUNT(E350:E377)=0,"",MAX(E350:E377))</f>
        <v>5</v>
      </c>
      <c r="F378" s="587">
        <f t="shared" si="27"/>
        <v>10.8</v>
      </c>
      <c r="G378" s="588">
        <f t="shared" si="27"/>
        <v>8.9</v>
      </c>
      <c r="H378" s="589">
        <f t="shared" si="27"/>
        <v>8.9</v>
      </c>
      <c r="I378" s="590">
        <f t="shared" si="27"/>
        <v>17.2</v>
      </c>
      <c r="J378" s="591">
        <f t="shared" si="27"/>
        <v>3.8</v>
      </c>
      <c r="K378" s="592">
        <f t="shared" si="27"/>
        <v>8.68</v>
      </c>
      <c r="L378" s="593">
        <f t="shared" si="27"/>
        <v>7.81</v>
      </c>
      <c r="M378" s="590">
        <f t="shared" si="27"/>
        <v>31.9</v>
      </c>
      <c r="N378" s="591">
        <f t="shared" si="27"/>
        <v>31.6</v>
      </c>
      <c r="O378" s="588">
        <f t="shared" si="27"/>
        <v>41.7</v>
      </c>
      <c r="P378" s="589">
        <f t="shared" si="27"/>
        <v>45.9</v>
      </c>
      <c r="Q378" s="588">
        <f t="shared" si="27"/>
        <v>83</v>
      </c>
      <c r="R378" s="589">
        <f t="shared" si="27"/>
        <v>92.8</v>
      </c>
      <c r="S378" s="588">
        <f t="shared" si="27"/>
        <v>57.5</v>
      </c>
      <c r="T378" s="589">
        <f t="shared" si="27"/>
        <v>54.3</v>
      </c>
      <c r="U378" s="588">
        <f t="shared" si="27"/>
        <v>25.5</v>
      </c>
      <c r="V378" s="589">
        <f t="shared" si="27"/>
        <v>27.7</v>
      </c>
      <c r="W378" s="590">
        <f t="shared" si="27"/>
        <v>27</v>
      </c>
      <c r="X378" s="591">
        <f t="shared" si="27"/>
        <v>36.1</v>
      </c>
      <c r="Y378" s="594">
        <f t="shared" si="27"/>
        <v>196</v>
      </c>
      <c r="Z378" s="595">
        <f t="shared" si="27"/>
        <v>228</v>
      </c>
      <c r="AA378" s="592">
        <f t="shared" si="27"/>
        <v>0.23</v>
      </c>
      <c r="AB378" s="593">
        <f t="shared" si="27"/>
        <v>0.14000000000000001</v>
      </c>
      <c r="AC378" s="1645">
        <f t="shared" si="27"/>
        <v>2556</v>
      </c>
      <c r="AD378" s="1236">
        <f t="shared" si="27"/>
        <v>43</v>
      </c>
      <c r="AE378" s="388"/>
      <c r="AF378" s="397"/>
      <c r="AG378" s="1691"/>
      <c r="AH378" s="1836"/>
      <c r="AI378" s="1839"/>
      <c r="AJ378" s="1839"/>
      <c r="AK378" s="1839"/>
      <c r="AL378" s="1301"/>
    </row>
    <row r="379" spans="1:38">
      <c r="A379" s="2223"/>
      <c r="B379" s="2185" t="s">
        <v>408</v>
      </c>
      <c r="C379" s="2186"/>
      <c r="D379" s="666"/>
      <c r="E379" s="597">
        <f t="shared" ref="E379:AD379" si="28">IF(COUNT(E350:E377)=0,"",MIN(E350:E377))</f>
        <v>0</v>
      </c>
      <c r="F379" s="598">
        <f t="shared" si="28"/>
        <v>1.4</v>
      </c>
      <c r="G379" s="599">
        <f t="shared" si="28"/>
        <v>4.2</v>
      </c>
      <c r="H379" s="600">
        <f t="shared" si="28"/>
        <v>3.4</v>
      </c>
      <c r="I379" s="601">
        <f t="shared" si="28"/>
        <v>3.4</v>
      </c>
      <c r="J379" s="602">
        <f t="shared" si="28"/>
        <v>2.2000000000000002</v>
      </c>
      <c r="K379" s="603">
        <f t="shared" si="28"/>
        <v>7.48</v>
      </c>
      <c r="L379" s="604">
        <f t="shared" si="28"/>
        <v>7.42</v>
      </c>
      <c r="M379" s="601">
        <f t="shared" si="28"/>
        <v>26.5</v>
      </c>
      <c r="N379" s="602">
        <f t="shared" si="28"/>
        <v>27.2</v>
      </c>
      <c r="O379" s="599">
        <f t="shared" si="28"/>
        <v>41.7</v>
      </c>
      <c r="P379" s="600">
        <f t="shared" si="28"/>
        <v>34.700000000000003</v>
      </c>
      <c r="Q379" s="599">
        <f t="shared" si="28"/>
        <v>83</v>
      </c>
      <c r="R379" s="600">
        <f t="shared" si="28"/>
        <v>77</v>
      </c>
      <c r="S379" s="599">
        <f t="shared" si="28"/>
        <v>57.5</v>
      </c>
      <c r="T379" s="600">
        <f t="shared" si="28"/>
        <v>54.3</v>
      </c>
      <c r="U379" s="599">
        <f t="shared" si="28"/>
        <v>25.5</v>
      </c>
      <c r="V379" s="600">
        <f t="shared" si="28"/>
        <v>27.7</v>
      </c>
      <c r="W379" s="601">
        <f t="shared" si="28"/>
        <v>27</v>
      </c>
      <c r="X379" s="602">
        <f t="shared" si="28"/>
        <v>25.9</v>
      </c>
      <c r="Y379" s="605">
        <f t="shared" si="28"/>
        <v>196</v>
      </c>
      <c r="Z379" s="606">
        <f t="shared" si="28"/>
        <v>180</v>
      </c>
      <c r="AA379" s="603">
        <f t="shared" si="28"/>
        <v>0.23</v>
      </c>
      <c r="AB379" s="604">
        <f t="shared" si="28"/>
        <v>0.05</v>
      </c>
      <c r="AC379" s="1646">
        <f t="shared" si="28"/>
        <v>679</v>
      </c>
      <c r="AD379" s="1237">
        <f t="shared" si="28"/>
        <v>31</v>
      </c>
      <c r="AE379" s="388"/>
      <c r="AF379" s="397"/>
      <c r="AG379" s="1691"/>
      <c r="AH379" s="1836"/>
      <c r="AI379" s="1837"/>
      <c r="AJ379" s="1837"/>
      <c r="AK379" s="1837"/>
      <c r="AL379" s="1234"/>
    </row>
    <row r="380" spans="1:38">
      <c r="A380" s="2223"/>
      <c r="B380" s="2187" t="s">
        <v>409</v>
      </c>
      <c r="C380" s="2188"/>
      <c r="D380" s="668"/>
      <c r="E380" s="666"/>
      <c r="F380" s="1647">
        <f t="shared" ref="F380:AD380" si="29">IF(COUNT(F350:F377)=0,"",AVERAGE(F350:F377))</f>
        <v>5.2178571428571416</v>
      </c>
      <c r="G380" s="1648">
        <f t="shared" si="29"/>
        <v>7.0750000000000002</v>
      </c>
      <c r="H380" s="1649">
        <f t="shared" si="29"/>
        <v>7</v>
      </c>
      <c r="I380" s="1650">
        <f t="shared" si="29"/>
        <v>7.4107142857142847</v>
      </c>
      <c r="J380" s="1183">
        <f t="shared" si="29"/>
        <v>2.9678571428571425</v>
      </c>
      <c r="K380" s="1651">
        <f t="shared" si="29"/>
        <v>8.0207142857142859</v>
      </c>
      <c r="L380" s="1652">
        <f t="shared" si="29"/>
        <v>7.6378571428571433</v>
      </c>
      <c r="M380" s="1650">
        <f t="shared" si="29"/>
        <v>29.528571428571421</v>
      </c>
      <c r="N380" s="1183">
        <f t="shared" si="29"/>
        <v>30.175000000000008</v>
      </c>
      <c r="O380" s="1648">
        <f t="shared" si="29"/>
        <v>41.7</v>
      </c>
      <c r="P380" s="1649">
        <f t="shared" si="29"/>
        <v>41.636842105263156</v>
      </c>
      <c r="Q380" s="1648">
        <f t="shared" si="29"/>
        <v>83</v>
      </c>
      <c r="R380" s="1649">
        <f t="shared" si="29"/>
        <v>86.81052631578946</v>
      </c>
      <c r="S380" s="1648">
        <f t="shared" si="29"/>
        <v>57.5</v>
      </c>
      <c r="T380" s="1649">
        <f t="shared" si="29"/>
        <v>54.3</v>
      </c>
      <c r="U380" s="1648">
        <f t="shared" si="29"/>
        <v>25.5</v>
      </c>
      <c r="V380" s="1649">
        <f t="shared" si="29"/>
        <v>27.7</v>
      </c>
      <c r="W380" s="1650">
        <f t="shared" si="29"/>
        <v>27</v>
      </c>
      <c r="X380" s="1183">
        <f t="shared" si="29"/>
        <v>30.426315789473691</v>
      </c>
      <c r="Y380" s="1184">
        <f t="shared" si="29"/>
        <v>196</v>
      </c>
      <c r="Z380" s="1185">
        <f t="shared" si="29"/>
        <v>206.05263157894737</v>
      </c>
      <c r="AA380" s="1651">
        <f t="shared" si="29"/>
        <v>0.23</v>
      </c>
      <c r="AB380" s="1652">
        <f t="shared" si="29"/>
        <v>9.1578947368421093E-2</v>
      </c>
      <c r="AC380" s="1653">
        <f t="shared" si="29"/>
        <v>1420.6428571428571</v>
      </c>
      <c r="AD380" s="1654">
        <f t="shared" si="29"/>
        <v>34.464285714285715</v>
      </c>
      <c r="AE380" s="388"/>
      <c r="AF380" s="397"/>
      <c r="AG380" s="1691"/>
      <c r="AH380" s="1836"/>
      <c r="AI380" s="1837"/>
      <c r="AJ380" s="1837"/>
      <c r="AK380" s="1837"/>
      <c r="AL380" s="1234"/>
    </row>
    <row r="381" spans="1:38">
      <c r="A381" s="2224"/>
      <c r="B381" s="2189" t="s">
        <v>410</v>
      </c>
      <c r="C381" s="2190"/>
      <c r="D381" s="1266"/>
      <c r="E381" s="1156">
        <f>SUM(E350:E377)</f>
        <v>10.5</v>
      </c>
      <c r="F381" s="1279"/>
      <c r="G381" s="1279"/>
      <c r="H381" s="1270"/>
      <c r="I381" s="1279"/>
      <c r="J381" s="1270"/>
      <c r="K381" s="1267"/>
      <c r="L381" s="1267"/>
      <c r="M381" s="1279"/>
      <c r="N381" s="1270"/>
      <c r="O381" s="1267"/>
      <c r="P381" s="1267"/>
      <c r="Q381" s="1279"/>
      <c r="R381" s="1270"/>
      <c r="S381" s="1267"/>
      <c r="T381" s="1267"/>
      <c r="U381" s="1279"/>
      <c r="V381" s="1270"/>
      <c r="W381" s="1283"/>
      <c r="X381" s="1284"/>
      <c r="Y381" s="1447"/>
      <c r="Z381" s="1447"/>
      <c r="AA381" s="1448"/>
      <c r="AB381" s="1449"/>
      <c r="AC381" s="1450">
        <f>SUM(AC350:AC377)</f>
        <v>39778</v>
      </c>
      <c r="AD381" s="1189">
        <f>IF(COUNTA(AD346)=0,"",SUM(AD350:AD377))</f>
        <v>965</v>
      </c>
      <c r="AE381" s="388"/>
      <c r="AF381" s="397"/>
      <c r="AG381" s="1688"/>
      <c r="AH381" s="1840"/>
      <c r="AI381" s="1841"/>
      <c r="AJ381" s="1841"/>
      <c r="AK381" s="1841"/>
      <c r="AL381" s="1303"/>
    </row>
    <row r="382" spans="1:38">
      <c r="A382" s="2179" t="s">
        <v>776</v>
      </c>
      <c r="B382" s="472">
        <v>43160</v>
      </c>
      <c r="C382" s="473" t="s">
        <v>774</v>
      </c>
      <c r="D382" s="75" t="s">
        <v>627</v>
      </c>
      <c r="E382" s="73">
        <v>35.5</v>
      </c>
      <c r="F382" s="61">
        <v>13.6</v>
      </c>
      <c r="G382" s="23">
        <v>9.9</v>
      </c>
      <c r="H382" s="64">
        <v>9.6</v>
      </c>
      <c r="I382" s="65">
        <v>18.100000000000001</v>
      </c>
      <c r="J382" s="66">
        <v>2.9</v>
      </c>
      <c r="K382" s="24">
        <v>8.5399999999999991</v>
      </c>
      <c r="L382" s="69">
        <v>7.62</v>
      </c>
      <c r="M382" s="65">
        <v>28.7</v>
      </c>
      <c r="N382" s="66">
        <v>30.7</v>
      </c>
      <c r="O382" s="23" t="s">
        <v>36</v>
      </c>
      <c r="P382" s="64">
        <v>41.4</v>
      </c>
      <c r="Q382" s="23" t="s">
        <v>36</v>
      </c>
      <c r="R382" s="64">
        <v>86.4</v>
      </c>
      <c r="S382" s="23" t="s">
        <v>36</v>
      </c>
      <c r="T382" s="64" t="s">
        <v>36</v>
      </c>
      <c r="U382" s="23" t="s">
        <v>36</v>
      </c>
      <c r="V382" s="64" t="s">
        <v>36</v>
      </c>
      <c r="W382" s="65" t="s">
        <v>36</v>
      </c>
      <c r="X382" s="66">
        <v>32.5</v>
      </c>
      <c r="Y382" s="70" t="s">
        <v>36</v>
      </c>
      <c r="Z382" s="71">
        <v>213</v>
      </c>
      <c r="AA382" s="24" t="s">
        <v>36</v>
      </c>
      <c r="AB382" s="69">
        <v>0.05</v>
      </c>
      <c r="AC382" s="481">
        <v>2325</v>
      </c>
      <c r="AD382" s="584">
        <v>41</v>
      </c>
      <c r="AE382" s="388"/>
      <c r="AF382" s="397"/>
      <c r="AG382" s="1291">
        <v>43167</v>
      </c>
      <c r="AH382" s="1219" t="s">
        <v>3</v>
      </c>
      <c r="AI382" s="1329">
        <v>4.5999999999999996</v>
      </c>
      <c r="AJ382" s="1220" t="s">
        <v>20</v>
      </c>
      <c r="AK382" s="1221"/>
      <c r="AL382" s="1222"/>
    </row>
    <row r="383" spans="1:38">
      <c r="A383" s="2180"/>
      <c r="B383" s="472">
        <v>43161</v>
      </c>
      <c r="C383" s="473" t="s">
        <v>40</v>
      </c>
      <c r="D383" s="75" t="s">
        <v>627</v>
      </c>
      <c r="E383" s="73" t="s">
        <v>36</v>
      </c>
      <c r="F383" s="61">
        <v>10.9</v>
      </c>
      <c r="G383" s="23">
        <v>10.7</v>
      </c>
      <c r="H383" s="64">
        <v>10.5</v>
      </c>
      <c r="I383" s="65">
        <v>13.5</v>
      </c>
      <c r="J383" s="66">
        <v>2.5</v>
      </c>
      <c r="K383" s="24">
        <v>7.49</v>
      </c>
      <c r="L383" s="69">
        <v>7.53</v>
      </c>
      <c r="M383" s="65">
        <v>27.9</v>
      </c>
      <c r="N383" s="66">
        <v>28.4</v>
      </c>
      <c r="O383" s="23" t="s">
        <v>36</v>
      </c>
      <c r="P383" s="64">
        <v>40.9</v>
      </c>
      <c r="Q383" s="23" t="s">
        <v>36</v>
      </c>
      <c r="R383" s="64">
        <v>80.599999999999994</v>
      </c>
      <c r="S383" s="23" t="s">
        <v>36</v>
      </c>
      <c r="T383" s="64" t="s">
        <v>36</v>
      </c>
      <c r="U383" s="23" t="s">
        <v>36</v>
      </c>
      <c r="V383" s="64" t="s">
        <v>36</v>
      </c>
      <c r="W383" s="65" t="s">
        <v>36</v>
      </c>
      <c r="X383" s="66">
        <v>29.2</v>
      </c>
      <c r="Y383" s="70" t="s">
        <v>36</v>
      </c>
      <c r="Z383" s="71">
        <v>196</v>
      </c>
      <c r="AA383" s="24" t="s">
        <v>36</v>
      </c>
      <c r="AB383" s="69">
        <v>0.06</v>
      </c>
      <c r="AC383" s="481">
        <v>1403</v>
      </c>
      <c r="AD383" s="584">
        <v>84</v>
      </c>
      <c r="AE383" s="388"/>
      <c r="AF383" s="397"/>
      <c r="AG383" s="1309" t="s">
        <v>94</v>
      </c>
      <c r="AH383" s="1310" t="s">
        <v>396</v>
      </c>
      <c r="AI383" s="1639" t="s">
        <v>5</v>
      </c>
      <c r="AJ383" s="1640" t="s">
        <v>6</v>
      </c>
      <c r="AK383" s="1311" t="s">
        <v>36</v>
      </c>
      <c r="AL383" s="1312"/>
    </row>
    <row r="384" spans="1:38">
      <c r="A384" s="2180"/>
      <c r="B384" s="472">
        <v>43162</v>
      </c>
      <c r="C384" s="473" t="s">
        <v>41</v>
      </c>
      <c r="D384" s="75" t="s">
        <v>627</v>
      </c>
      <c r="E384" s="73" t="s">
        <v>36</v>
      </c>
      <c r="F384" s="61">
        <v>10</v>
      </c>
      <c r="G384" s="23">
        <v>10.9</v>
      </c>
      <c r="H384" s="64">
        <v>10.7</v>
      </c>
      <c r="I384" s="65">
        <v>16</v>
      </c>
      <c r="J384" s="66">
        <v>2.4</v>
      </c>
      <c r="K384" s="24">
        <v>7.73</v>
      </c>
      <c r="L384" s="69">
        <v>7.49</v>
      </c>
      <c r="M384" s="65">
        <v>27.9</v>
      </c>
      <c r="N384" s="66">
        <v>28.4</v>
      </c>
      <c r="O384" s="23" t="s">
        <v>36</v>
      </c>
      <c r="P384" s="64" t="s">
        <v>36</v>
      </c>
      <c r="Q384" s="23" t="s">
        <v>36</v>
      </c>
      <c r="R384" s="64" t="s">
        <v>36</v>
      </c>
      <c r="S384" s="23" t="s">
        <v>36</v>
      </c>
      <c r="T384" s="64" t="s">
        <v>36</v>
      </c>
      <c r="U384" s="23" t="s">
        <v>36</v>
      </c>
      <c r="V384" s="64" t="s">
        <v>36</v>
      </c>
      <c r="W384" s="65" t="s">
        <v>36</v>
      </c>
      <c r="X384" s="66" t="s">
        <v>36</v>
      </c>
      <c r="Y384" s="70" t="s">
        <v>36</v>
      </c>
      <c r="Z384" s="71" t="s">
        <v>36</v>
      </c>
      <c r="AA384" s="24" t="s">
        <v>36</v>
      </c>
      <c r="AB384" s="69" t="s">
        <v>36</v>
      </c>
      <c r="AC384" s="481">
        <v>1591</v>
      </c>
      <c r="AD384" s="584">
        <v>49</v>
      </c>
      <c r="AE384" s="388"/>
      <c r="AF384" s="397"/>
      <c r="AG384" s="1218" t="s">
        <v>95</v>
      </c>
      <c r="AH384" s="1219" t="s">
        <v>20</v>
      </c>
      <c r="AI384" s="1899">
        <v>11.9</v>
      </c>
      <c r="AJ384" s="1900">
        <v>11.9</v>
      </c>
      <c r="AK384" s="1294" t="s">
        <v>36</v>
      </c>
      <c r="AL384" s="1295"/>
    </row>
    <row r="385" spans="1:38">
      <c r="A385" s="2180"/>
      <c r="B385" s="472">
        <v>43163</v>
      </c>
      <c r="C385" s="473" t="s">
        <v>42</v>
      </c>
      <c r="D385" s="75" t="s">
        <v>627</v>
      </c>
      <c r="E385" s="73" t="s">
        <v>36</v>
      </c>
      <c r="F385" s="61">
        <v>11.8</v>
      </c>
      <c r="G385" s="23">
        <v>11.1</v>
      </c>
      <c r="H385" s="64">
        <v>11.4</v>
      </c>
      <c r="I385" s="65">
        <v>8.6999999999999993</v>
      </c>
      <c r="J385" s="66">
        <v>2.2000000000000002</v>
      </c>
      <c r="K385" s="24">
        <v>7.56</v>
      </c>
      <c r="L385" s="69">
        <v>7.38</v>
      </c>
      <c r="M385" s="65">
        <v>25.3</v>
      </c>
      <c r="N385" s="66">
        <v>26.4</v>
      </c>
      <c r="O385" s="23" t="s">
        <v>36</v>
      </c>
      <c r="P385" s="64" t="s">
        <v>36</v>
      </c>
      <c r="Q385" s="23" t="s">
        <v>36</v>
      </c>
      <c r="R385" s="64" t="s">
        <v>36</v>
      </c>
      <c r="S385" s="23" t="s">
        <v>36</v>
      </c>
      <c r="T385" s="64" t="s">
        <v>36</v>
      </c>
      <c r="U385" s="23" t="s">
        <v>36</v>
      </c>
      <c r="V385" s="64" t="s">
        <v>36</v>
      </c>
      <c r="W385" s="65" t="s">
        <v>36</v>
      </c>
      <c r="X385" s="66" t="s">
        <v>36</v>
      </c>
      <c r="Y385" s="70" t="s">
        <v>36</v>
      </c>
      <c r="Z385" s="71" t="s">
        <v>36</v>
      </c>
      <c r="AA385" s="24" t="s">
        <v>36</v>
      </c>
      <c r="AB385" s="69" t="s">
        <v>36</v>
      </c>
      <c r="AC385" s="481">
        <v>1386</v>
      </c>
      <c r="AD385" s="584">
        <v>34</v>
      </c>
      <c r="AE385" s="388"/>
      <c r="AF385" s="397"/>
      <c r="AG385" s="6" t="s">
        <v>397</v>
      </c>
      <c r="AH385" s="18" t="s">
        <v>398</v>
      </c>
      <c r="AI385" s="1901">
        <v>8.6999999999999993</v>
      </c>
      <c r="AJ385" s="1902">
        <v>2.1</v>
      </c>
      <c r="AK385" s="36" t="s">
        <v>36</v>
      </c>
      <c r="AL385" s="97"/>
    </row>
    <row r="386" spans="1:38">
      <c r="A386" s="2180"/>
      <c r="B386" s="472">
        <v>43164</v>
      </c>
      <c r="C386" s="473" t="s">
        <v>37</v>
      </c>
      <c r="D386" s="75" t="s">
        <v>641</v>
      </c>
      <c r="E386" s="73">
        <v>24.5</v>
      </c>
      <c r="F386" s="61">
        <v>16.600000000000001</v>
      </c>
      <c r="G386" s="23">
        <v>12.2</v>
      </c>
      <c r="H386" s="64">
        <v>12.2</v>
      </c>
      <c r="I386" s="65">
        <v>10.5</v>
      </c>
      <c r="J386" s="66">
        <v>2.4</v>
      </c>
      <c r="K386" s="24">
        <v>7.78</v>
      </c>
      <c r="L386" s="69">
        <v>7.45</v>
      </c>
      <c r="M386" s="65">
        <v>27.3</v>
      </c>
      <c r="N386" s="66">
        <v>27.3</v>
      </c>
      <c r="O386" s="23" t="s">
        <v>36</v>
      </c>
      <c r="P386" s="64">
        <v>35.299999999999997</v>
      </c>
      <c r="Q386" s="23" t="s">
        <v>36</v>
      </c>
      <c r="R386" s="64">
        <v>76.2</v>
      </c>
      <c r="S386" s="23" t="s">
        <v>36</v>
      </c>
      <c r="T386" s="64" t="s">
        <v>36</v>
      </c>
      <c r="U386" s="23" t="s">
        <v>36</v>
      </c>
      <c r="V386" s="64" t="s">
        <v>36</v>
      </c>
      <c r="W386" s="65" t="s">
        <v>36</v>
      </c>
      <c r="X386" s="66">
        <v>30.4</v>
      </c>
      <c r="Y386" s="70" t="s">
        <v>36</v>
      </c>
      <c r="Z386" s="71">
        <v>190</v>
      </c>
      <c r="AA386" s="24" t="s">
        <v>36</v>
      </c>
      <c r="AB386" s="69">
        <v>0.06</v>
      </c>
      <c r="AC386" s="481">
        <v>1566</v>
      </c>
      <c r="AD386" s="584">
        <v>31</v>
      </c>
      <c r="AE386" s="388"/>
      <c r="AF386" s="397"/>
      <c r="AG386" s="6" t="s">
        <v>21</v>
      </c>
      <c r="AH386" s="18"/>
      <c r="AI386" s="1903">
        <v>7.51</v>
      </c>
      <c r="AJ386" s="1904">
        <v>7.41</v>
      </c>
      <c r="AK386" s="36" t="s">
        <v>36</v>
      </c>
      <c r="AL386" s="97"/>
    </row>
    <row r="387" spans="1:38">
      <c r="A387" s="2180"/>
      <c r="B387" s="472">
        <v>43165</v>
      </c>
      <c r="C387" s="473" t="s">
        <v>38</v>
      </c>
      <c r="D387" s="75" t="s">
        <v>641</v>
      </c>
      <c r="E387" s="73">
        <v>2</v>
      </c>
      <c r="F387" s="61">
        <v>7.6</v>
      </c>
      <c r="G387" s="23">
        <v>12.2</v>
      </c>
      <c r="H387" s="64">
        <v>12.3</v>
      </c>
      <c r="I387" s="65">
        <v>8</v>
      </c>
      <c r="J387" s="66">
        <v>2.2999999999999998</v>
      </c>
      <c r="K387" s="24">
        <v>7.48</v>
      </c>
      <c r="L387" s="69">
        <v>7.41</v>
      </c>
      <c r="M387" s="65">
        <v>26.3</v>
      </c>
      <c r="N387" s="66">
        <v>27.6</v>
      </c>
      <c r="O387" s="23" t="s">
        <v>36</v>
      </c>
      <c r="P387" s="64">
        <v>35.5</v>
      </c>
      <c r="Q387" s="23" t="s">
        <v>36</v>
      </c>
      <c r="R387" s="64">
        <v>76.8</v>
      </c>
      <c r="S387" s="23" t="s">
        <v>36</v>
      </c>
      <c r="T387" s="64" t="s">
        <v>36</v>
      </c>
      <c r="U387" s="23" t="s">
        <v>36</v>
      </c>
      <c r="V387" s="64" t="s">
        <v>36</v>
      </c>
      <c r="W387" s="65" t="s">
        <v>36</v>
      </c>
      <c r="X387" s="66">
        <v>30.4</v>
      </c>
      <c r="Y387" s="70" t="s">
        <v>36</v>
      </c>
      <c r="Z387" s="71">
        <v>194</v>
      </c>
      <c r="AA387" s="24" t="s">
        <v>36</v>
      </c>
      <c r="AB387" s="69">
        <v>7.0000000000000007E-2</v>
      </c>
      <c r="AC387" s="481">
        <v>1575</v>
      </c>
      <c r="AD387" s="584">
        <v>38</v>
      </c>
      <c r="AE387" s="388"/>
      <c r="AF387" s="397"/>
      <c r="AG387" s="6" t="s">
        <v>369</v>
      </c>
      <c r="AH387" s="18" t="s">
        <v>22</v>
      </c>
      <c r="AI387" s="1442">
        <v>24.8</v>
      </c>
      <c r="AJ387" s="1905">
        <v>25</v>
      </c>
      <c r="AK387" s="36" t="s">
        <v>36</v>
      </c>
      <c r="AL387" s="97"/>
    </row>
    <row r="388" spans="1:38">
      <c r="A388" s="2180"/>
      <c r="B388" s="472">
        <v>43166</v>
      </c>
      <c r="C388" s="473" t="s">
        <v>35</v>
      </c>
      <c r="D388" s="75" t="s">
        <v>627</v>
      </c>
      <c r="E388" s="73">
        <v>0</v>
      </c>
      <c r="F388" s="61">
        <v>5.3</v>
      </c>
      <c r="G388" s="23">
        <v>11.8</v>
      </c>
      <c r="H388" s="64">
        <v>12.1</v>
      </c>
      <c r="I388" s="65">
        <v>8.1</v>
      </c>
      <c r="J388" s="66">
        <v>2.1</v>
      </c>
      <c r="K388" s="24">
        <v>7.76</v>
      </c>
      <c r="L388" s="69">
        <v>7.41</v>
      </c>
      <c r="M388" s="65">
        <v>25.3</v>
      </c>
      <c r="N388" s="66">
        <v>25.6</v>
      </c>
      <c r="O388" s="23" t="s">
        <v>36</v>
      </c>
      <c r="P388" s="64">
        <v>35</v>
      </c>
      <c r="Q388" s="23" t="s">
        <v>36</v>
      </c>
      <c r="R388" s="64">
        <v>76.599999999999994</v>
      </c>
      <c r="S388" s="23" t="s">
        <v>36</v>
      </c>
      <c r="T388" s="64" t="s">
        <v>36</v>
      </c>
      <c r="U388" s="23" t="s">
        <v>36</v>
      </c>
      <c r="V388" s="64" t="s">
        <v>36</v>
      </c>
      <c r="W388" s="65" t="s">
        <v>36</v>
      </c>
      <c r="X388" s="66">
        <v>26.7</v>
      </c>
      <c r="Y388" s="70" t="s">
        <v>36</v>
      </c>
      <c r="Z388" s="71">
        <v>180</v>
      </c>
      <c r="AA388" s="24" t="s">
        <v>36</v>
      </c>
      <c r="AB388" s="69">
        <v>7.0000000000000007E-2</v>
      </c>
      <c r="AC388" s="481">
        <v>1908</v>
      </c>
      <c r="AD388" s="584">
        <v>61</v>
      </c>
      <c r="AE388" s="388"/>
      <c r="AF388" s="397"/>
      <c r="AG388" s="6" t="s">
        <v>399</v>
      </c>
      <c r="AH388" s="18" t="s">
        <v>23</v>
      </c>
      <c r="AI388" s="1442">
        <v>39.6</v>
      </c>
      <c r="AJ388" s="1905">
        <v>36.799999999999997</v>
      </c>
      <c r="AK388" s="39" t="s">
        <v>36</v>
      </c>
      <c r="AL388" s="95"/>
    </row>
    <row r="389" spans="1:38">
      <c r="A389" s="2180"/>
      <c r="B389" s="472">
        <v>43167</v>
      </c>
      <c r="C389" s="473" t="s">
        <v>39</v>
      </c>
      <c r="D389" s="75" t="s">
        <v>632</v>
      </c>
      <c r="E389" s="73">
        <v>8.5</v>
      </c>
      <c r="F389" s="61">
        <v>4.5999999999999996</v>
      </c>
      <c r="G389" s="23">
        <v>11.9</v>
      </c>
      <c r="H389" s="64">
        <v>11.9</v>
      </c>
      <c r="I389" s="65">
        <v>8.6999999999999993</v>
      </c>
      <c r="J389" s="66">
        <v>2.1</v>
      </c>
      <c r="K389" s="24">
        <v>7.51</v>
      </c>
      <c r="L389" s="69">
        <v>7.41</v>
      </c>
      <c r="M389" s="65">
        <v>24.8</v>
      </c>
      <c r="N389" s="66">
        <v>25</v>
      </c>
      <c r="O389" s="23">
        <v>39.6</v>
      </c>
      <c r="P389" s="64">
        <v>36.799999999999997</v>
      </c>
      <c r="Q389" s="23">
        <v>76.2</v>
      </c>
      <c r="R389" s="64">
        <v>76</v>
      </c>
      <c r="S389" s="23">
        <v>50.7</v>
      </c>
      <c r="T389" s="64">
        <v>48.5</v>
      </c>
      <c r="U389" s="23">
        <v>25.5</v>
      </c>
      <c r="V389" s="64">
        <v>27.5</v>
      </c>
      <c r="W389" s="65">
        <v>25.4</v>
      </c>
      <c r="X389" s="66">
        <v>25.1</v>
      </c>
      <c r="Y389" s="70">
        <v>186</v>
      </c>
      <c r="Z389" s="71">
        <v>170</v>
      </c>
      <c r="AA389" s="24">
        <v>0.35</v>
      </c>
      <c r="AB389" s="69">
        <v>0.06</v>
      </c>
      <c r="AC389" s="481">
        <v>1566</v>
      </c>
      <c r="AD389" s="584">
        <v>46</v>
      </c>
      <c r="AE389" s="388"/>
      <c r="AF389" s="397"/>
      <c r="AG389" s="6" t="s">
        <v>373</v>
      </c>
      <c r="AH389" s="18" t="s">
        <v>23</v>
      </c>
      <c r="AI389" s="1442">
        <v>76.2</v>
      </c>
      <c r="AJ389" s="1905">
        <v>76</v>
      </c>
      <c r="AK389" s="25" t="s">
        <v>36</v>
      </c>
      <c r="AL389" s="26"/>
    </row>
    <row r="390" spans="1:38">
      <c r="A390" s="2180"/>
      <c r="B390" s="472">
        <v>43168</v>
      </c>
      <c r="C390" s="473" t="s">
        <v>40</v>
      </c>
      <c r="D390" s="75" t="s">
        <v>632</v>
      </c>
      <c r="E390" s="73">
        <v>35.5</v>
      </c>
      <c r="F390" s="61">
        <v>16.100000000000001</v>
      </c>
      <c r="G390" s="23">
        <v>11.9</v>
      </c>
      <c r="H390" s="64">
        <v>11.9</v>
      </c>
      <c r="I390" s="65">
        <v>8.1</v>
      </c>
      <c r="J390" s="66">
        <v>2</v>
      </c>
      <c r="K390" s="24">
        <v>7.35</v>
      </c>
      <c r="L390" s="69">
        <v>7.33</v>
      </c>
      <c r="M390" s="65">
        <v>26.2</v>
      </c>
      <c r="N390" s="66">
        <v>26.8</v>
      </c>
      <c r="O390" s="23" t="s">
        <v>36</v>
      </c>
      <c r="P390" s="64">
        <v>35.9</v>
      </c>
      <c r="Q390" s="23" t="s">
        <v>36</v>
      </c>
      <c r="R390" s="64">
        <v>76.599999999999994</v>
      </c>
      <c r="S390" s="23" t="s">
        <v>36</v>
      </c>
      <c r="T390" s="64" t="s">
        <v>36</v>
      </c>
      <c r="U390" s="23" t="s">
        <v>36</v>
      </c>
      <c r="V390" s="64" t="s">
        <v>36</v>
      </c>
      <c r="W390" s="65" t="s">
        <v>36</v>
      </c>
      <c r="X390" s="66">
        <v>27.6</v>
      </c>
      <c r="Y390" s="70" t="s">
        <v>36</v>
      </c>
      <c r="Z390" s="71">
        <v>184</v>
      </c>
      <c r="AA390" s="24" t="s">
        <v>36</v>
      </c>
      <c r="AB390" s="69">
        <v>7.0000000000000007E-2</v>
      </c>
      <c r="AC390" s="481">
        <v>1925</v>
      </c>
      <c r="AD390" s="584">
        <v>77</v>
      </c>
      <c r="AE390" s="388"/>
      <c r="AF390" s="397"/>
      <c r="AG390" s="6" t="s">
        <v>374</v>
      </c>
      <c r="AH390" s="18" t="s">
        <v>23</v>
      </c>
      <c r="AI390" s="1442">
        <v>50.7</v>
      </c>
      <c r="AJ390" s="1905">
        <v>48.5</v>
      </c>
      <c r="AK390" s="42" t="s">
        <v>36</v>
      </c>
      <c r="AL390" s="96"/>
    </row>
    <row r="391" spans="1:38">
      <c r="A391" s="2180"/>
      <c r="B391" s="472">
        <v>43169</v>
      </c>
      <c r="C391" s="473" t="s">
        <v>41</v>
      </c>
      <c r="D391" s="75" t="s">
        <v>627</v>
      </c>
      <c r="E391" s="73">
        <v>3</v>
      </c>
      <c r="F391" s="61">
        <v>7.4</v>
      </c>
      <c r="G391" s="23">
        <v>10</v>
      </c>
      <c r="H391" s="64">
        <v>11</v>
      </c>
      <c r="I391" s="65">
        <v>20.2</v>
      </c>
      <c r="J391" s="66">
        <v>1.2</v>
      </c>
      <c r="K391" s="24">
        <v>7.25</v>
      </c>
      <c r="L391" s="69">
        <v>7.15</v>
      </c>
      <c r="M391" s="65">
        <v>23.1</v>
      </c>
      <c r="N391" s="66">
        <v>21.6</v>
      </c>
      <c r="O391" s="23" t="s">
        <v>36</v>
      </c>
      <c r="P391" s="64" t="s">
        <v>36</v>
      </c>
      <c r="Q391" s="23" t="s">
        <v>36</v>
      </c>
      <c r="R391" s="64" t="s">
        <v>36</v>
      </c>
      <c r="S391" s="23" t="s">
        <v>36</v>
      </c>
      <c r="T391" s="64" t="s">
        <v>36</v>
      </c>
      <c r="U391" s="23" t="s">
        <v>36</v>
      </c>
      <c r="V391" s="64" t="s">
        <v>36</v>
      </c>
      <c r="W391" s="65" t="s">
        <v>36</v>
      </c>
      <c r="X391" s="66" t="s">
        <v>36</v>
      </c>
      <c r="Y391" s="70" t="s">
        <v>36</v>
      </c>
      <c r="Z391" s="71" t="s">
        <v>36</v>
      </c>
      <c r="AA391" s="24" t="s">
        <v>36</v>
      </c>
      <c r="AB391" s="69" t="s">
        <v>36</v>
      </c>
      <c r="AC391" s="481">
        <v>1738</v>
      </c>
      <c r="AD391" s="584">
        <v>176</v>
      </c>
      <c r="AE391" s="388"/>
      <c r="AF391" s="397"/>
      <c r="AG391" s="6" t="s">
        <v>375</v>
      </c>
      <c r="AH391" s="18" t="s">
        <v>23</v>
      </c>
      <c r="AI391" s="1442">
        <v>25.5</v>
      </c>
      <c r="AJ391" s="1905">
        <v>27.5</v>
      </c>
      <c r="AK391" s="36" t="s">
        <v>36</v>
      </c>
      <c r="AL391" s="96"/>
    </row>
    <row r="392" spans="1:38">
      <c r="A392" s="2180"/>
      <c r="B392" s="472">
        <v>43170</v>
      </c>
      <c r="C392" s="473" t="s">
        <v>42</v>
      </c>
      <c r="D392" s="75" t="s">
        <v>641</v>
      </c>
      <c r="E392" s="73" t="s">
        <v>36</v>
      </c>
      <c r="F392" s="61">
        <v>6.7</v>
      </c>
      <c r="G392" s="23">
        <v>9.9</v>
      </c>
      <c r="H392" s="64">
        <v>10.199999999999999</v>
      </c>
      <c r="I392" s="65">
        <v>11.3</v>
      </c>
      <c r="J392" s="66">
        <v>1.1000000000000001</v>
      </c>
      <c r="K392" s="24">
        <v>7.21</v>
      </c>
      <c r="L392" s="69">
        <v>7.07</v>
      </c>
      <c r="M392" s="65">
        <v>20</v>
      </c>
      <c r="N392" s="66">
        <v>22.6</v>
      </c>
      <c r="O392" s="23" t="s">
        <v>36</v>
      </c>
      <c r="P392" s="64" t="s">
        <v>36</v>
      </c>
      <c r="Q392" s="23" t="s">
        <v>36</v>
      </c>
      <c r="R392" s="64" t="s">
        <v>36</v>
      </c>
      <c r="S392" s="23" t="s">
        <v>36</v>
      </c>
      <c r="T392" s="64" t="s">
        <v>36</v>
      </c>
      <c r="U392" s="23" t="s">
        <v>36</v>
      </c>
      <c r="V392" s="64" t="s">
        <v>36</v>
      </c>
      <c r="W392" s="65" t="s">
        <v>36</v>
      </c>
      <c r="X392" s="66" t="s">
        <v>36</v>
      </c>
      <c r="Y392" s="70" t="s">
        <v>36</v>
      </c>
      <c r="Z392" s="71" t="s">
        <v>36</v>
      </c>
      <c r="AA392" s="24" t="s">
        <v>36</v>
      </c>
      <c r="AB392" s="69" t="s">
        <v>36</v>
      </c>
      <c r="AC392" s="481">
        <v>2097</v>
      </c>
      <c r="AD392" s="584">
        <v>138</v>
      </c>
      <c r="AE392" s="388"/>
      <c r="AF392" s="397"/>
      <c r="AG392" s="6" t="s">
        <v>400</v>
      </c>
      <c r="AH392" s="18" t="s">
        <v>23</v>
      </c>
      <c r="AI392" s="1442">
        <v>25.4</v>
      </c>
      <c r="AJ392" s="1905">
        <v>25.1</v>
      </c>
      <c r="AK392" s="36" t="s">
        <v>36</v>
      </c>
      <c r="AL392" s="96"/>
    </row>
    <row r="393" spans="1:38">
      <c r="A393" s="2180"/>
      <c r="B393" s="472">
        <v>43171</v>
      </c>
      <c r="C393" s="473" t="s">
        <v>37</v>
      </c>
      <c r="D393" s="75" t="s">
        <v>627</v>
      </c>
      <c r="E393" s="73" t="s">
        <v>36</v>
      </c>
      <c r="F393" s="61">
        <v>10</v>
      </c>
      <c r="G393" s="23">
        <v>10.6</v>
      </c>
      <c r="H393" s="64">
        <v>10.199999999999999</v>
      </c>
      <c r="I393" s="65">
        <v>19</v>
      </c>
      <c r="J393" s="66">
        <v>1.4</v>
      </c>
      <c r="K393" s="24">
        <v>7.24</v>
      </c>
      <c r="L393" s="69">
        <v>7.02</v>
      </c>
      <c r="M393" s="65">
        <v>18.3</v>
      </c>
      <c r="N393" s="66">
        <v>18.899999999999999</v>
      </c>
      <c r="O393" s="23" t="s">
        <v>36</v>
      </c>
      <c r="P393" s="64">
        <v>22.1</v>
      </c>
      <c r="Q393" s="23" t="s">
        <v>36</v>
      </c>
      <c r="R393" s="64">
        <v>56.3</v>
      </c>
      <c r="S393" s="23" t="s">
        <v>36</v>
      </c>
      <c r="T393" s="64" t="s">
        <v>36</v>
      </c>
      <c r="U393" s="23" t="s">
        <v>36</v>
      </c>
      <c r="V393" s="64" t="s">
        <v>36</v>
      </c>
      <c r="W393" s="65" t="s">
        <v>36</v>
      </c>
      <c r="X393" s="66">
        <v>17.3</v>
      </c>
      <c r="Y393" s="70" t="s">
        <v>36</v>
      </c>
      <c r="Z393" s="71">
        <v>132</v>
      </c>
      <c r="AA393" s="24" t="s">
        <v>36</v>
      </c>
      <c r="AB393" s="69">
        <v>0.05</v>
      </c>
      <c r="AC393" s="481">
        <v>1917</v>
      </c>
      <c r="AD393" s="584">
        <v>90</v>
      </c>
      <c r="AE393" s="388"/>
      <c r="AF393" s="397"/>
      <c r="AG393" s="6" t="s">
        <v>401</v>
      </c>
      <c r="AH393" s="18" t="s">
        <v>23</v>
      </c>
      <c r="AI393" s="1906">
        <v>186</v>
      </c>
      <c r="AJ393" s="1907">
        <v>170</v>
      </c>
      <c r="AK393" s="36" t="s">
        <v>36</v>
      </c>
      <c r="AL393" s="96"/>
    </row>
    <row r="394" spans="1:38">
      <c r="A394" s="2180"/>
      <c r="B394" s="472">
        <v>43172</v>
      </c>
      <c r="C394" s="473" t="s">
        <v>38</v>
      </c>
      <c r="D394" s="75" t="s">
        <v>627</v>
      </c>
      <c r="E394" s="73" t="s">
        <v>36</v>
      </c>
      <c r="F394" s="61">
        <v>10.4</v>
      </c>
      <c r="G394" s="23">
        <v>10.7</v>
      </c>
      <c r="H394" s="64">
        <v>10.4</v>
      </c>
      <c r="I394" s="65">
        <v>7.03</v>
      </c>
      <c r="J394" s="66">
        <v>1.4</v>
      </c>
      <c r="K394" s="24">
        <v>7.12</v>
      </c>
      <c r="L394" s="69">
        <v>7.01</v>
      </c>
      <c r="M394" s="65">
        <v>17.2</v>
      </c>
      <c r="N394" s="66">
        <v>18</v>
      </c>
      <c r="O394" s="23" t="s">
        <v>36</v>
      </c>
      <c r="P394" s="64">
        <v>21</v>
      </c>
      <c r="Q394" s="23" t="s">
        <v>36</v>
      </c>
      <c r="R394" s="64">
        <v>54.5</v>
      </c>
      <c r="S394" s="23" t="s">
        <v>36</v>
      </c>
      <c r="T394" s="64" t="s">
        <v>36</v>
      </c>
      <c r="U394" s="23" t="s">
        <v>36</v>
      </c>
      <c r="V394" s="64" t="s">
        <v>36</v>
      </c>
      <c r="W394" s="65" t="s">
        <v>36</v>
      </c>
      <c r="X394" s="66">
        <v>15.2</v>
      </c>
      <c r="Y394" s="70" t="s">
        <v>36</v>
      </c>
      <c r="Z394" s="71">
        <v>126</v>
      </c>
      <c r="AA394" s="24" t="s">
        <v>36</v>
      </c>
      <c r="AB394" s="2092">
        <v>0.09</v>
      </c>
      <c r="AC394" s="481">
        <v>1236</v>
      </c>
      <c r="AD394" s="584">
        <v>66</v>
      </c>
      <c r="AE394" s="388"/>
      <c r="AF394" s="397"/>
      <c r="AG394" s="6" t="s">
        <v>402</v>
      </c>
      <c r="AH394" s="18" t="s">
        <v>23</v>
      </c>
      <c r="AI394" s="1903">
        <v>0.35</v>
      </c>
      <c r="AJ394" s="1904">
        <v>0.06</v>
      </c>
      <c r="AK394" s="47" t="s">
        <v>36</v>
      </c>
      <c r="AL394" s="98"/>
    </row>
    <row r="395" spans="1:38">
      <c r="A395" s="2180"/>
      <c r="B395" s="472">
        <v>43173</v>
      </c>
      <c r="C395" s="473" t="s">
        <v>35</v>
      </c>
      <c r="D395" s="75" t="s">
        <v>627</v>
      </c>
      <c r="E395" s="73" t="s">
        <v>36</v>
      </c>
      <c r="F395" s="61">
        <v>14.2</v>
      </c>
      <c r="G395" s="23">
        <v>11.5</v>
      </c>
      <c r="H395" s="64">
        <v>11.5</v>
      </c>
      <c r="I395" s="65">
        <v>5.8</v>
      </c>
      <c r="J395" s="66">
        <v>2.5</v>
      </c>
      <c r="K395" s="24">
        <v>7.25</v>
      </c>
      <c r="L395" s="69">
        <v>7.19</v>
      </c>
      <c r="M395" s="65">
        <v>17.3</v>
      </c>
      <c r="N395" s="66">
        <v>18</v>
      </c>
      <c r="O395" s="23" t="s">
        <v>36</v>
      </c>
      <c r="P395" s="64">
        <v>24.2</v>
      </c>
      <c r="Q395" s="23" t="s">
        <v>36</v>
      </c>
      <c r="R395" s="64">
        <v>56.3</v>
      </c>
      <c r="S395" s="23" t="s">
        <v>36</v>
      </c>
      <c r="T395" s="64" t="s">
        <v>36</v>
      </c>
      <c r="U395" s="23" t="s">
        <v>36</v>
      </c>
      <c r="V395" s="64" t="s">
        <v>36</v>
      </c>
      <c r="W395" s="65" t="s">
        <v>36</v>
      </c>
      <c r="X395" s="66">
        <v>14.6</v>
      </c>
      <c r="Y395" s="70" t="s">
        <v>36</v>
      </c>
      <c r="Z395" s="71">
        <v>133</v>
      </c>
      <c r="AA395" s="24" t="s">
        <v>36</v>
      </c>
      <c r="AB395" s="69">
        <v>0.11</v>
      </c>
      <c r="AC395" s="481">
        <v>725</v>
      </c>
      <c r="AD395" s="584">
        <v>56</v>
      </c>
      <c r="AE395" s="388"/>
      <c r="AF395" s="397"/>
      <c r="AG395" s="6" t="s">
        <v>24</v>
      </c>
      <c r="AH395" s="18" t="s">
        <v>23</v>
      </c>
      <c r="AI395" s="1908">
        <v>5.2</v>
      </c>
      <c r="AJ395" s="1909">
        <v>3.6</v>
      </c>
      <c r="AK395" s="42" t="s">
        <v>36</v>
      </c>
      <c r="AL395" s="96"/>
    </row>
    <row r="396" spans="1:38">
      <c r="A396" s="2180"/>
      <c r="B396" s="472">
        <v>43174</v>
      </c>
      <c r="C396" s="473" t="s">
        <v>39</v>
      </c>
      <c r="D396" s="75" t="s">
        <v>627</v>
      </c>
      <c r="E396" s="73" t="s">
        <v>36</v>
      </c>
      <c r="F396" s="61">
        <v>14.8</v>
      </c>
      <c r="G396" s="23">
        <v>11.6</v>
      </c>
      <c r="H396" s="64">
        <v>11.8</v>
      </c>
      <c r="I396" s="65">
        <v>4.3</v>
      </c>
      <c r="J396" s="66">
        <v>2.4</v>
      </c>
      <c r="K396" s="24">
        <v>7.31</v>
      </c>
      <c r="L396" s="69">
        <v>7.24</v>
      </c>
      <c r="M396" s="65">
        <v>18.7</v>
      </c>
      <c r="N396" s="66">
        <v>18.600000000000001</v>
      </c>
      <c r="O396" s="23" t="s">
        <v>36</v>
      </c>
      <c r="P396" s="64">
        <v>24.5</v>
      </c>
      <c r="Q396" s="23" t="s">
        <v>36</v>
      </c>
      <c r="R396" s="64">
        <v>58.1</v>
      </c>
      <c r="S396" s="23" t="s">
        <v>36</v>
      </c>
      <c r="T396" s="64" t="s">
        <v>36</v>
      </c>
      <c r="U396" s="23" t="s">
        <v>36</v>
      </c>
      <c r="V396" s="64" t="s">
        <v>36</v>
      </c>
      <c r="W396" s="65" t="s">
        <v>36</v>
      </c>
      <c r="X396" s="66">
        <v>15.5</v>
      </c>
      <c r="Y396" s="70" t="s">
        <v>36</v>
      </c>
      <c r="Z396" s="71">
        <v>136</v>
      </c>
      <c r="AA396" s="24" t="s">
        <v>36</v>
      </c>
      <c r="AB396" s="69">
        <v>0.11</v>
      </c>
      <c r="AC396" s="481">
        <v>901</v>
      </c>
      <c r="AD396" s="584">
        <v>50</v>
      </c>
      <c r="AE396" s="388"/>
      <c r="AF396" s="397"/>
      <c r="AG396" s="6" t="s">
        <v>25</v>
      </c>
      <c r="AH396" s="18" t="s">
        <v>23</v>
      </c>
      <c r="AI396" s="1908">
        <v>2.7</v>
      </c>
      <c r="AJ396" s="1909">
        <v>1.3</v>
      </c>
      <c r="AK396" s="42" t="s">
        <v>36</v>
      </c>
      <c r="AL396" s="96"/>
    </row>
    <row r="397" spans="1:38">
      <c r="A397" s="2180"/>
      <c r="B397" s="472">
        <v>43175</v>
      </c>
      <c r="C397" s="473" t="s">
        <v>40</v>
      </c>
      <c r="D397" s="75" t="s">
        <v>632</v>
      </c>
      <c r="E397" s="73">
        <v>2.5</v>
      </c>
      <c r="F397" s="61">
        <v>15.6</v>
      </c>
      <c r="G397" s="23">
        <v>13.2</v>
      </c>
      <c r="H397" s="64">
        <v>12.8</v>
      </c>
      <c r="I397" s="65">
        <v>8</v>
      </c>
      <c r="J397" s="66">
        <v>2.4</v>
      </c>
      <c r="K397" s="24">
        <v>7.39</v>
      </c>
      <c r="L397" s="69">
        <v>7.33</v>
      </c>
      <c r="M397" s="65">
        <v>21.5</v>
      </c>
      <c r="N397" s="66">
        <v>20.2</v>
      </c>
      <c r="O397" s="23" t="s">
        <v>36</v>
      </c>
      <c r="P397" s="64">
        <v>26.5</v>
      </c>
      <c r="Q397" s="23" t="s">
        <v>36</v>
      </c>
      <c r="R397" s="64">
        <v>60.9</v>
      </c>
      <c r="S397" s="23" t="s">
        <v>36</v>
      </c>
      <c r="T397" s="64" t="s">
        <v>36</v>
      </c>
      <c r="U397" s="23" t="s">
        <v>36</v>
      </c>
      <c r="V397" s="64" t="s">
        <v>36</v>
      </c>
      <c r="W397" s="65" t="s">
        <v>36</v>
      </c>
      <c r="X397" s="66">
        <v>17.3</v>
      </c>
      <c r="Y397" s="70" t="s">
        <v>36</v>
      </c>
      <c r="Z397" s="71">
        <v>142</v>
      </c>
      <c r="AA397" s="24" t="s">
        <v>36</v>
      </c>
      <c r="AB397" s="69">
        <v>0.1</v>
      </c>
      <c r="AC397" s="481">
        <v>717</v>
      </c>
      <c r="AD397" s="584">
        <v>50</v>
      </c>
      <c r="AE397" s="388"/>
      <c r="AF397" s="397"/>
      <c r="AG397" s="6" t="s">
        <v>403</v>
      </c>
      <c r="AH397" s="18" t="s">
        <v>23</v>
      </c>
      <c r="AI397" s="1908">
        <v>10.7</v>
      </c>
      <c r="AJ397" s="1909">
        <v>11</v>
      </c>
      <c r="AK397" s="47" t="s">
        <v>36</v>
      </c>
      <c r="AL397" s="98"/>
    </row>
    <row r="398" spans="1:38">
      <c r="A398" s="2180"/>
      <c r="B398" s="472">
        <v>43176</v>
      </c>
      <c r="C398" s="473" t="s">
        <v>41</v>
      </c>
      <c r="D398" s="75" t="s">
        <v>627</v>
      </c>
      <c r="E398" s="73" t="s">
        <v>36</v>
      </c>
      <c r="F398" s="61">
        <v>7.3</v>
      </c>
      <c r="G398" s="23">
        <v>13.1</v>
      </c>
      <c r="H398" s="64">
        <v>12.9</v>
      </c>
      <c r="I398" s="65">
        <v>3.5</v>
      </c>
      <c r="J398" s="66">
        <v>2.2999999999999998</v>
      </c>
      <c r="K398" s="24">
        <v>7.37</v>
      </c>
      <c r="L398" s="69">
        <v>7.32</v>
      </c>
      <c r="M398" s="65">
        <v>22.3</v>
      </c>
      <c r="N398" s="66">
        <v>22.1</v>
      </c>
      <c r="O398" s="23" t="s">
        <v>36</v>
      </c>
      <c r="P398" s="64" t="s">
        <v>36</v>
      </c>
      <c r="Q398" s="23" t="s">
        <v>36</v>
      </c>
      <c r="R398" s="64" t="s">
        <v>36</v>
      </c>
      <c r="S398" s="23" t="s">
        <v>36</v>
      </c>
      <c r="T398" s="64" t="s">
        <v>36</v>
      </c>
      <c r="U398" s="23" t="s">
        <v>36</v>
      </c>
      <c r="V398" s="64" t="s">
        <v>36</v>
      </c>
      <c r="W398" s="65" t="s">
        <v>36</v>
      </c>
      <c r="X398" s="66" t="s">
        <v>36</v>
      </c>
      <c r="Y398" s="70" t="s">
        <v>36</v>
      </c>
      <c r="Z398" s="71" t="s">
        <v>36</v>
      </c>
      <c r="AA398" s="24" t="s">
        <v>36</v>
      </c>
      <c r="AB398" s="69" t="s">
        <v>36</v>
      </c>
      <c r="AC398" s="481">
        <v>911</v>
      </c>
      <c r="AD398" s="584">
        <v>58</v>
      </c>
      <c r="AE398" s="388"/>
      <c r="AF398" s="397"/>
      <c r="AG398" s="6" t="s">
        <v>404</v>
      </c>
      <c r="AH398" s="18" t="s">
        <v>23</v>
      </c>
      <c r="AI398" s="1882">
        <v>4.7E-2</v>
      </c>
      <c r="AJ398" s="1883">
        <v>0.04</v>
      </c>
      <c r="AK398" s="42" t="s">
        <v>36</v>
      </c>
      <c r="AL398" s="96"/>
    </row>
    <row r="399" spans="1:38">
      <c r="A399" s="2180"/>
      <c r="B399" s="472">
        <v>43177</v>
      </c>
      <c r="C399" s="473" t="s">
        <v>42</v>
      </c>
      <c r="D399" s="75" t="s">
        <v>641</v>
      </c>
      <c r="E399" s="73" t="s">
        <v>36</v>
      </c>
      <c r="F399" s="61">
        <v>9.9</v>
      </c>
      <c r="G399" s="23">
        <v>13.7</v>
      </c>
      <c r="H399" s="64">
        <v>13.5</v>
      </c>
      <c r="I399" s="65">
        <v>7.9</v>
      </c>
      <c r="J399" s="66">
        <v>1.8</v>
      </c>
      <c r="K399" s="24">
        <v>7.46</v>
      </c>
      <c r="L399" s="69">
        <v>7.37</v>
      </c>
      <c r="M399" s="65">
        <v>24.2</v>
      </c>
      <c r="N399" s="66">
        <v>24</v>
      </c>
      <c r="O399" s="23" t="s">
        <v>36</v>
      </c>
      <c r="P399" s="64" t="s">
        <v>36</v>
      </c>
      <c r="Q399" s="23" t="s">
        <v>36</v>
      </c>
      <c r="R399" s="64" t="s">
        <v>36</v>
      </c>
      <c r="S399" s="23" t="s">
        <v>36</v>
      </c>
      <c r="T399" s="64" t="s">
        <v>36</v>
      </c>
      <c r="U399" s="23" t="s">
        <v>36</v>
      </c>
      <c r="V399" s="64" t="s">
        <v>36</v>
      </c>
      <c r="W399" s="65" t="s">
        <v>36</v>
      </c>
      <c r="X399" s="66" t="s">
        <v>36</v>
      </c>
      <c r="Y399" s="70" t="s">
        <v>36</v>
      </c>
      <c r="Z399" s="71" t="s">
        <v>36</v>
      </c>
      <c r="AA399" s="24" t="s">
        <v>36</v>
      </c>
      <c r="AB399" s="69" t="s">
        <v>36</v>
      </c>
      <c r="AC399" s="481">
        <v>1079</v>
      </c>
      <c r="AD399" s="584">
        <v>63</v>
      </c>
      <c r="AE399" s="388"/>
      <c r="AF399" s="397"/>
      <c r="AG399" s="6" t="s">
        <v>26</v>
      </c>
      <c r="AH399" s="18" t="s">
        <v>23</v>
      </c>
      <c r="AI399" s="1910">
        <v>0.14000000000000001</v>
      </c>
      <c r="AJ399" s="1916">
        <v>0.11</v>
      </c>
      <c r="AK399" s="36" t="s">
        <v>36</v>
      </c>
      <c r="AL399" s="97"/>
    </row>
    <row r="400" spans="1:38">
      <c r="A400" s="2180"/>
      <c r="B400" s="472">
        <v>43178</v>
      </c>
      <c r="C400" s="473" t="s">
        <v>37</v>
      </c>
      <c r="D400" s="75" t="s">
        <v>641</v>
      </c>
      <c r="E400" s="73">
        <v>0</v>
      </c>
      <c r="F400" s="61">
        <v>13.9</v>
      </c>
      <c r="G400" s="23">
        <v>13.1</v>
      </c>
      <c r="H400" s="64">
        <v>13.6</v>
      </c>
      <c r="I400" s="65">
        <v>15.9</v>
      </c>
      <c r="J400" s="66">
        <v>2.1</v>
      </c>
      <c r="K400" s="24">
        <v>7.3</v>
      </c>
      <c r="L400" s="69">
        <v>7.42</v>
      </c>
      <c r="M400" s="65">
        <v>25.1</v>
      </c>
      <c r="N400" s="66">
        <v>24.9</v>
      </c>
      <c r="O400" s="23" t="s">
        <v>36</v>
      </c>
      <c r="P400" s="64">
        <v>33.1</v>
      </c>
      <c r="Q400" s="23" t="s">
        <v>36</v>
      </c>
      <c r="R400" s="64">
        <v>72.5</v>
      </c>
      <c r="S400" s="23" t="s">
        <v>36</v>
      </c>
      <c r="T400" s="64" t="s">
        <v>36</v>
      </c>
      <c r="U400" s="23" t="s">
        <v>36</v>
      </c>
      <c r="V400" s="64" t="s">
        <v>36</v>
      </c>
      <c r="W400" s="65" t="s">
        <v>36</v>
      </c>
      <c r="X400" s="66">
        <v>23.3</v>
      </c>
      <c r="Y400" s="70" t="s">
        <v>36</v>
      </c>
      <c r="Z400" s="71">
        <v>170</v>
      </c>
      <c r="AA400" s="24" t="s">
        <v>36</v>
      </c>
      <c r="AB400" s="69">
        <v>7.0000000000000007E-2</v>
      </c>
      <c r="AC400" s="481">
        <v>911</v>
      </c>
      <c r="AD400" s="584">
        <v>56</v>
      </c>
      <c r="AE400" s="388"/>
      <c r="AF400" s="397"/>
      <c r="AG400" s="6" t="s">
        <v>98</v>
      </c>
      <c r="AH400" s="18" t="s">
        <v>23</v>
      </c>
      <c r="AI400" s="1910">
        <v>2.36</v>
      </c>
      <c r="AJ400" s="1916">
        <v>2.27</v>
      </c>
      <c r="AK400" s="36" t="s">
        <v>36</v>
      </c>
      <c r="AL400" s="97"/>
    </row>
    <row r="401" spans="1:38">
      <c r="A401" s="2180"/>
      <c r="B401" s="472">
        <v>43179</v>
      </c>
      <c r="C401" s="473" t="s">
        <v>38</v>
      </c>
      <c r="D401" s="75" t="s">
        <v>632</v>
      </c>
      <c r="E401" s="73">
        <v>6</v>
      </c>
      <c r="F401" s="61">
        <v>8.3000000000000007</v>
      </c>
      <c r="G401" s="23">
        <v>12.4</v>
      </c>
      <c r="H401" s="64">
        <v>12.7</v>
      </c>
      <c r="I401" s="65">
        <v>4.5</v>
      </c>
      <c r="J401" s="66">
        <v>2.6</v>
      </c>
      <c r="K401" s="24">
        <v>7.38</v>
      </c>
      <c r="L401" s="69">
        <v>7.38</v>
      </c>
      <c r="M401" s="65">
        <v>23.3</v>
      </c>
      <c r="N401" s="66">
        <v>24.3</v>
      </c>
      <c r="O401" s="23" t="s">
        <v>36</v>
      </c>
      <c r="P401" s="64">
        <v>31.5</v>
      </c>
      <c r="Q401" s="23" t="s">
        <v>36</v>
      </c>
      <c r="R401" s="64">
        <v>72.7</v>
      </c>
      <c r="S401" s="23" t="s">
        <v>36</v>
      </c>
      <c r="T401" s="64" t="s">
        <v>36</v>
      </c>
      <c r="U401" s="23" t="s">
        <v>36</v>
      </c>
      <c r="V401" s="64" t="s">
        <v>36</v>
      </c>
      <c r="W401" s="65" t="s">
        <v>36</v>
      </c>
      <c r="X401" s="66">
        <v>23</v>
      </c>
      <c r="Y401" s="70" t="s">
        <v>36</v>
      </c>
      <c r="Z401" s="71">
        <v>169</v>
      </c>
      <c r="AA401" s="24" t="s">
        <v>36</v>
      </c>
      <c r="AB401" s="69">
        <v>0.11</v>
      </c>
      <c r="AC401" s="481">
        <v>911</v>
      </c>
      <c r="AD401" s="584">
        <v>54</v>
      </c>
      <c r="AE401" s="388"/>
      <c r="AF401" s="397"/>
      <c r="AG401" s="6" t="s">
        <v>384</v>
      </c>
      <c r="AH401" s="18" t="s">
        <v>23</v>
      </c>
      <c r="AI401" s="1911">
        <v>0.11700000000000001</v>
      </c>
      <c r="AJ401" s="1917">
        <v>3.6999999999999998E-2</v>
      </c>
      <c r="AK401" s="43" t="s">
        <v>36</v>
      </c>
      <c r="AL401" s="99"/>
    </row>
    <row r="402" spans="1:38">
      <c r="A402" s="2180"/>
      <c r="B402" s="472">
        <v>43180</v>
      </c>
      <c r="C402" s="473" t="s">
        <v>35</v>
      </c>
      <c r="D402" s="75" t="s">
        <v>632</v>
      </c>
      <c r="E402" s="73">
        <v>15</v>
      </c>
      <c r="F402" s="61">
        <v>5.6</v>
      </c>
      <c r="G402" s="23">
        <v>11.1</v>
      </c>
      <c r="H402" s="64">
        <v>11.8</v>
      </c>
      <c r="I402" s="65">
        <v>4.3</v>
      </c>
      <c r="J402" s="66">
        <v>2.2999999999999998</v>
      </c>
      <c r="K402" s="24">
        <v>7.35</v>
      </c>
      <c r="L402" s="69">
        <v>7.35</v>
      </c>
      <c r="M402" s="65">
        <v>21.6</v>
      </c>
      <c r="N402" s="66">
        <v>22</v>
      </c>
      <c r="O402" s="23" t="s">
        <v>36</v>
      </c>
      <c r="P402" s="64" t="s">
        <v>36</v>
      </c>
      <c r="Q402" s="23" t="s">
        <v>36</v>
      </c>
      <c r="R402" s="64" t="s">
        <v>36</v>
      </c>
      <c r="S402" s="23" t="s">
        <v>36</v>
      </c>
      <c r="T402" s="64" t="s">
        <v>36</v>
      </c>
      <c r="U402" s="23" t="s">
        <v>36</v>
      </c>
      <c r="V402" s="64" t="s">
        <v>36</v>
      </c>
      <c r="W402" s="65" t="s">
        <v>36</v>
      </c>
      <c r="X402" s="66" t="s">
        <v>36</v>
      </c>
      <c r="Y402" s="70" t="s">
        <v>36</v>
      </c>
      <c r="Z402" s="71" t="s">
        <v>36</v>
      </c>
      <c r="AA402" s="24" t="s">
        <v>36</v>
      </c>
      <c r="AB402" s="69" t="s">
        <v>36</v>
      </c>
      <c r="AC402" s="481">
        <v>716</v>
      </c>
      <c r="AD402" s="584">
        <v>61</v>
      </c>
      <c r="AE402" s="388"/>
      <c r="AF402" s="397"/>
      <c r="AG402" s="6" t="s">
        <v>405</v>
      </c>
      <c r="AH402" s="18" t="s">
        <v>23</v>
      </c>
      <c r="AI402" s="1912" t="s">
        <v>643</v>
      </c>
      <c r="AJ402" s="1918" t="s">
        <v>643</v>
      </c>
      <c r="AK402" s="43" t="s">
        <v>36</v>
      </c>
      <c r="AL402" s="99"/>
    </row>
    <row r="403" spans="1:38">
      <c r="A403" s="2180"/>
      <c r="B403" s="472">
        <v>43181</v>
      </c>
      <c r="C403" s="473" t="s">
        <v>39</v>
      </c>
      <c r="D403" s="75" t="s">
        <v>641</v>
      </c>
      <c r="E403" s="73">
        <v>12</v>
      </c>
      <c r="F403" s="61">
        <v>7.7</v>
      </c>
      <c r="G403" s="23">
        <v>10.4</v>
      </c>
      <c r="H403" s="64">
        <v>10.7</v>
      </c>
      <c r="I403" s="65">
        <v>5.2</v>
      </c>
      <c r="J403" s="66">
        <v>2.5</v>
      </c>
      <c r="K403" s="24">
        <v>7.2</v>
      </c>
      <c r="L403" s="69">
        <v>7.34</v>
      </c>
      <c r="M403" s="65">
        <v>22.9</v>
      </c>
      <c r="N403" s="66">
        <v>21.6</v>
      </c>
      <c r="O403" s="23" t="s">
        <v>36</v>
      </c>
      <c r="P403" s="64">
        <v>31</v>
      </c>
      <c r="Q403" s="23" t="s">
        <v>36</v>
      </c>
      <c r="R403" s="64">
        <v>64.099999999999994</v>
      </c>
      <c r="S403" s="23" t="s">
        <v>36</v>
      </c>
      <c r="T403" s="64" t="s">
        <v>36</v>
      </c>
      <c r="U403" s="23" t="s">
        <v>36</v>
      </c>
      <c r="V403" s="64" t="s">
        <v>36</v>
      </c>
      <c r="W403" s="65" t="s">
        <v>36</v>
      </c>
      <c r="X403" s="66">
        <v>19.399999999999999</v>
      </c>
      <c r="Y403" s="70" t="s">
        <v>36</v>
      </c>
      <c r="Z403" s="71">
        <v>149</v>
      </c>
      <c r="AA403" s="24" t="s">
        <v>36</v>
      </c>
      <c r="AB403" s="69">
        <v>0.11</v>
      </c>
      <c r="AC403" s="481">
        <v>726</v>
      </c>
      <c r="AD403" s="584">
        <v>73</v>
      </c>
      <c r="AE403" s="388"/>
      <c r="AF403" s="397"/>
      <c r="AG403" s="1352" t="s">
        <v>99</v>
      </c>
      <c r="AH403" s="1750" t="s">
        <v>23</v>
      </c>
      <c r="AI403" s="1913">
        <v>29.5</v>
      </c>
      <c r="AJ403" s="1813">
        <v>29.8</v>
      </c>
      <c r="AK403" s="8" t="s">
        <v>36</v>
      </c>
      <c r="AL403" s="9"/>
    </row>
    <row r="404" spans="1:38">
      <c r="A404" s="2180"/>
      <c r="B404" s="472">
        <v>43182</v>
      </c>
      <c r="C404" s="473" t="s">
        <v>40</v>
      </c>
      <c r="D404" s="75" t="s">
        <v>641</v>
      </c>
      <c r="E404" s="73">
        <v>0.5</v>
      </c>
      <c r="F404" s="61">
        <v>11.7</v>
      </c>
      <c r="G404" s="23">
        <v>10</v>
      </c>
      <c r="H404" s="64">
        <v>10.1</v>
      </c>
      <c r="I404" s="65">
        <v>9.5</v>
      </c>
      <c r="J404" s="66">
        <v>2.2999999999999998</v>
      </c>
      <c r="K404" s="24">
        <v>7.28</v>
      </c>
      <c r="L404" s="69">
        <v>7.28</v>
      </c>
      <c r="M404" s="65">
        <v>21.4</v>
      </c>
      <c r="N404" s="66">
        <v>21.9</v>
      </c>
      <c r="O404" s="23" t="s">
        <v>36</v>
      </c>
      <c r="P404" s="64">
        <v>30.9</v>
      </c>
      <c r="Q404" s="23" t="s">
        <v>36</v>
      </c>
      <c r="R404" s="64">
        <v>68.099999999999994</v>
      </c>
      <c r="S404" s="23" t="s">
        <v>36</v>
      </c>
      <c r="T404" s="64" t="s">
        <v>36</v>
      </c>
      <c r="U404" s="23" t="s">
        <v>36</v>
      </c>
      <c r="V404" s="64" t="s">
        <v>36</v>
      </c>
      <c r="W404" s="65" t="s">
        <v>36</v>
      </c>
      <c r="X404" s="66">
        <v>18.899999999999999</v>
      </c>
      <c r="Y404" s="70" t="s">
        <v>36</v>
      </c>
      <c r="Z404" s="71">
        <v>149</v>
      </c>
      <c r="AA404" s="24" t="s">
        <v>36</v>
      </c>
      <c r="AB404" s="69">
        <v>0.1</v>
      </c>
      <c r="AC404" s="481">
        <v>903</v>
      </c>
      <c r="AD404" s="584">
        <v>107</v>
      </c>
      <c r="AE404" s="388"/>
      <c r="AF404" s="397"/>
      <c r="AG404" s="1352" t="s">
        <v>27</v>
      </c>
      <c r="AH404" s="1750" t="s">
        <v>23</v>
      </c>
      <c r="AI404" s="1913">
        <v>19.100000000000001</v>
      </c>
      <c r="AJ404" s="1813">
        <v>17.7</v>
      </c>
      <c r="AK404" s="8" t="s">
        <v>36</v>
      </c>
      <c r="AL404" s="9"/>
    </row>
    <row r="405" spans="1:38">
      <c r="A405" s="2180"/>
      <c r="B405" s="472">
        <v>43183</v>
      </c>
      <c r="C405" s="473" t="s">
        <v>41</v>
      </c>
      <c r="D405" s="75" t="s">
        <v>627</v>
      </c>
      <c r="E405" s="73">
        <v>0</v>
      </c>
      <c r="F405" s="61">
        <v>11.6</v>
      </c>
      <c r="G405" s="23">
        <v>11</v>
      </c>
      <c r="H405" s="64">
        <v>10.8</v>
      </c>
      <c r="I405" s="65">
        <v>6.5</v>
      </c>
      <c r="J405" s="66">
        <v>2.4</v>
      </c>
      <c r="K405" s="24">
        <v>7.23</v>
      </c>
      <c r="L405" s="69">
        <v>7.24</v>
      </c>
      <c r="M405" s="65">
        <v>21</v>
      </c>
      <c r="N405" s="66">
        <v>21.1</v>
      </c>
      <c r="O405" s="23" t="s">
        <v>36</v>
      </c>
      <c r="P405" s="64" t="s">
        <v>36</v>
      </c>
      <c r="Q405" s="23" t="s">
        <v>36</v>
      </c>
      <c r="R405" s="64" t="s">
        <v>36</v>
      </c>
      <c r="S405" s="23" t="s">
        <v>36</v>
      </c>
      <c r="T405" s="64" t="s">
        <v>36</v>
      </c>
      <c r="U405" s="23" t="s">
        <v>36</v>
      </c>
      <c r="V405" s="64" t="s">
        <v>36</v>
      </c>
      <c r="W405" s="65" t="s">
        <v>36</v>
      </c>
      <c r="X405" s="66" t="s">
        <v>36</v>
      </c>
      <c r="Y405" s="70" t="s">
        <v>36</v>
      </c>
      <c r="Z405" s="71" t="s">
        <v>36</v>
      </c>
      <c r="AA405" s="24" t="s">
        <v>36</v>
      </c>
      <c r="AB405" s="69" t="s">
        <v>36</v>
      </c>
      <c r="AC405" s="481">
        <v>743</v>
      </c>
      <c r="AD405" s="584">
        <v>78</v>
      </c>
      <c r="AE405" s="388"/>
      <c r="AF405" s="397"/>
      <c r="AG405" s="1190" t="s">
        <v>387</v>
      </c>
      <c r="AH405" s="1751" t="s">
        <v>398</v>
      </c>
      <c r="AI405" s="1914">
        <v>6.3</v>
      </c>
      <c r="AJ405" s="1915">
        <v>3</v>
      </c>
      <c r="AK405" s="1307" t="s">
        <v>36</v>
      </c>
      <c r="AL405" s="1306"/>
    </row>
    <row r="406" spans="1:38">
      <c r="A406" s="2180"/>
      <c r="B406" s="472">
        <v>43184</v>
      </c>
      <c r="C406" s="625" t="s">
        <v>42</v>
      </c>
      <c r="D406" s="75" t="s">
        <v>627</v>
      </c>
      <c r="E406" s="73" t="s">
        <v>36</v>
      </c>
      <c r="F406" s="61">
        <v>13.2</v>
      </c>
      <c r="G406" s="23">
        <v>12.4</v>
      </c>
      <c r="H406" s="64">
        <v>12.1</v>
      </c>
      <c r="I406" s="65">
        <v>5</v>
      </c>
      <c r="J406" s="66">
        <v>2.5</v>
      </c>
      <c r="K406" s="24">
        <v>7.19</v>
      </c>
      <c r="L406" s="69">
        <v>7.28</v>
      </c>
      <c r="M406" s="65">
        <v>21.7</v>
      </c>
      <c r="N406" s="66">
        <v>21.6</v>
      </c>
      <c r="O406" s="23" t="s">
        <v>36</v>
      </c>
      <c r="P406" s="64" t="s">
        <v>36</v>
      </c>
      <c r="Q406" s="23" t="s">
        <v>36</v>
      </c>
      <c r="R406" s="64" t="s">
        <v>36</v>
      </c>
      <c r="S406" s="23" t="s">
        <v>36</v>
      </c>
      <c r="T406" s="64" t="s">
        <v>36</v>
      </c>
      <c r="U406" s="23" t="s">
        <v>36</v>
      </c>
      <c r="V406" s="64" t="s">
        <v>36</v>
      </c>
      <c r="W406" s="65" t="s">
        <v>36</v>
      </c>
      <c r="X406" s="66" t="s">
        <v>36</v>
      </c>
      <c r="Y406" s="70" t="s">
        <v>36</v>
      </c>
      <c r="Z406" s="71" t="s">
        <v>36</v>
      </c>
      <c r="AA406" s="24" t="s">
        <v>36</v>
      </c>
      <c r="AB406" s="69" t="s">
        <v>36</v>
      </c>
      <c r="AC406" s="481">
        <v>540</v>
      </c>
      <c r="AD406" s="584">
        <v>62</v>
      </c>
      <c r="AE406" s="388"/>
      <c r="AF406" s="397"/>
      <c r="AG406" s="1308" t="s">
        <v>406</v>
      </c>
      <c r="AH406" s="1816" t="s">
        <v>23</v>
      </c>
      <c r="AI406" s="1913">
        <v>11.6</v>
      </c>
      <c r="AJ406" s="1813">
        <v>3.7</v>
      </c>
      <c r="AK406" s="1860" t="s">
        <v>36</v>
      </c>
      <c r="AL406" s="1864"/>
    </row>
    <row r="407" spans="1:38">
      <c r="A407" s="2180"/>
      <c r="B407" s="472">
        <v>43185</v>
      </c>
      <c r="C407" s="473" t="s">
        <v>777</v>
      </c>
      <c r="D407" s="75" t="s">
        <v>627</v>
      </c>
      <c r="E407" s="73" t="s">
        <v>36</v>
      </c>
      <c r="F407" s="61">
        <v>14</v>
      </c>
      <c r="G407" s="23">
        <v>13.7</v>
      </c>
      <c r="H407" s="64">
        <v>13</v>
      </c>
      <c r="I407" s="65">
        <v>2.9</v>
      </c>
      <c r="J407" s="66">
        <v>2</v>
      </c>
      <c r="K407" s="24">
        <v>7.23</v>
      </c>
      <c r="L407" s="69">
        <v>7.28</v>
      </c>
      <c r="M407" s="65">
        <v>22.2</v>
      </c>
      <c r="N407" s="66">
        <v>20.8</v>
      </c>
      <c r="O407" s="23" t="s">
        <v>36</v>
      </c>
      <c r="P407" s="64">
        <v>29.2</v>
      </c>
      <c r="Q407" s="23" t="s">
        <v>36</v>
      </c>
      <c r="R407" s="64">
        <v>63.5</v>
      </c>
      <c r="S407" s="23" t="s">
        <v>36</v>
      </c>
      <c r="T407" s="64" t="s">
        <v>36</v>
      </c>
      <c r="U407" s="23" t="s">
        <v>36</v>
      </c>
      <c r="V407" s="64" t="s">
        <v>36</v>
      </c>
      <c r="W407" s="65" t="s">
        <v>36</v>
      </c>
      <c r="X407" s="66">
        <v>18.2</v>
      </c>
      <c r="Y407" s="70" t="s">
        <v>36</v>
      </c>
      <c r="Z407" s="71">
        <v>138</v>
      </c>
      <c r="AA407" s="24" t="s">
        <v>36</v>
      </c>
      <c r="AB407" s="69">
        <v>0.11</v>
      </c>
      <c r="AC407" s="481">
        <v>540</v>
      </c>
      <c r="AD407" s="584">
        <v>60</v>
      </c>
      <c r="AE407" s="388"/>
      <c r="AF407" s="397"/>
      <c r="AG407" s="19"/>
      <c r="AH407" s="9"/>
      <c r="AI407" s="20"/>
      <c r="AJ407" s="8"/>
      <c r="AK407" s="8"/>
      <c r="AL407" s="9"/>
    </row>
    <row r="408" spans="1:38">
      <c r="A408" s="2180"/>
      <c r="B408" s="472">
        <v>43186</v>
      </c>
      <c r="C408" s="473" t="s">
        <v>38</v>
      </c>
      <c r="D408" s="75" t="s">
        <v>627</v>
      </c>
      <c r="E408" s="73" t="s">
        <v>36</v>
      </c>
      <c r="F408" s="61">
        <v>15.8</v>
      </c>
      <c r="G408" s="23">
        <v>14.3</v>
      </c>
      <c r="H408" s="64">
        <v>14</v>
      </c>
      <c r="I408" s="65">
        <v>2.7</v>
      </c>
      <c r="J408" s="66">
        <v>2.9</v>
      </c>
      <c r="K408" s="24">
        <v>7.36</v>
      </c>
      <c r="L408" s="69">
        <v>7.37</v>
      </c>
      <c r="M408" s="65">
        <v>22.5</v>
      </c>
      <c r="N408" s="66">
        <v>22.4</v>
      </c>
      <c r="O408" s="23" t="s">
        <v>36</v>
      </c>
      <c r="P408" s="64">
        <v>31.6</v>
      </c>
      <c r="Q408" s="23" t="s">
        <v>36</v>
      </c>
      <c r="R408" s="64">
        <v>69.5</v>
      </c>
      <c r="S408" s="23" t="s">
        <v>36</v>
      </c>
      <c r="T408" s="64" t="s">
        <v>36</v>
      </c>
      <c r="U408" s="23" t="s">
        <v>36</v>
      </c>
      <c r="V408" s="64" t="s">
        <v>36</v>
      </c>
      <c r="W408" s="65" t="s">
        <v>36</v>
      </c>
      <c r="X408" s="66">
        <v>18.100000000000001</v>
      </c>
      <c r="Y408" s="70" t="s">
        <v>36</v>
      </c>
      <c r="Z408" s="71">
        <v>154</v>
      </c>
      <c r="AA408" s="24" t="s">
        <v>36</v>
      </c>
      <c r="AB408" s="69">
        <v>0.17</v>
      </c>
      <c r="AC408" s="481">
        <v>354</v>
      </c>
      <c r="AD408" s="584">
        <v>54</v>
      </c>
      <c r="AE408" s="388"/>
      <c r="AF408" s="397"/>
      <c r="AG408" s="19"/>
      <c r="AH408" s="9"/>
      <c r="AI408" s="20"/>
      <c r="AJ408" s="8"/>
      <c r="AK408" s="8"/>
      <c r="AL408" s="9"/>
    </row>
    <row r="409" spans="1:38">
      <c r="A409" s="2180"/>
      <c r="B409" s="472">
        <v>43187</v>
      </c>
      <c r="C409" s="473" t="s">
        <v>40</v>
      </c>
      <c r="D409" s="75" t="s">
        <v>627</v>
      </c>
      <c r="E409" s="73" t="s">
        <v>36</v>
      </c>
      <c r="F409" s="61">
        <v>17.3</v>
      </c>
      <c r="G409" s="23">
        <v>15</v>
      </c>
      <c r="H409" s="64">
        <v>15</v>
      </c>
      <c r="I409" s="65">
        <v>2.8</v>
      </c>
      <c r="J409" s="66">
        <v>3.1</v>
      </c>
      <c r="K409" s="24">
        <v>7.41</v>
      </c>
      <c r="L409" s="69">
        <v>7.43</v>
      </c>
      <c r="M409" s="65">
        <v>22.3</v>
      </c>
      <c r="N409" s="66">
        <v>22.7</v>
      </c>
      <c r="O409" s="23" t="s">
        <v>36</v>
      </c>
      <c r="P409" s="64">
        <v>32.299999999999997</v>
      </c>
      <c r="Q409" s="23" t="s">
        <v>36</v>
      </c>
      <c r="R409" s="64">
        <v>71.7</v>
      </c>
      <c r="S409" s="23" t="s">
        <v>36</v>
      </c>
      <c r="T409" s="64" t="s">
        <v>36</v>
      </c>
      <c r="U409" s="23" t="s">
        <v>36</v>
      </c>
      <c r="V409" s="64" t="s">
        <v>36</v>
      </c>
      <c r="W409" s="65" t="s">
        <v>36</v>
      </c>
      <c r="X409" s="66">
        <v>18.100000000000001</v>
      </c>
      <c r="Y409" s="70" t="s">
        <v>36</v>
      </c>
      <c r="Z409" s="71">
        <v>157</v>
      </c>
      <c r="AA409" s="24" t="s">
        <v>36</v>
      </c>
      <c r="AB409" s="69">
        <v>0.17</v>
      </c>
      <c r="AC409" s="481">
        <v>283</v>
      </c>
      <c r="AD409" s="584">
        <v>54</v>
      </c>
      <c r="AE409" s="388"/>
      <c r="AF409" s="397"/>
      <c r="AG409" s="21"/>
      <c r="AH409" s="3"/>
      <c r="AI409" s="22"/>
      <c r="AJ409" s="10"/>
      <c r="AK409" s="10"/>
      <c r="AL409" s="3"/>
    </row>
    <row r="410" spans="1:38">
      <c r="A410" s="2180"/>
      <c r="B410" s="472">
        <v>43188</v>
      </c>
      <c r="C410" s="473" t="s">
        <v>41</v>
      </c>
      <c r="D410" s="75" t="s">
        <v>627</v>
      </c>
      <c r="E410" s="73" t="s">
        <v>36</v>
      </c>
      <c r="F410" s="61">
        <v>17.399999999999999</v>
      </c>
      <c r="G410" s="23">
        <v>16</v>
      </c>
      <c r="H410" s="64">
        <v>16</v>
      </c>
      <c r="I410" s="65">
        <v>3.3</v>
      </c>
      <c r="J410" s="66">
        <v>3</v>
      </c>
      <c r="K410" s="24">
        <v>7.57</v>
      </c>
      <c r="L410" s="69">
        <v>7.55</v>
      </c>
      <c r="M410" s="65">
        <v>23</v>
      </c>
      <c r="N410" s="66">
        <v>23.5</v>
      </c>
      <c r="O410" s="23" t="s">
        <v>36</v>
      </c>
      <c r="P410" s="64">
        <v>35.9</v>
      </c>
      <c r="Q410" s="23" t="s">
        <v>36</v>
      </c>
      <c r="R410" s="64">
        <v>74.099999999999994</v>
      </c>
      <c r="S410" s="23" t="s">
        <v>36</v>
      </c>
      <c r="T410" s="64" t="s">
        <v>36</v>
      </c>
      <c r="U410" s="23" t="s">
        <v>36</v>
      </c>
      <c r="V410" s="64" t="s">
        <v>36</v>
      </c>
      <c r="W410" s="65" t="s">
        <v>36</v>
      </c>
      <c r="X410" s="66">
        <v>19.2</v>
      </c>
      <c r="Y410" s="70" t="s">
        <v>36</v>
      </c>
      <c r="Z410" s="71">
        <v>164</v>
      </c>
      <c r="AA410" s="24" t="s">
        <v>36</v>
      </c>
      <c r="AB410" s="69">
        <v>0.15</v>
      </c>
      <c r="AC410" s="481">
        <v>421</v>
      </c>
      <c r="AD410" s="584">
        <v>57</v>
      </c>
      <c r="AE410" s="388"/>
      <c r="AF410" s="397"/>
      <c r="AG410" s="1881" t="s">
        <v>389</v>
      </c>
      <c r="AH410" s="2"/>
      <c r="AI410" s="2"/>
      <c r="AJ410" s="2"/>
      <c r="AK410" s="2"/>
      <c r="AL410" s="100"/>
    </row>
    <row r="411" spans="1:38">
      <c r="A411" s="2180"/>
      <c r="B411" s="472">
        <v>43189</v>
      </c>
      <c r="C411" s="625" t="s">
        <v>42</v>
      </c>
      <c r="D411" s="75" t="s">
        <v>627</v>
      </c>
      <c r="E411" s="73" t="s">
        <v>36</v>
      </c>
      <c r="F411" s="61">
        <v>13.7</v>
      </c>
      <c r="G411" s="23">
        <v>16.600000000000001</v>
      </c>
      <c r="H411" s="64">
        <v>16.7</v>
      </c>
      <c r="I411" s="65">
        <v>4.7</v>
      </c>
      <c r="J411" s="66">
        <v>3.3</v>
      </c>
      <c r="K411" s="24">
        <v>7.61</v>
      </c>
      <c r="L411" s="69">
        <v>7.72</v>
      </c>
      <c r="M411" s="65">
        <v>23.1</v>
      </c>
      <c r="N411" s="66">
        <v>23.5</v>
      </c>
      <c r="O411" s="23" t="s">
        <v>36</v>
      </c>
      <c r="P411" s="64">
        <v>36.1</v>
      </c>
      <c r="Q411" s="23" t="s">
        <v>36</v>
      </c>
      <c r="R411" s="64">
        <v>74.7</v>
      </c>
      <c r="S411" s="23" t="s">
        <v>36</v>
      </c>
      <c r="T411" s="64" t="s">
        <v>36</v>
      </c>
      <c r="U411" s="23" t="s">
        <v>36</v>
      </c>
      <c r="V411" s="64" t="s">
        <v>36</v>
      </c>
      <c r="W411" s="65" t="s">
        <v>36</v>
      </c>
      <c r="X411" s="66">
        <v>19.2</v>
      </c>
      <c r="Y411" s="70" t="s">
        <v>36</v>
      </c>
      <c r="Z411" s="71">
        <v>161</v>
      </c>
      <c r="AA411" s="24" t="s">
        <v>36</v>
      </c>
      <c r="AB411" s="69">
        <v>0.15</v>
      </c>
      <c r="AC411" s="481">
        <v>186</v>
      </c>
      <c r="AD411" s="584">
        <v>61</v>
      </c>
      <c r="AE411" s="388"/>
      <c r="AF411" s="397"/>
      <c r="AG411" s="11"/>
      <c r="AH411" s="2"/>
      <c r="AI411" s="2"/>
      <c r="AJ411" s="2"/>
      <c r="AK411" s="2"/>
      <c r="AL411" s="100"/>
    </row>
    <row r="412" spans="1:38">
      <c r="A412" s="2222"/>
      <c r="B412" s="475">
        <v>43190</v>
      </c>
      <c r="C412" s="476" t="s">
        <v>778</v>
      </c>
      <c r="D412" s="267" t="s">
        <v>627</v>
      </c>
      <c r="E412" s="146" t="s">
        <v>36</v>
      </c>
      <c r="F412" s="136">
        <v>13.8</v>
      </c>
      <c r="G412" s="137">
        <v>16.5</v>
      </c>
      <c r="H412" s="138">
        <v>16.5</v>
      </c>
      <c r="I412" s="139">
        <v>3.5</v>
      </c>
      <c r="J412" s="140">
        <v>2.9</v>
      </c>
      <c r="K412" s="141">
        <v>7.7</v>
      </c>
      <c r="L412" s="142">
        <v>7.74</v>
      </c>
      <c r="M412" s="139">
        <v>22.6</v>
      </c>
      <c r="N412" s="140">
        <v>23.3</v>
      </c>
      <c r="O412" s="137" t="s">
        <v>36</v>
      </c>
      <c r="P412" s="138" t="s">
        <v>36</v>
      </c>
      <c r="Q412" s="137" t="s">
        <v>36</v>
      </c>
      <c r="R412" s="138" t="s">
        <v>36</v>
      </c>
      <c r="S412" s="137" t="s">
        <v>36</v>
      </c>
      <c r="T412" s="138" t="s">
        <v>36</v>
      </c>
      <c r="U412" s="137" t="s">
        <v>36</v>
      </c>
      <c r="V412" s="138" t="s">
        <v>36</v>
      </c>
      <c r="W412" s="139" t="s">
        <v>36</v>
      </c>
      <c r="X412" s="140" t="s">
        <v>36</v>
      </c>
      <c r="Y412" s="143" t="s">
        <v>36</v>
      </c>
      <c r="Z412" s="144" t="s">
        <v>36</v>
      </c>
      <c r="AA412" s="141" t="s">
        <v>36</v>
      </c>
      <c r="AB412" s="142" t="s">
        <v>36</v>
      </c>
      <c r="AC412" s="478">
        <v>540</v>
      </c>
      <c r="AD412" s="585">
        <v>63</v>
      </c>
      <c r="AE412" s="388"/>
      <c r="AF412" s="397"/>
      <c r="AG412" s="11"/>
      <c r="AH412" s="2"/>
      <c r="AI412" s="2"/>
      <c r="AJ412" s="2"/>
      <c r="AK412" s="2"/>
      <c r="AL412" s="100"/>
    </row>
    <row r="413" spans="1:38" s="1" customFormat="1" ht="13.5" customHeight="1">
      <c r="A413" s="2204" t="s">
        <v>419</v>
      </c>
      <c r="B413" s="2194" t="s">
        <v>407</v>
      </c>
      <c r="C413" s="2184"/>
      <c r="D413" s="664"/>
      <c r="E413" s="586">
        <v>109.5</v>
      </c>
      <c r="F413" s="587">
        <v>32.1</v>
      </c>
      <c r="G413" s="688">
        <v>29.5</v>
      </c>
      <c r="H413" s="589">
        <v>29.4</v>
      </c>
      <c r="I413" s="590">
        <v>162</v>
      </c>
      <c r="J413" s="689">
        <v>3.8</v>
      </c>
      <c r="K413" s="690">
        <v>9.2799999999999994</v>
      </c>
      <c r="L413" s="593">
        <v>8.06</v>
      </c>
      <c r="M413" s="590">
        <v>31.9</v>
      </c>
      <c r="N413" s="689">
        <v>31.6</v>
      </c>
      <c r="O413" s="688">
        <v>43.4</v>
      </c>
      <c r="P413" s="589">
        <v>51.8</v>
      </c>
      <c r="Q413" s="588">
        <v>88.6</v>
      </c>
      <c r="R413" s="587">
        <v>94.2</v>
      </c>
      <c r="S413" s="688">
        <v>61.1</v>
      </c>
      <c r="T413" s="589">
        <v>60.7</v>
      </c>
      <c r="U413" s="588">
        <v>27.5</v>
      </c>
      <c r="V413" s="587">
        <v>29.5</v>
      </c>
      <c r="W413" s="691">
        <v>27</v>
      </c>
      <c r="X413" s="591">
        <v>37</v>
      </c>
      <c r="Y413" s="594">
        <v>199</v>
      </c>
      <c r="Z413" s="692">
        <v>228</v>
      </c>
      <c r="AA413" s="690">
        <v>2.69</v>
      </c>
      <c r="AB413" s="593">
        <v>0.24</v>
      </c>
      <c r="AC413" s="615">
        <v>5437</v>
      </c>
      <c r="AD413" s="693">
        <v>1005</v>
      </c>
      <c r="AE413" s="747"/>
      <c r="AF413" s="674"/>
      <c r="AG413" s="11"/>
      <c r="AH413" s="2"/>
      <c r="AI413" s="2"/>
      <c r="AJ413" s="2"/>
      <c r="AK413" s="2"/>
      <c r="AL413" s="100"/>
    </row>
    <row r="414" spans="1:38" s="1" customFormat="1" ht="13.5" customHeight="1">
      <c r="A414" s="2205"/>
      <c r="B414" s="2195" t="s">
        <v>408</v>
      </c>
      <c r="C414" s="2186"/>
      <c r="D414" s="666"/>
      <c r="E414" s="597">
        <v>0</v>
      </c>
      <c r="F414" s="598">
        <v>1.2</v>
      </c>
      <c r="G414" s="694">
        <v>3.9</v>
      </c>
      <c r="H414" s="600">
        <v>3.4</v>
      </c>
      <c r="I414" s="601">
        <v>1.5</v>
      </c>
      <c r="J414" s="695">
        <v>0.8</v>
      </c>
      <c r="K414" s="696">
        <v>6.84</v>
      </c>
      <c r="L414" s="604">
        <v>6.73</v>
      </c>
      <c r="M414" s="601">
        <v>10.1</v>
      </c>
      <c r="N414" s="695">
        <v>11.7</v>
      </c>
      <c r="O414" s="694">
        <v>13.8</v>
      </c>
      <c r="P414" s="600">
        <v>15</v>
      </c>
      <c r="Q414" s="599">
        <v>32.1</v>
      </c>
      <c r="R414" s="598">
        <v>33.1</v>
      </c>
      <c r="S414" s="694">
        <v>19.600000000000001</v>
      </c>
      <c r="T414" s="600">
        <v>24</v>
      </c>
      <c r="U414" s="599">
        <v>12.5</v>
      </c>
      <c r="V414" s="598">
        <v>11.6</v>
      </c>
      <c r="W414" s="697">
        <v>4.9000000000000004</v>
      </c>
      <c r="X414" s="602">
        <v>8.1</v>
      </c>
      <c r="Y414" s="605">
        <v>94</v>
      </c>
      <c r="Z414" s="698">
        <v>84</v>
      </c>
      <c r="AA414" s="696">
        <v>0.12</v>
      </c>
      <c r="AB414" s="604">
        <v>0</v>
      </c>
      <c r="AC414" s="49">
        <v>0</v>
      </c>
      <c r="AD414" s="699">
        <v>20</v>
      </c>
      <c r="AE414" s="747"/>
      <c r="AF414" s="674"/>
      <c r="AG414" s="11"/>
      <c r="AH414" s="2"/>
      <c r="AI414" s="2"/>
      <c r="AJ414" s="2"/>
      <c r="AK414" s="2"/>
      <c r="AL414" s="100"/>
    </row>
    <row r="415" spans="1:38" s="1" customFormat="1" ht="13.5" customHeight="1">
      <c r="A415" s="2205"/>
      <c r="B415" s="2195" t="s">
        <v>409</v>
      </c>
      <c r="C415" s="2186"/>
      <c r="D415" s="666"/>
      <c r="E415" s="666"/>
      <c r="F415" s="598">
        <v>16.236438356164392</v>
      </c>
      <c r="G415" s="694">
        <v>16.104383561643836</v>
      </c>
      <c r="H415" s="600">
        <v>16.205671232876725</v>
      </c>
      <c r="I415" s="601">
        <v>8.4923013698630161</v>
      </c>
      <c r="J415" s="695">
        <v>2.0976986301369851</v>
      </c>
      <c r="K415" s="696">
        <v>7.4327123287671206</v>
      </c>
      <c r="L415" s="604">
        <v>7.378219178082186</v>
      </c>
      <c r="M415" s="601">
        <v>22.671753424657531</v>
      </c>
      <c r="N415" s="695">
        <v>22.882657534246579</v>
      </c>
      <c r="O415" s="694">
        <v>32.966666666666669</v>
      </c>
      <c r="P415" s="600">
        <v>32.915163934426239</v>
      </c>
      <c r="Q415" s="599">
        <v>66.033333333333346</v>
      </c>
      <c r="R415" s="598">
        <v>66.828278688524634</v>
      </c>
      <c r="S415" s="694">
        <v>44.708333333333336</v>
      </c>
      <c r="T415" s="600">
        <v>44.291666666666664</v>
      </c>
      <c r="U415" s="599">
        <v>21.324999999999999</v>
      </c>
      <c r="V415" s="598">
        <v>21.3</v>
      </c>
      <c r="W415" s="697">
        <v>17.441666666666666</v>
      </c>
      <c r="X415" s="602">
        <v>19.032377049180326</v>
      </c>
      <c r="Y415" s="605">
        <v>162.91666666666666</v>
      </c>
      <c r="Z415" s="698">
        <v>155.18032786885246</v>
      </c>
      <c r="AA415" s="696">
        <v>0.45500000000000007</v>
      </c>
      <c r="AB415" s="604">
        <v>9.6296296296296283E-2</v>
      </c>
      <c r="AC415" s="49">
        <v>680.64931506849314</v>
      </c>
      <c r="AD415" s="699">
        <v>92.898630136986299</v>
      </c>
      <c r="AE415" s="747"/>
      <c r="AF415" s="674"/>
      <c r="AG415" s="11"/>
      <c r="AH415" s="2"/>
      <c r="AI415" s="2"/>
      <c r="AJ415" s="2"/>
      <c r="AK415" s="2"/>
      <c r="AL415" s="100"/>
    </row>
    <row r="416" spans="1:38" s="1" customFormat="1" ht="13.5" customHeight="1">
      <c r="A416" s="2205"/>
      <c r="B416" s="2195" t="s">
        <v>420</v>
      </c>
      <c r="C416" s="2186"/>
      <c r="D416" s="666"/>
      <c r="E416" s="669">
        <v>1198.5</v>
      </c>
      <c r="F416" s="725"/>
      <c r="G416" s="726"/>
      <c r="H416" s="727"/>
      <c r="I416" s="728"/>
      <c r="J416" s="729"/>
      <c r="K416" s="730"/>
      <c r="L416" s="731"/>
      <c r="M416" s="728"/>
      <c r="N416" s="729"/>
      <c r="O416" s="726"/>
      <c r="P416" s="727"/>
      <c r="Q416" s="732"/>
      <c r="R416" s="733"/>
      <c r="S416" s="726"/>
      <c r="T416" s="727"/>
      <c r="U416" s="732"/>
      <c r="V416" s="733"/>
      <c r="W416" s="734"/>
      <c r="X416" s="735"/>
      <c r="Y416" s="736"/>
      <c r="Z416" s="737"/>
      <c r="AA416" s="730"/>
      <c r="AB416" s="731"/>
      <c r="AC416" s="670">
        <v>248437</v>
      </c>
      <c r="AD416" s="738"/>
      <c r="AE416" s="747"/>
      <c r="AF416" s="674"/>
      <c r="AG416" s="274"/>
      <c r="AH416" s="276"/>
      <c r="AI416" s="276"/>
      <c r="AJ416" s="276"/>
      <c r="AK416" s="276"/>
      <c r="AL416" s="275"/>
    </row>
    <row r="417" spans="1:39" s="1" customFormat="1" ht="13.5" customHeight="1">
      <c r="A417" s="724"/>
      <c r="B417" s="2206" t="s">
        <v>421</v>
      </c>
      <c r="C417" s="2190"/>
      <c r="D417" s="700"/>
      <c r="E417" s="739"/>
      <c r="F417" s="740"/>
      <c r="G417" s="740"/>
      <c r="H417" s="740"/>
      <c r="I417" s="741"/>
      <c r="J417" s="741"/>
      <c r="K417" s="742"/>
      <c r="L417" s="742"/>
      <c r="M417" s="741"/>
      <c r="N417" s="741"/>
      <c r="O417" s="740"/>
      <c r="P417" s="740"/>
      <c r="Q417" s="740"/>
      <c r="R417" s="740"/>
      <c r="S417" s="740"/>
      <c r="T417" s="740"/>
      <c r="U417" s="740"/>
      <c r="V417" s="740"/>
      <c r="W417" s="741"/>
      <c r="X417" s="741"/>
      <c r="Y417" s="743"/>
      <c r="Z417" s="743"/>
      <c r="AA417" s="742"/>
      <c r="AB417" s="742"/>
      <c r="AC417" s="744"/>
      <c r="AD417" s="744"/>
      <c r="AE417" s="745"/>
      <c r="AF417" s="746"/>
      <c r="AG417" s="384"/>
      <c r="AH417" s="384"/>
      <c r="AI417" s="384"/>
      <c r="AJ417" s="384"/>
      <c r="AK417" s="384"/>
      <c r="AL417" s="384"/>
      <c r="AM417" s="384"/>
    </row>
  </sheetData>
  <protectedRanges>
    <protectedRange sqref="D280:N310" name="範囲1_1"/>
    <protectedRange sqref="O280:AB308 O309:X310" name="範囲1_5_1"/>
    <protectedRange sqref="AC280:AC310 AE280:AE310" name="範囲1_4_2_1"/>
    <protectedRange sqref="AD280:AD310" name="範囲1_4_2_3"/>
    <protectedRange sqref="AI324:AJ330 AI332:AJ335 AI391:AJ397 AI399:AJ402" name="範囲1_3"/>
    <protectedRange sqref="AK293:AL305 AG305:AJ305 AH306:AL310" name="範囲1_4"/>
    <protectedRange sqref="AB9:AB10 AB35" name="範囲1_2_1_1"/>
  </protectedRanges>
  <mergeCells count="80">
    <mergeCell ref="A382:A412"/>
    <mergeCell ref="B378:C378"/>
    <mergeCell ref="B379:C379"/>
    <mergeCell ref="B380:C380"/>
    <mergeCell ref="B381:C381"/>
    <mergeCell ref="A350:A381"/>
    <mergeCell ref="AF2:AF3"/>
    <mergeCell ref="O2:P2"/>
    <mergeCell ref="B104:C104"/>
    <mergeCell ref="B105:C105"/>
    <mergeCell ref="B106:C106"/>
    <mergeCell ref="Y2:Z2"/>
    <mergeCell ref="I2:J2"/>
    <mergeCell ref="B2:B3"/>
    <mergeCell ref="C2:C3"/>
    <mergeCell ref="D2:D3"/>
    <mergeCell ref="B417:C417"/>
    <mergeCell ref="AG2:AL3"/>
    <mergeCell ref="G2:H2"/>
    <mergeCell ref="S2:T2"/>
    <mergeCell ref="K2:L2"/>
    <mergeCell ref="W2:X2"/>
    <mergeCell ref="AA2:AB2"/>
    <mergeCell ref="B413:C413"/>
    <mergeCell ref="B414:C414"/>
    <mergeCell ref="Q2:R2"/>
    <mergeCell ref="U2:V2"/>
    <mergeCell ref="M2:N2"/>
    <mergeCell ref="B34:C34"/>
    <mergeCell ref="B35:C35"/>
    <mergeCell ref="B103:C103"/>
    <mergeCell ref="B138:C138"/>
    <mergeCell ref="B1:E1"/>
    <mergeCell ref="A4:A37"/>
    <mergeCell ref="B69:C69"/>
    <mergeCell ref="B416:C416"/>
    <mergeCell ref="B415:C415"/>
    <mergeCell ref="B70:C70"/>
    <mergeCell ref="B71:C71"/>
    <mergeCell ref="B72:C72"/>
    <mergeCell ref="A38:A72"/>
    <mergeCell ref="B36:C36"/>
    <mergeCell ref="B37:C37"/>
    <mergeCell ref="A413:A416"/>
    <mergeCell ref="A73:A106"/>
    <mergeCell ref="A2:A3"/>
    <mergeCell ref="A142:A176"/>
    <mergeCell ref="B139:C139"/>
    <mergeCell ref="B140:C140"/>
    <mergeCell ref="B141:C141"/>
    <mergeCell ref="A107:A141"/>
    <mergeCell ref="B173:C173"/>
    <mergeCell ref="B174:C174"/>
    <mergeCell ref="B175:C175"/>
    <mergeCell ref="B176:C176"/>
    <mergeCell ref="B243:C243"/>
    <mergeCell ref="B244:C244"/>
    <mergeCell ref="B245:C245"/>
    <mergeCell ref="A211:A245"/>
    <mergeCell ref="A177:A210"/>
    <mergeCell ref="B207:C207"/>
    <mergeCell ref="B208:C208"/>
    <mergeCell ref="B209:C209"/>
    <mergeCell ref="B210:C210"/>
    <mergeCell ref="B242:C242"/>
    <mergeCell ref="B276:C276"/>
    <mergeCell ref="B277:C277"/>
    <mergeCell ref="B278:C278"/>
    <mergeCell ref="B279:C279"/>
    <mergeCell ref="A246:A279"/>
    <mergeCell ref="A280:A314"/>
    <mergeCell ref="B346:C346"/>
    <mergeCell ref="B347:C347"/>
    <mergeCell ref="B348:C348"/>
    <mergeCell ref="B349:C349"/>
    <mergeCell ref="A315:A349"/>
    <mergeCell ref="B311:C311"/>
    <mergeCell ref="B312:C312"/>
    <mergeCell ref="B313:C313"/>
    <mergeCell ref="B314:C314"/>
  </mergeCells>
  <phoneticPr fontId="4"/>
  <conditionalFormatting sqref="AI6:AJ28">
    <cfRule type="expression" dxfId="149" priority="41" stopIfTrue="1">
      <formula>$B$1=1</formula>
    </cfRule>
  </conditionalFormatting>
  <conditionalFormatting sqref="AI6:AJ28">
    <cfRule type="expression" dxfId="148" priority="40" stopIfTrue="1">
      <formula>$B$1=1</formula>
    </cfRule>
  </conditionalFormatting>
  <conditionalFormatting sqref="B280:B315 C311:C313 F311:AB313 C280:N310 C314:D314 F314:V314 B315:V315">
    <cfRule type="expression" dxfId="147" priority="39" stopIfTrue="1">
      <formula>$A$1=1</formula>
    </cfRule>
  </conditionalFormatting>
  <conditionalFormatting sqref="O280:AB308 O309:X310">
    <cfRule type="expression" dxfId="146" priority="38" stopIfTrue="1">
      <formula>$A$1=1</formula>
    </cfRule>
  </conditionalFormatting>
  <conditionalFormatting sqref="AC280:AC315 AE280:AE315">
    <cfRule type="expression" dxfId="145" priority="37" stopIfTrue="1">
      <formula>$A$1=1</formula>
    </cfRule>
  </conditionalFormatting>
  <conditionalFormatting sqref="W314">
    <cfRule type="expression" dxfId="144" priority="36" stopIfTrue="1">
      <formula>$A$1=1</formula>
    </cfRule>
  </conditionalFormatting>
  <conditionalFormatting sqref="AD280:AD315">
    <cfRule type="expression" dxfId="143" priority="35" stopIfTrue="1">
      <formula>$A$1=1</formula>
    </cfRule>
  </conditionalFormatting>
  <conditionalFormatting sqref="AG324:AG335">
    <cfRule type="expression" dxfId="142" priority="34" stopIfTrue="1">
      <formula>$A$1=1</formula>
    </cfRule>
  </conditionalFormatting>
  <conditionalFormatting sqref="AH324:AH335">
    <cfRule type="expression" dxfId="141" priority="33" stopIfTrue="1">
      <formula>$A$1=1</formula>
    </cfRule>
  </conditionalFormatting>
  <conditionalFormatting sqref="AI324:AJ330 AI332:AJ335">
    <cfRule type="expression" dxfId="140" priority="32" stopIfTrue="1">
      <formula>$A$1=1</formula>
    </cfRule>
  </conditionalFormatting>
  <conditionalFormatting sqref="AI317:AJ323 AG311:AJ316">
    <cfRule type="expression" dxfId="139" priority="31" stopIfTrue="1">
      <formula>$A$1=1</formula>
    </cfRule>
  </conditionalFormatting>
  <conditionalFormatting sqref="AG317:AG323">
    <cfRule type="expression" dxfId="138" priority="30" stopIfTrue="1">
      <formula>$A$1=1</formula>
    </cfRule>
  </conditionalFormatting>
  <conditionalFormatting sqref="AH317:AH323">
    <cfRule type="expression" dxfId="137" priority="29" stopIfTrue="1">
      <formula>$A$1=1</formula>
    </cfRule>
  </conditionalFormatting>
  <conditionalFormatting sqref="AG309 AK293:AL306 AG305:AL308">
    <cfRule type="expression" dxfId="136" priority="28" stopIfTrue="1">
      <formula>$A$1=1</formula>
    </cfRule>
  </conditionalFormatting>
  <conditionalFormatting sqref="AG291:AG306">
    <cfRule type="expression" dxfId="135" priority="27" stopIfTrue="1">
      <formula>$A$1=1</formula>
    </cfRule>
  </conditionalFormatting>
  <conditionalFormatting sqref="AH291:AH306">
    <cfRule type="expression" dxfId="134" priority="26" stopIfTrue="1">
      <formula>$A$1=1</formula>
    </cfRule>
  </conditionalFormatting>
  <conditionalFormatting sqref="AI291:AJ306">
    <cfRule type="expression" dxfId="133" priority="25" stopIfTrue="1">
      <formula>$A$1=1</formula>
    </cfRule>
  </conditionalFormatting>
  <conditionalFormatting sqref="AI284:AL294 AG280:AL287">
    <cfRule type="expression" dxfId="132" priority="24" stopIfTrue="1">
      <formula>$A$1=1</formula>
    </cfRule>
  </conditionalFormatting>
  <conditionalFormatting sqref="AG284:AG294">
    <cfRule type="expression" dxfId="131" priority="23" stopIfTrue="1">
      <formula>$A$1=1</formula>
    </cfRule>
  </conditionalFormatting>
  <conditionalFormatting sqref="AH284:AH294">
    <cfRule type="expression" dxfId="130" priority="22" stopIfTrue="1">
      <formula>$A$1=1</formula>
    </cfRule>
  </conditionalFormatting>
  <conditionalFormatting sqref="B346:B349 C346:C348 F346:AB348 C349:D349 F349:V349">
    <cfRule type="expression" dxfId="129" priority="21" stopIfTrue="1">
      <formula>$A$1=1</formula>
    </cfRule>
  </conditionalFormatting>
  <conditionalFormatting sqref="AC346:AC349">
    <cfRule type="expression" dxfId="128" priority="20" stopIfTrue="1">
      <formula>$A$1=1</formula>
    </cfRule>
  </conditionalFormatting>
  <conditionalFormatting sqref="W349">
    <cfRule type="expression" dxfId="127" priority="19" stopIfTrue="1">
      <formula>$A$1=1</formula>
    </cfRule>
  </conditionalFormatting>
  <conditionalFormatting sqref="AD346:AD349">
    <cfRule type="expression" dxfId="126" priority="18" stopIfTrue="1">
      <formula>$A$1=1</formula>
    </cfRule>
  </conditionalFormatting>
  <conditionalFormatting sqref="B378:B381 C378:C380 C381:D381 F381:V381">
    <cfRule type="expression" dxfId="125" priority="17" stopIfTrue="1">
      <formula>$A$1=1</formula>
    </cfRule>
  </conditionalFormatting>
  <conditionalFormatting sqref="AC381">
    <cfRule type="expression" dxfId="124" priority="16" stopIfTrue="1">
      <formula>$A$1=1</formula>
    </cfRule>
  </conditionalFormatting>
  <conditionalFormatting sqref="W381">
    <cfRule type="expression" dxfId="123" priority="15" stopIfTrue="1">
      <formula>$A$1=1</formula>
    </cfRule>
  </conditionalFormatting>
  <conditionalFormatting sqref="AD381">
    <cfRule type="expression" dxfId="122" priority="14" stopIfTrue="1">
      <formula>$A$1=1</formula>
    </cfRule>
  </conditionalFormatting>
  <conditionalFormatting sqref="AG350">
    <cfRule type="expression" dxfId="121" priority="13" stopIfTrue="1">
      <formula>$A$1=1</formula>
    </cfRule>
  </conditionalFormatting>
  <conditionalFormatting sqref="AB9">
    <cfRule type="expression" dxfId="120" priority="12" stopIfTrue="1">
      <formula>$A$1=1</formula>
    </cfRule>
  </conditionalFormatting>
  <conditionalFormatting sqref="AB10">
    <cfRule type="expression" dxfId="119" priority="11" stopIfTrue="1">
      <formula>$A$1=1</formula>
    </cfRule>
  </conditionalFormatting>
  <conditionalFormatting sqref="AB35">
    <cfRule type="expression" dxfId="118" priority="10" stopIfTrue="1">
      <formula>$A$1=1</formula>
    </cfRule>
  </conditionalFormatting>
  <conditionalFormatting sqref="E378:N379 F380:N380">
    <cfRule type="expression" dxfId="117" priority="9" stopIfTrue="1">
      <formula>$A$1=1</formula>
    </cfRule>
  </conditionalFormatting>
  <conditionalFormatting sqref="AC378:AD380">
    <cfRule type="expression" dxfId="116" priority="8" stopIfTrue="1">
      <formula>$A$1=1</formula>
    </cfRule>
  </conditionalFormatting>
  <conditionalFormatting sqref="O378:AB380">
    <cfRule type="expression" dxfId="115" priority="7" stopIfTrue="1">
      <formula>$A$1=1</formula>
    </cfRule>
  </conditionalFormatting>
  <conditionalFormatting sqref="AG391:AG402">
    <cfRule type="expression" dxfId="114" priority="6" stopIfTrue="1">
      <formula>$A$1=1</formula>
    </cfRule>
  </conditionalFormatting>
  <conditionalFormatting sqref="AH391:AH402">
    <cfRule type="expression" dxfId="113" priority="5" stopIfTrue="1">
      <formula>$A$1=1</formula>
    </cfRule>
  </conditionalFormatting>
  <conditionalFormatting sqref="AI391:AJ397 AI399:AJ402">
    <cfRule type="expression" dxfId="112" priority="4" stopIfTrue="1">
      <formula>$A$1=1</formula>
    </cfRule>
  </conditionalFormatting>
  <conditionalFormatting sqref="AI384:AJ390 AG382:AJ383">
    <cfRule type="expression" dxfId="111" priority="3" stopIfTrue="1">
      <formula>$A$1=1</formula>
    </cfRule>
  </conditionalFormatting>
  <conditionalFormatting sqref="AG384:AG390">
    <cfRule type="expression" dxfId="110" priority="2" stopIfTrue="1">
      <formula>$A$1=1</formula>
    </cfRule>
  </conditionalFormatting>
  <conditionalFormatting sqref="AH384:AH390">
    <cfRule type="expression" dxfId="109" priority="1" stopIfTrue="1">
      <formula>$A$1=1</formula>
    </cfRule>
  </conditionalFormatting>
  <dataValidations count="2">
    <dataValidation imeMode="off" allowBlank="1" showInputMessage="1" showErrorMessage="1" sqref="AI29:AJ31 AI2 AI301:AJ305 AG17:AH31 E382:AD412 E280:AE310 AB35 AI324:AJ330 AI332:AJ335 AI293:AJ299 AK282:AL305 AE371:AE412 E371:AD377 AK373:AL374 E4:AF33 AI407:AL409 AI391:AJ397 AI399:AJ402"/>
    <dataValidation imeMode="on" allowBlank="1" showInputMessage="1" showErrorMessage="1" sqref="AI5:AJ5 D4:D33 AG305 AK372:AL372 AG407:AG409 AG412:AG417 AH410:AL417 AG32:AJ33 AG34:AL37 AG69:AL72 AG103:AL106 AG138:AL141 AG173:AL176 AG207:AL210 AG242:AL245 AG276:AL279 D280:D310 AH306:AL306 AK281:AL281 D371:D377 D382:D412"/>
  </dataValidations>
  <pageMargins left="0.70866141732283472" right="0.70866141732283472" top="0.74803149606299213" bottom="0.74803149606299213" header="0.31496062992125984" footer="0.31496062992125984"/>
  <pageSetup paperSize="9" scale="1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AL417"/>
  <sheetViews>
    <sheetView zoomScale="90" zoomScaleNormal="90" workbookViewId="0">
      <pane xSplit="1" ySplit="3" topLeftCell="B384" activePane="bottomRight" state="frozen"/>
      <selection pane="topRight" activeCell="B1" sqref="B1"/>
      <selection pane="bottomLeft" activeCell="A4" sqref="A4"/>
      <selection pane="bottomRight" activeCell="E416" sqref="E416"/>
    </sheetView>
  </sheetViews>
  <sheetFormatPr defaultRowHeight="13.5"/>
  <cols>
    <col min="1" max="3" width="4.375" customWidth="1"/>
    <col min="4" max="28" width="5.375" customWidth="1"/>
    <col min="29" max="29" width="12.625" customWidth="1"/>
    <col min="30" max="30" width="10.625" hidden="1" customWidth="1"/>
    <col min="31" max="32" width="5.375" hidden="1" customWidth="1"/>
    <col min="33" max="33" width="12.625" customWidth="1"/>
    <col min="34" max="36" width="7.625" customWidth="1"/>
    <col min="37" max="38" width="3.625" customWidth="1"/>
  </cols>
  <sheetData>
    <row r="1" spans="1:38" ht="17.25">
      <c r="B1" s="2203" t="s">
        <v>212</v>
      </c>
      <c r="C1" s="2203"/>
      <c r="D1" s="2203"/>
      <c r="E1" s="2203"/>
    </row>
    <row r="2" spans="1:38">
      <c r="A2" s="2151"/>
      <c r="B2" s="2242" t="s">
        <v>0</v>
      </c>
      <c r="C2" s="2244" t="s">
        <v>18</v>
      </c>
      <c r="D2" s="2220" t="s">
        <v>1</v>
      </c>
      <c r="E2" s="106" t="s">
        <v>2</v>
      </c>
      <c r="F2" s="106" t="s">
        <v>3</v>
      </c>
      <c r="G2" s="2213" t="s">
        <v>7</v>
      </c>
      <c r="H2" s="2214"/>
      <c r="I2" s="2213" t="s">
        <v>8</v>
      </c>
      <c r="J2" s="2214"/>
      <c r="K2" s="2213" t="s">
        <v>44</v>
      </c>
      <c r="L2" s="2214"/>
      <c r="M2" s="2213" t="s">
        <v>9</v>
      </c>
      <c r="N2" s="2214"/>
      <c r="O2" s="2213" t="s">
        <v>10</v>
      </c>
      <c r="P2" s="2214"/>
      <c r="Q2" s="2213" t="s">
        <v>11</v>
      </c>
      <c r="R2" s="2214"/>
      <c r="S2" s="2213" t="s">
        <v>16</v>
      </c>
      <c r="T2" s="2214"/>
      <c r="U2" s="2213" t="s">
        <v>17</v>
      </c>
      <c r="V2" s="2214"/>
      <c r="W2" s="2213" t="s">
        <v>12</v>
      </c>
      <c r="X2" s="2214"/>
      <c r="Y2" s="2213" t="s">
        <v>13</v>
      </c>
      <c r="Z2" s="2214"/>
      <c r="AA2" s="2213" t="s">
        <v>14</v>
      </c>
      <c r="AB2" s="2214"/>
      <c r="AC2" s="2252" t="s">
        <v>267</v>
      </c>
      <c r="AD2" s="2253"/>
      <c r="AE2" s="359" t="s">
        <v>98</v>
      </c>
      <c r="AF2" s="2250"/>
      <c r="AG2" s="2207" t="s">
        <v>4</v>
      </c>
      <c r="AH2" s="2208"/>
      <c r="AI2" s="2208"/>
      <c r="AJ2" s="2208"/>
      <c r="AK2" s="2208"/>
      <c r="AL2" s="2209"/>
    </row>
    <row r="3" spans="1:38">
      <c r="A3" s="2152"/>
      <c r="B3" s="2243"/>
      <c r="C3" s="2245"/>
      <c r="D3" s="2246"/>
      <c r="E3" s="108" t="s">
        <v>45</v>
      </c>
      <c r="F3" s="108" t="s">
        <v>15</v>
      </c>
      <c r="G3" s="105" t="s">
        <v>5</v>
      </c>
      <c r="H3" s="107" t="s">
        <v>6</v>
      </c>
      <c r="I3" s="105" t="s">
        <v>5</v>
      </c>
      <c r="J3" s="107" t="s">
        <v>6</v>
      </c>
      <c r="K3" s="105" t="s">
        <v>5</v>
      </c>
      <c r="L3" s="107" t="s">
        <v>6</v>
      </c>
      <c r="M3" s="105" t="s">
        <v>5</v>
      </c>
      <c r="N3" s="107" t="s">
        <v>6</v>
      </c>
      <c r="O3" s="105" t="s">
        <v>5</v>
      </c>
      <c r="P3" s="107" t="s">
        <v>6</v>
      </c>
      <c r="Q3" s="105" t="s">
        <v>5</v>
      </c>
      <c r="R3" s="107" t="s">
        <v>6</v>
      </c>
      <c r="S3" s="105" t="s">
        <v>5</v>
      </c>
      <c r="T3" s="107" t="s">
        <v>6</v>
      </c>
      <c r="U3" s="105" t="s">
        <v>5</v>
      </c>
      <c r="V3" s="107" t="s">
        <v>6</v>
      </c>
      <c r="W3" s="105" t="s">
        <v>5</v>
      </c>
      <c r="X3" s="107" t="s">
        <v>6</v>
      </c>
      <c r="Y3" s="105" t="s">
        <v>5</v>
      </c>
      <c r="Z3" s="107" t="s">
        <v>6</v>
      </c>
      <c r="AA3" s="105" t="s">
        <v>5</v>
      </c>
      <c r="AB3" s="107" t="s">
        <v>6</v>
      </c>
      <c r="AC3" s="509" t="s">
        <v>226</v>
      </c>
      <c r="AD3" s="510"/>
      <c r="AE3" s="360" t="s">
        <v>6</v>
      </c>
      <c r="AF3" s="2251"/>
      <c r="AG3" s="2247"/>
      <c r="AH3" s="2248"/>
      <c r="AI3" s="2248"/>
      <c r="AJ3" s="2248"/>
      <c r="AK3" s="2248"/>
      <c r="AL3" s="2249"/>
    </row>
    <row r="4" spans="1:38" ht="13.5" customHeight="1">
      <c r="A4" s="2238" t="s">
        <v>28</v>
      </c>
      <c r="B4" s="53">
        <v>42826</v>
      </c>
      <c r="C4" s="289" t="s">
        <v>41</v>
      </c>
      <c r="D4" s="74" t="s">
        <v>632</v>
      </c>
      <c r="E4" s="869">
        <v>5.5</v>
      </c>
      <c r="F4" s="870">
        <v>6.3</v>
      </c>
      <c r="G4" s="871">
        <v>10.5</v>
      </c>
      <c r="H4" s="872">
        <v>11</v>
      </c>
      <c r="I4" s="873">
        <v>6.6</v>
      </c>
      <c r="J4" s="874">
        <v>3</v>
      </c>
      <c r="K4" s="875">
        <v>7.5</v>
      </c>
      <c r="L4" s="876">
        <v>7.5</v>
      </c>
      <c r="M4" s="873" t="s">
        <v>36</v>
      </c>
      <c r="N4" s="874" t="s">
        <v>36</v>
      </c>
      <c r="O4" s="871" t="s">
        <v>36</v>
      </c>
      <c r="P4" s="872" t="s">
        <v>36</v>
      </c>
      <c r="Q4" s="871" t="s">
        <v>36</v>
      </c>
      <c r="R4" s="872" t="s">
        <v>19</v>
      </c>
      <c r="S4" s="871" t="s">
        <v>36</v>
      </c>
      <c r="T4" s="872" t="s">
        <v>36</v>
      </c>
      <c r="U4" s="871" t="s">
        <v>36</v>
      </c>
      <c r="V4" s="872" t="s">
        <v>36</v>
      </c>
      <c r="W4" s="873" t="s">
        <v>36</v>
      </c>
      <c r="X4" s="874" t="s">
        <v>36</v>
      </c>
      <c r="Y4" s="877" t="s">
        <v>36</v>
      </c>
      <c r="Z4" s="878" t="s">
        <v>19</v>
      </c>
      <c r="AA4" s="875"/>
      <c r="AB4" s="876"/>
      <c r="AC4" s="483">
        <v>2618</v>
      </c>
      <c r="AD4" s="482" t="s">
        <v>36</v>
      </c>
      <c r="AE4" s="365" t="s">
        <v>36</v>
      </c>
      <c r="AF4" s="369" t="s">
        <v>36</v>
      </c>
      <c r="AG4" s="186">
        <v>42831</v>
      </c>
      <c r="AH4" s="147" t="s">
        <v>426</v>
      </c>
      <c r="AI4" s="148">
        <v>19.100000000000001</v>
      </c>
      <c r="AJ4" s="149" t="s">
        <v>20</v>
      </c>
      <c r="AK4" s="150"/>
      <c r="AL4" s="151"/>
    </row>
    <row r="5" spans="1:38">
      <c r="A5" s="2239"/>
      <c r="B5" s="54">
        <v>42827</v>
      </c>
      <c r="C5" s="293" t="s">
        <v>42</v>
      </c>
      <c r="D5" s="75" t="s">
        <v>627</v>
      </c>
      <c r="E5" s="879" t="s">
        <v>36</v>
      </c>
      <c r="F5" s="880">
        <v>9.4</v>
      </c>
      <c r="G5" s="881">
        <v>10.5</v>
      </c>
      <c r="H5" s="882">
        <v>10.3</v>
      </c>
      <c r="I5" s="883">
        <v>5.5</v>
      </c>
      <c r="J5" s="884">
        <v>3.1</v>
      </c>
      <c r="K5" s="885">
        <v>7.5</v>
      </c>
      <c r="L5" s="886">
        <v>7.4</v>
      </c>
      <c r="M5" s="883" t="s">
        <v>36</v>
      </c>
      <c r="N5" s="884" t="s">
        <v>36</v>
      </c>
      <c r="O5" s="881" t="s">
        <v>36</v>
      </c>
      <c r="P5" s="882" t="s">
        <v>36</v>
      </c>
      <c r="Q5" s="881" t="s">
        <v>36</v>
      </c>
      <c r="R5" s="882" t="s">
        <v>19</v>
      </c>
      <c r="S5" s="881" t="s">
        <v>36</v>
      </c>
      <c r="T5" s="882" t="s">
        <v>36</v>
      </c>
      <c r="U5" s="881" t="s">
        <v>36</v>
      </c>
      <c r="V5" s="882" t="s">
        <v>36</v>
      </c>
      <c r="W5" s="883" t="s">
        <v>36</v>
      </c>
      <c r="X5" s="884" t="s">
        <v>36</v>
      </c>
      <c r="Y5" s="887" t="s">
        <v>36</v>
      </c>
      <c r="Z5" s="888" t="s">
        <v>19</v>
      </c>
      <c r="AA5" s="885"/>
      <c r="AB5" s="886"/>
      <c r="AC5" s="481">
        <v>2710</v>
      </c>
      <c r="AD5" s="480" t="s">
        <v>36</v>
      </c>
      <c r="AE5" s="361" t="s">
        <v>36</v>
      </c>
      <c r="AF5" s="363" t="s">
        <v>36</v>
      </c>
      <c r="AG5" s="12" t="s">
        <v>427</v>
      </c>
      <c r="AH5" s="13" t="s">
        <v>428</v>
      </c>
      <c r="AI5" s="14" t="s">
        <v>429</v>
      </c>
      <c r="AJ5" s="15" t="s">
        <v>430</v>
      </c>
      <c r="AK5" s="16" t="s">
        <v>36</v>
      </c>
      <c r="AL5" s="93"/>
    </row>
    <row r="6" spans="1:38">
      <c r="A6" s="2239"/>
      <c r="B6" s="132">
        <v>42828</v>
      </c>
      <c r="C6" s="292" t="s">
        <v>37</v>
      </c>
      <c r="D6" s="120" t="s">
        <v>641</v>
      </c>
      <c r="E6" s="889">
        <v>2.5</v>
      </c>
      <c r="F6" s="890">
        <v>11.1</v>
      </c>
      <c r="G6" s="891">
        <v>12.3</v>
      </c>
      <c r="H6" s="892">
        <v>12.3</v>
      </c>
      <c r="I6" s="893">
        <v>8.6999999999999993</v>
      </c>
      <c r="J6" s="894">
        <v>3.67</v>
      </c>
      <c r="K6" s="895">
        <v>7.56</v>
      </c>
      <c r="L6" s="896">
        <v>7.52</v>
      </c>
      <c r="M6" s="893">
        <v>35.700000000000003</v>
      </c>
      <c r="N6" s="894">
        <v>36.200000000000003</v>
      </c>
      <c r="O6" s="891" t="s">
        <v>36</v>
      </c>
      <c r="P6" s="892">
        <v>85.3</v>
      </c>
      <c r="Q6" s="891" t="s">
        <v>36</v>
      </c>
      <c r="R6" s="892">
        <v>121.1</v>
      </c>
      <c r="S6" s="891" t="s">
        <v>36</v>
      </c>
      <c r="T6" s="892" t="s">
        <v>36</v>
      </c>
      <c r="U6" s="891" t="s">
        <v>36</v>
      </c>
      <c r="V6" s="892" t="s">
        <v>36</v>
      </c>
      <c r="W6" s="893" t="s">
        <v>36</v>
      </c>
      <c r="X6" s="894">
        <v>34.4</v>
      </c>
      <c r="Y6" s="897" t="s">
        <v>36</v>
      </c>
      <c r="Z6" s="898">
        <v>227</v>
      </c>
      <c r="AA6" s="895"/>
      <c r="AB6" s="896">
        <v>0.28000000000000003</v>
      </c>
      <c r="AC6" s="481">
        <v>2645</v>
      </c>
      <c r="AD6" s="480" t="s">
        <v>36</v>
      </c>
      <c r="AE6" s="361" t="s">
        <v>36</v>
      </c>
      <c r="AF6" s="363" t="s">
        <v>36</v>
      </c>
      <c r="AG6" s="5" t="s">
        <v>431</v>
      </c>
      <c r="AH6" s="17" t="s">
        <v>20</v>
      </c>
      <c r="AI6" s="983">
        <v>15.6</v>
      </c>
      <c r="AJ6" s="984">
        <v>15.5</v>
      </c>
      <c r="AK6" s="985" t="s">
        <v>36</v>
      </c>
      <c r="AL6" s="94"/>
    </row>
    <row r="7" spans="1:38">
      <c r="A7" s="2239"/>
      <c r="B7" s="132">
        <v>42829</v>
      </c>
      <c r="C7" s="292" t="s">
        <v>38</v>
      </c>
      <c r="D7" s="120" t="s">
        <v>627</v>
      </c>
      <c r="E7" s="889" t="s">
        <v>36</v>
      </c>
      <c r="F7" s="890">
        <v>11.8</v>
      </c>
      <c r="G7" s="891">
        <v>12.9</v>
      </c>
      <c r="H7" s="892">
        <v>12.7</v>
      </c>
      <c r="I7" s="893">
        <v>5.92</v>
      </c>
      <c r="J7" s="894">
        <v>4.09</v>
      </c>
      <c r="K7" s="895">
        <v>7.59</v>
      </c>
      <c r="L7" s="896">
        <v>7.57</v>
      </c>
      <c r="M7" s="893">
        <v>36.9</v>
      </c>
      <c r="N7" s="894">
        <v>37.1</v>
      </c>
      <c r="O7" s="891" t="s">
        <v>36</v>
      </c>
      <c r="P7" s="892">
        <v>85.3</v>
      </c>
      <c r="Q7" s="891" t="s">
        <v>36</v>
      </c>
      <c r="R7" s="892">
        <v>121.1</v>
      </c>
      <c r="S7" s="891" t="s">
        <v>36</v>
      </c>
      <c r="T7" s="892" t="s">
        <v>36</v>
      </c>
      <c r="U7" s="891" t="s">
        <v>36</v>
      </c>
      <c r="V7" s="892" t="s">
        <v>36</v>
      </c>
      <c r="W7" s="893" t="s">
        <v>36</v>
      </c>
      <c r="X7" s="894">
        <v>35</v>
      </c>
      <c r="Y7" s="897" t="s">
        <v>36</v>
      </c>
      <c r="Z7" s="898">
        <v>259</v>
      </c>
      <c r="AA7" s="895"/>
      <c r="AB7" s="896">
        <v>0.3</v>
      </c>
      <c r="AC7" s="481">
        <v>3212</v>
      </c>
      <c r="AD7" s="480" t="s">
        <v>36</v>
      </c>
      <c r="AE7" s="361" t="s">
        <v>36</v>
      </c>
      <c r="AF7" s="363" t="s">
        <v>36</v>
      </c>
      <c r="AG7" s="6" t="s">
        <v>432</v>
      </c>
      <c r="AH7" s="18" t="s">
        <v>433</v>
      </c>
      <c r="AI7" s="986">
        <v>5.38</v>
      </c>
      <c r="AJ7" s="987">
        <v>3.52</v>
      </c>
      <c r="AK7" s="988" t="s">
        <v>36</v>
      </c>
      <c r="AL7" s="95"/>
    </row>
    <row r="8" spans="1:38">
      <c r="A8" s="2239"/>
      <c r="B8" s="54">
        <v>42830</v>
      </c>
      <c r="C8" s="293" t="s">
        <v>35</v>
      </c>
      <c r="D8" s="76" t="s">
        <v>627</v>
      </c>
      <c r="E8" s="879" t="s">
        <v>36</v>
      </c>
      <c r="F8" s="880">
        <v>16</v>
      </c>
      <c r="G8" s="881">
        <v>14.1</v>
      </c>
      <c r="H8" s="882">
        <v>14.2</v>
      </c>
      <c r="I8" s="883">
        <v>5.61</v>
      </c>
      <c r="J8" s="884">
        <v>2.82</v>
      </c>
      <c r="K8" s="885">
        <v>7.52</v>
      </c>
      <c r="L8" s="886">
        <v>7.5</v>
      </c>
      <c r="M8" s="883">
        <v>36.9</v>
      </c>
      <c r="N8" s="884">
        <v>39.1</v>
      </c>
      <c r="O8" s="881" t="s">
        <v>36</v>
      </c>
      <c r="P8" s="882">
        <v>86.1</v>
      </c>
      <c r="Q8" s="881" t="s">
        <v>36</v>
      </c>
      <c r="R8" s="882">
        <v>123.5</v>
      </c>
      <c r="S8" s="881" t="s">
        <v>36</v>
      </c>
      <c r="T8" s="882" t="s">
        <v>36</v>
      </c>
      <c r="U8" s="881" t="s">
        <v>36</v>
      </c>
      <c r="V8" s="882" t="s">
        <v>36</v>
      </c>
      <c r="W8" s="883" t="s">
        <v>36</v>
      </c>
      <c r="X8" s="884">
        <v>40.5</v>
      </c>
      <c r="Y8" s="887" t="s">
        <v>36</v>
      </c>
      <c r="Z8" s="888">
        <v>267</v>
      </c>
      <c r="AA8" s="885"/>
      <c r="AB8" s="886">
        <v>0.24</v>
      </c>
      <c r="AC8" s="481">
        <v>2773</v>
      </c>
      <c r="AD8" s="480" t="s">
        <v>36</v>
      </c>
      <c r="AE8" s="361" t="s">
        <v>36</v>
      </c>
      <c r="AF8" s="363" t="s">
        <v>36</v>
      </c>
      <c r="AG8" s="6" t="s">
        <v>21</v>
      </c>
      <c r="AH8" s="18"/>
      <c r="AI8" s="989">
        <v>7.69</v>
      </c>
      <c r="AJ8" s="990">
        <v>7.67</v>
      </c>
      <c r="AK8" s="991" t="s">
        <v>36</v>
      </c>
      <c r="AL8" s="96"/>
    </row>
    <row r="9" spans="1:38">
      <c r="A9" s="2239"/>
      <c r="B9" s="537">
        <v>42831</v>
      </c>
      <c r="C9" s="790" t="s">
        <v>39</v>
      </c>
      <c r="D9" s="76" t="s">
        <v>627</v>
      </c>
      <c r="E9" s="879" t="s">
        <v>36</v>
      </c>
      <c r="F9" s="880">
        <v>17.5</v>
      </c>
      <c r="G9" s="881">
        <v>15.6</v>
      </c>
      <c r="H9" s="882">
        <v>15.5</v>
      </c>
      <c r="I9" s="883">
        <v>5.38</v>
      </c>
      <c r="J9" s="884">
        <v>3.52</v>
      </c>
      <c r="K9" s="885">
        <v>7.69</v>
      </c>
      <c r="L9" s="886">
        <v>7.67</v>
      </c>
      <c r="M9" s="883">
        <v>36.700000000000003</v>
      </c>
      <c r="N9" s="884">
        <v>39</v>
      </c>
      <c r="O9" s="881">
        <v>92</v>
      </c>
      <c r="P9" s="882">
        <v>90.3</v>
      </c>
      <c r="Q9" s="881">
        <v>126.1</v>
      </c>
      <c r="R9" s="882">
        <v>125.5</v>
      </c>
      <c r="S9" s="881">
        <v>79.8</v>
      </c>
      <c r="T9" s="882">
        <v>81</v>
      </c>
      <c r="U9" s="881">
        <v>46.3</v>
      </c>
      <c r="V9" s="882">
        <v>44.5</v>
      </c>
      <c r="W9" s="883">
        <v>31.5</v>
      </c>
      <c r="X9" s="884">
        <v>39.1</v>
      </c>
      <c r="Y9" s="887">
        <v>293</v>
      </c>
      <c r="Z9" s="888">
        <v>263</v>
      </c>
      <c r="AA9" s="885">
        <v>0.9</v>
      </c>
      <c r="AB9" s="886">
        <v>0.27</v>
      </c>
      <c r="AC9" s="481">
        <v>3066</v>
      </c>
      <c r="AD9" s="480" t="s">
        <v>36</v>
      </c>
      <c r="AE9" s="361" t="s">
        <v>36</v>
      </c>
      <c r="AF9" s="363" t="s">
        <v>36</v>
      </c>
      <c r="AG9" s="6" t="s">
        <v>434</v>
      </c>
      <c r="AH9" s="18" t="s">
        <v>22</v>
      </c>
      <c r="AI9" s="992">
        <v>36.700000000000003</v>
      </c>
      <c r="AJ9" s="993">
        <v>39</v>
      </c>
      <c r="AK9" s="994" t="s">
        <v>36</v>
      </c>
      <c r="AL9" s="97"/>
    </row>
    <row r="10" spans="1:38">
      <c r="A10" s="2239"/>
      <c r="B10" s="1592">
        <v>42832</v>
      </c>
      <c r="C10" s="1594" t="s">
        <v>40</v>
      </c>
      <c r="D10" s="76" t="s">
        <v>632</v>
      </c>
      <c r="E10" s="879">
        <v>4</v>
      </c>
      <c r="F10" s="880">
        <v>17.2</v>
      </c>
      <c r="G10" s="881">
        <v>15.9</v>
      </c>
      <c r="H10" s="882">
        <v>16</v>
      </c>
      <c r="I10" s="883">
        <v>6.07</v>
      </c>
      <c r="J10" s="884">
        <v>2.85</v>
      </c>
      <c r="K10" s="885">
        <v>7.75</v>
      </c>
      <c r="L10" s="886">
        <v>7.68</v>
      </c>
      <c r="M10" s="883">
        <v>41.3</v>
      </c>
      <c r="N10" s="884">
        <v>39.200000000000003</v>
      </c>
      <c r="O10" s="881" t="s">
        <v>36</v>
      </c>
      <c r="P10" s="882">
        <v>90.3</v>
      </c>
      <c r="Q10" s="881" t="s">
        <v>36</v>
      </c>
      <c r="R10" s="882">
        <v>124.5</v>
      </c>
      <c r="S10" s="881" t="s">
        <v>19</v>
      </c>
      <c r="T10" s="882" t="s">
        <v>19</v>
      </c>
      <c r="U10" s="881" t="s">
        <v>19</v>
      </c>
      <c r="V10" s="882" t="s">
        <v>19</v>
      </c>
      <c r="W10" s="883" t="s">
        <v>36</v>
      </c>
      <c r="X10" s="884">
        <v>41.1</v>
      </c>
      <c r="Y10" s="887" t="s">
        <v>19</v>
      </c>
      <c r="Z10" s="888">
        <v>276</v>
      </c>
      <c r="AA10" s="885"/>
      <c r="AB10" s="886">
        <v>0.17</v>
      </c>
      <c r="AC10" s="481">
        <v>3363</v>
      </c>
      <c r="AD10" s="480" t="s">
        <v>36</v>
      </c>
      <c r="AE10" s="361">
        <v>3.75</v>
      </c>
      <c r="AF10" s="363" t="s">
        <v>435</v>
      </c>
      <c r="AG10" s="6" t="s">
        <v>436</v>
      </c>
      <c r="AH10" s="18" t="s">
        <v>23</v>
      </c>
      <c r="AI10" s="992">
        <v>92</v>
      </c>
      <c r="AJ10" s="993">
        <v>90.3</v>
      </c>
      <c r="AK10" s="994" t="s">
        <v>36</v>
      </c>
      <c r="AL10" s="97"/>
    </row>
    <row r="11" spans="1:38">
      <c r="A11" s="2239"/>
      <c r="B11" s="54">
        <v>42833</v>
      </c>
      <c r="C11" s="293" t="s">
        <v>41</v>
      </c>
      <c r="D11" s="75" t="s">
        <v>632</v>
      </c>
      <c r="E11" s="879">
        <v>19</v>
      </c>
      <c r="F11" s="880">
        <v>12.4</v>
      </c>
      <c r="G11" s="881">
        <v>19</v>
      </c>
      <c r="H11" s="882">
        <v>16.8</v>
      </c>
      <c r="I11" s="883">
        <v>6.8</v>
      </c>
      <c r="J11" s="884">
        <v>3.4</v>
      </c>
      <c r="K11" s="885">
        <v>7.7</v>
      </c>
      <c r="L11" s="886">
        <v>7.6</v>
      </c>
      <c r="M11" s="883" t="s">
        <v>36</v>
      </c>
      <c r="N11" s="884" t="s">
        <v>36</v>
      </c>
      <c r="O11" s="881" t="s">
        <v>36</v>
      </c>
      <c r="P11" s="882" t="s">
        <v>36</v>
      </c>
      <c r="Q11" s="881" t="s">
        <v>36</v>
      </c>
      <c r="R11" s="882" t="s">
        <v>36</v>
      </c>
      <c r="S11" s="881" t="s">
        <v>36</v>
      </c>
      <c r="T11" s="882" t="s">
        <v>36</v>
      </c>
      <c r="U11" s="881" t="s">
        <v>36</v>
      </c>
      <c r="V11" s="882" t="s">
        <v>36</v>
      </c>
      <c r="W11" s="883" t="s">
        <v>36</v>
      </c>
      <c r="X11" s="884" t="s">
        <v>36</v>
      </c>
      <c r="Y11" s="887" t="s">
        <v>36</v>
      </c>
      <c r="Z11" s="888" t="s">
        <v>19</v>
      </c>
      <c r="AA11" s="885"/>
      <c r="AB11" s="886"/>
      <c r="AC11" s="481">
        <v>3881</v>
      </c>
      <c r="AD11" s="480" t="s">
        <v>36</v>
      </c>
      <c r="AE11" s="361" t="s">
        <v>36</v>
      </c>
      <c r="AF11" s="363" t="s">
        <v>36</v>
      </c>
      <c r="AG11" s="6" t="s">
        <v>437</v>
      </c>
      <c r="AH11" s="18" t="s">
        <v>23</v>
      </c>
      <c r="AI11" s="992">
        <v>126.1</v>
      </c>
      <c r="AJ11" s="993">
        <v>125.5</v>
      </c>
      <c r="AK11" s="994" t="s">
        <v>36</v>
      </c>
      <c r="AL11" s="97"/>
    </row>
    <row r="12" spans="1:38">
      <c r="A12" s="2239"/>
      <c r="B12" s="472">
        <v>42834</v>
      </c>
      <c r="C12" s="789" t="s">
        <v>42</v>
      </c>
      <c r="D12" s="76" t="s">
        <v>632</v>
      </c>
      <c r="E12" s="879">
        <v>17.5</v>
      </c>
      <c r="F12" s="880">
        <v>14.8</v>
      </c>
      <c r="G12" s="881">
        <v>16.7</v>
      </c>
      <c r="H12" s="882">
        <v>15.8</v>
      </c>
      <c r="I12" s="883">
        <v>8</v>
      </c>
      <c r="J12" s="884">
        <v>2.8</v>
      </c>
      <c r="K12" s="885">
        <v>7.5</v>
      </c>
      <c r="L12" s="886">
        <v>7.3</v>
      </c>
      <c r="M12" s="883" t="s">
        <v>36</v>
      </c>
      <c r="N12" s="884" t="s">
        <v>36</v>
      </c>
      <c r="O12" s="881" t="s">
        <v>36</v>
      </c>
      <c r="P12" s="882" t="s">
        <v>36</v>
      </c>
      <c r="Q12" s="881" t="s">
        <v>36</v>
      </c>
      <c r="R12" s="882" t="s">
        <v>36</v>
      </c>
      <c r="S12" s="881" t="s">
        <v>36</v>
      </c>
      <c r="T12" s="882" t="s">
        <v>36</v>
      </c>
      <c r="U12" s="881" t="s">
        <v>36</v>
      </c>
      <c r="V12" s="882" t="s">
        <v>36</v>
      </c>
      <c r="W12" s="883" t="s">
        <v>36</v>
      </c>
      <c r="X12" s="884" t="s">
        <v>36</v>
      </c>
      <c r="Y12" s="887" t="s">
        <v>36</v>
      </c>
      <c r="Z12" s="888" t="s">
        <v>19</v>
      </c>
      <c r="AA12" s="885"/>
      <c r="AB12" s="886"/>
      <c r="AC12" s="481">
        <v>4788</v>
      </c>
      <c r="AD12" s="480">
        <v>40370</v>
      </c>
      <c r="AE12" s="361" t="s">
        <v>36</v>
      </c>
      <c r="AF12" s="363" t="s">
        <v>36</v>
      </c>
      <c r="AG12" s="6" t="s">
        <v>438</v>
      </c>
      <c r="AH12" s="18" t="s">
        <v>23</v>
      </c>
      <c r="AI12" s="992">
        <v>79.8</v>
      </c>
      <c r="AJ12" s="993">
        <v>81</v>
      </c>
      <c r="AK12" s="994" t="s">
        <v>36</v>
      </c>
      <c r="AL12" s="97"/>
    </row>
    <row r="13" spans="1:38">
      <c r="A13" s="2239"/>
      <c r="B13" s="54">
        <v>42835</v>
      </c>
      <c r="C13" s="293" t="s">
        <v>37</v>
      </c>
      <c r="D13" s="76" t="s">
        <v>627</v>
      </c>
      <c r="E13" s="879" t="s">
        <v>36</v>
      </c>
      <c r="F13" s="880">
        <v>11.7</v>
      </c>
      <c r="G13" s="881">
        <v>13.6</v>
      </c>
      <c r="H13" s="882">
        <v>13.7</v>
      </c>
      <c r="I13" s="883">
        <v>7.66</v>
      </c>
      <c r="J13" s="884">
        <v>2.57</v>
      </c>
      <c r="K13" s="885">
        <v>7.36</v>
      </c>
      <c r="L13" s="886">
        <v>7.33</v>
      </c>
      <c r="M13" s="883">
        <v>27.1</v>
      </c>
      <c r="N13" s="884">
        <v>25.9</v>
      </c>
      <c r="O13" s="881" t="s">
        <v>36</v>
      </c>
      <c r="P13" s="882">
        <v>59.2</v>
      </c>
      <c r="Q13" s="881" t="s">
        <v>36</v>
      </c>
      <c r="R13" s="882">
        <v>89.6</v>
      </c>
      <c r="S13" s="881" t="s">
        <v>36</v>
      </c>
      <c r="T13" s="882" t="s">
        <v>36</v>
      </c>
      <c r="U13" s="881" t="s">
        <v>36</v>
      </c>
      <c r="V13" s="882" t="s">
        <v>36</v>
      </c>
      <c r="W13" s="883" t="s">
        <v>36</v>
      </c>
      <c r="X13" s="884">
        <v>25.1</v>
      </c>
      <c r="Y13" s="887" t="s">
        <v>36</v>
      </c>
      <c r="Z13" s="888">
        <v>181</v>
      </c>
      <c r="AA13" s="885"/>
      <c r="AB13" s="886">
        <v>0.14000000000000001</v>
      </c>
      <c r="AC13" s="481">
        <v>3518</v>
      </c>
      <c r="AD13" s="480" t="s">
        <v>36</v>
      </c>
      <c r="AE13" s="361" t="s">
        <v>36</v>
      </c>
      <c r="AF13" s="363" t="s">
        <v>36</v>
      </c>
      <c r="AG13" s="6" t="s">
        <v>439</v>
      </c>
      <c r="AH13" s="18" t="s">
        <v>23</v>
      </c>
      <c r="AI13" s="992">
        <v>46.3</v>
      </c>
      <c r="AJ13" s="993">
        <v>44.5</v>
      </c>
      <c r="AK13" s="994" t="s">
        <v>36</v>
      </c>
      <c r="AL13" s="97"/>
    </row>
    <row r="14" spans="1:38">
      <c r="A14" s="2239"/>
      <c r="B14" s="54">
        <v>42836</v>
      </c>
      <c r="C14" s="293" t="s">
        <v>38</v>
      </c>
      <c r="D14" s="76" t="s">
        <v>632</v>
      </c>
      <c r="E14" s="879">
        <v>40.5</v>
      </c>
      <c r="F14" s="880">
        <v>8.9</v>
      </c>
      <c r="G14" s="881">
        <v>12.7</v>
      </c>
      <c r="H14" s="882">
        <v>13.2</v>
      </c>
      <c r="I14" s="883">
        <v>5.2</v>
      </c>
      <c r="J14" s="884">
        <v>2.1800000000000002</v>
      </c>
      <c r="K14" s="885">
        <v>7.49</v>
      </c>
      <c r="L14" s="886">
        <v>7.54</v>
      </c>
      <c r="M14" s="883">
        <v>35.9</v>
      </c>
      <c r="N14" s="884">
        <v>33.799999999999997</v>
      </c>
      <c r="O14" s="881" t="s">
        <v>36</v>
      </c>
      <c r="P14" s="882">
        <v>83.4</v>
      </c>
      <c r="Q14" s="881" t="s">
        <v>36</v>
      </c>
      <c r="R14" s="882">
        <v>112.9</v>
      </c>
      <c r="S14" s="881" t="s">
        <v>36</v>
      </c>
      <c r="T14" s="882" t="s">
        <v>36</v>
      </c>
      <c r="U14" s="881" t="s">
        <v>36</v>
      </c>
      <c r="V14" s="882" t="s">
        <v>36</v>
      </c>
      <c r="W14" s="883" t="s">
        <v>36</v>
      </c>
      <c r="X14" s="884">
        <v>31.9</v>
      </c>
      <c r="Y14" s="887" t="s">
        <v>36</v>
      </c>
      <c r="Z14" s="888">
        <v>236</v>
      </c>
      <c r="AA14" s="885"/>
      <c r="AB14" s="886">
        <v>0.14000000000000001</v>
      </c>
      <c r="AC14" s="481">
        <v>3627</v>
      </c>
      <c r="AD14" s="480" t="s">
        <v>36</v>
      </c>
      <c r="AE14" s="361" t="s">
        <v>36</v>
      </c>
      <c r="AF14" s="363" t="s">
        <v>36</v>
      </c>
      <c r="AG14" s="6" t="s">
        <v>440</v>
      </c>
      <c r="AH14" s="18" t="s">
        <v>23</v>
      </c>
      <c r="AI14" s="986">
        <v>31.5</v>
      </c>
      <c r="AJ14" s="987">
        <v>39.1</v>
      </c>
      <c r="AK14" s="988" t="s">
        <v>36</v>
      </c>
      <c r="AL14" s="95"/>
    </row>
    <row r="15" spans="1:38">
      <c r="A15" s="2239"/>
      <c r="B15" s="54">
        <v>42837</v>
      </c>
      <c r="C15" s="293" t="s">
        <v>35</v>
      </c>
      <c r="D15" s="76" t="s">
        <v>627</v>
      </c>
      <c r="E15" s="879" t="s">
        <v>36</v>
      </c>
      <c r="F15" s="880">
        <v>18.5</v>
      </c>
      <c r="G15" s="881">
        <v>13.1</v>
      </c>
      <c r="H15" s="882">
        <v>12.8</v>
      </c>
      <c r="I15" s="883">
        <v>20.88</v>
      </c>
      <c r="J15" s="884">
        <v>3.05</v>
      </c>
      <c r="K15" s="885">
        <v>7.18</v>
      </c>
      <c r="L15" s="886">
        <v>7.02</v>
      </c>
      <c r="M15" s="883">
        <v>19.2</v>
      </c>
      <c r="N15" s="884">
        <v>17.5</v>
      </c>
      <c r="O15" s="881" t="s">
        <v>36</v>
      </c>
      <c r="P15" s="882">
        <v>41.2</v>
      </c>
      <c r="Q15" s="881" t="s">
        <v>36</v>
      </c>
      <c r="R15" s="882">
        <v>61.4</v>
      </c>
      <c r="S15" s="881" t="s">
        <v>36</v>
      </c>
      <c r="T15" s="882" t="s">
        <v>36</v>
      </c>
      <c r="U15" s="881" t="s">
        <v>36</v>
      </c>
      <c r="V15" s="882" t="s">
        <v>36</v>
      </c>
      <c r="W15" s="883" t="s">
        <v>36</v>
      </c>
      <c r="X15" s="884">
        <v>17.2</v>
      </c>
      <c r="Y15" s="887" t="s">
        <v>36</v>
      </c>
      <c r="Z15" s="888">
        <v>133</v>
      </c>
      <c r="AA15" s="885"/>
      <c r="AB15" s="886">
        <v>0.08</v>
      </c>
      <c r="AC15" s="481">
        <v>5479</v>
      </c>
      <c r="AD15" s="480" t="s">
        <v>36</v>
      </c>
      <c r="AE15" s="361" t="s">
        <v>36</v>
      </c>
      <c r="AF15" s="363" t="s">
        <v>36</v>
      </c>
      <c r="AG15" s="6" t="s">
        <v>441</v>
      </c>
      <c r="AH15" s="18" t="s">
        <v>23</v>
      </c>
      <c r="AI15" s="995">
        <v>293</v>
      </c>
      <c r="AJ15" s="996">
        <v>263</v>
      </c>
      <c r="AK15" s="997" t="s">
        <v>36</v>
      </c>
      <c r="AL15" s="26"/>
    </row>
    <row r="16" spans="1:38">
      <c r="A16" s="2239"/>
      <c r="B16" s="54">
        <v>42838</v>
      </c>
      <c r="C16" s="293" t="s">
        <v>39</v>
      </c>
      <c r="D16" s="76" t="s">
        <v>627</v>
      </c>
      <c r="E16" s="879" t="s">
        <v>36</v>
      </c>
      <c r="F16" s="880">
        <v>13.4</v>
      </c>
      <c r="G16" s="881">
        <v>14.2</v>
      </c>
      <c r="H16" s="882">
        <v>14.6</v>
      </c>
      <c r="I16" s="883">
        <v>16.95</v>
      </c>
      <c r="J16" s="884">
        <v>2.61</v>
      </c>
      <c r="K16" s="885">
        <v>7.36</v>
      </c>
      <c r="L16" s="886">
        <v>7.25</v>
      </c>
      <c r="M16" s="883">
        <v>28</v>
      </c>
      <c r="N16" s="884">
        <v>28.2</v>
      </c>
      <c r="O16" s="881" t="s">
        <v>36</v>
      </c>
      <c r="P16" s="882">
        <v>65.5</v>
      </c>
      <c r="Q16" s="881" t="s">
        <v>36</v>
      </c>
      <c r="R16" s="882">
        <v>93.6</v>
      </c>
      <c r="S16" s="881" t="s">
        <v>36</v>
      </c>
      <c r="T16" s="882" t="s">
        <v>36</v>
      </c>
      <c r="U16" s="881" t="s">
        <v>36</v>
      </c>
      <c r="V16" s="882" t="s">
        <v>36</v>
      </c>
      <c r="W16" s="883" t="s">
        <v>36</v>
      </c>
      <c r="X16" s="884">
        <v>29.5</v>
      </c>
      <c r="Y16" s="887" t="s">
        <v>36</v>
      </c>
      <c r="Z16" s="888">
        <v>197</v>
      </c>
      <c r="AA16" s="885"/>
      <c r="AB16" s="886">
        <v>0.11</v>
      </c>
      <c r="AC16" s="481">
        <v>4393</v>
      </c>
      <c r="AD16" s="480">
        <v>10070</v>
      </c>
      <c r="AE16" s="361" t="s">
        <v>36</v>
      </c>
      <c r="AF16" s="363" t="s">
        <v>36</v>
      </c>
      <c r="AG16" s="6" t="s">
        <v>442</v>
      </c>
      <c r="AH16" s="18" t="s">
        <v>23</v>
      </c>
      <c r="AI16" s="989">
        <v>0.9</v>
      </c>
      <c r="AJ16" s="990">
        <v>0.27</v>
      </c>
      <c r="AK16" s="991" t="s">
        <v>36</v>
      </c>
      <c r="AL16" s="96"/>
    </row>
    <row r="17" spans="1:38">
      <c r="A17" s="2239"/>
      <c r="B17" s="54">
        <v>42839</v>
      </c>
      <c r="C17" s="293" t="s">
        <v>40</v>
      </c>
      <c r="D17" s="76" t="s">
        <v>627</v>
      </c>
      <c r="E17" s="879" t="s">
        <v>36</v>
      </c>
      <c r="F17" s="880">
        <v>17.3</v>
      </c>
      <c r="G17" s="881">
        <v>14.6</v>
      </c>
      <c r="H17" s="882">
        <v>14.9</v>
      </c>
      <c r="I17" s="883">
        <v>8.1199999999999992</v>
      </c>
      <c r="J17" s="884">
        <v>2.38</v>
      </c>
      <c r="K17" s="885">
        <v>7.49</v>
      </c>
      <c r="L17" s="886">
        <v>7.47</v>
      </c>
      <c r="M17" s="883">
        <v>33.5</v>
      </c>
      <c r="N17" s="884">
        <v>31.4</v>
      </c>
      <c r="O17" s="881" t="s">
        <v>36</v>
      </c>
      <c r="P17" s="882">
        <v>76.3</v>
      </c>
      <c r="Q17" s="881" t="s">
        <v>36</v>
      </c>
      <c r="R17" s="882">
        <v>105.7</v>
      </c>
      <c r="S17" s="881" t="s">
        <v>36</v>
      </c>
      <c r="T17" s="882" t="s">
        <v>36</v>
      </c>
      <c r="U17" s="881" t="s">
        <v>36</v>
      </c>
      <c r="V17" s="882" t="s">
        <v>36</v>
      </c>
      <c r="W17" s="883" t="s">
        <v>36</v>
      </c>
      <c r="X17" s="884">
        <v>31.5</v>
      </c>
      <c r="Y17" s="887" t="s">
        <v>36</v>
      </c>
      <c r="Z17" s="888">
        <v>199</v>
      </c>
      <c r="AA17" s="885"/>
      <c r="AB17" s="886">
        <v>0.14000000000000001</v>
      </c>
      <c r="AC17" s="481">
        <v>3077</v>
      </c>
      <c r="AD17" s="480">
        <v>20070</v>
      </c>
      <c r="AE17" s="361">
        <v>4.6100000000000003</v>
      </c>
      <c r="AF17" s="363" t="s">
        <v>36</v>
      </c>
      <c r="AG17" s="6" t="s">
        <v>24</v>
      </c>
      <c r="AH17" s="18" t="s">
        <v>23</v>
      </c>
      <c r="AI17" s="881">
        <v>3.7</v>
      </c>
      <c r="AJ17" s="998">
        <v>2.2000000000000002</v>
      </c>
      <c r="AK17" s="991" t="s">
        <v>36</v>
      </c>
      <c r="AL17" s="96"/>
    </row>
    <row r="18" spans="1:38">
      <c r="A18" s="2239"/>
      <c r="B18" s="54">
        <v>42840</v>
      </c>
      <c r="C18" s="293" t="s">
        <v>41</v>
      </c>
      <c r="D18" s="76" t="s">
        <v>627</v>
      </c>
      <c r="E18" s="879" t="s">
        <v>36</v>
      </c>
      <c r="F18" s="880">
        <v>20.5</v>
      </c>
      <c r="G18" s="881">
        <v>16.2</v>
      </c>
      <c r="H18" s="882">
        <v>16.2</v>
      </c>
      <c r="I18" s="883">
        <v>13.1</v>
      </c>
      <c r="J18" s="884">
        <v>3.5</v>
      </c>
      <c r="K18" s="885">
        <v>7.7</v>
      </c>
      <c r="L18" s="886">
        <v>7.6</v>
      </c>
      <c r="M18" s="883" t="s">
        <v>36</v>
      </c>
      <c r="N18" s="884" t="s">
        <v>36</v>
      </c>
      <c r="O18" s="881" t="s">
        <v>36</v>
      </c>
      <c r="P18" s="882" t="s">
        <v>36</v>
      </c>
      <c r="Q18" s="881" t="s">
        <v>36</v>
      </c>
      <c r="R18" s="882" t="s">
        <v>36</v>
      </c>
      <c r="S18" s="881" t="s">
        <v>36</v>
      </c>
      <c r="T18" s="882" t="s">
        <v>36</v>
      </c>
      <c r="U18" s="881" t="s">
        <v>36</v>
      </c>
      <c r="V18" s="882" t="s">
        <v>36</v>
      </c>
      <c r="W18" s="883" t="s">
        <v>36</v>
      </c>
      <c r="X18" s="884" t="s">
        <v>36</v>
      </c>
      <c r="Y18" s="887" t="s">
        <v>36</v>
      </c>
      <c r="Z18" s="888" t="s">
        <v>19</v>
      </c>
      <c r="AA18" s="885"/>
      <c r="AB18" s="886"/>
      <c r="AC18" s="481">
        <v>2633</v>
      </c>
      <c r="AD18" s="480">
        <v>10030</v>
      </c>
      <c r="AE18" s="361" t="s">
        <v>36</v>
      </c>
      <c r="AF18" s="363" t="s">
        <v>36</v>
      </c>
      <c r="AG18" s="6" t="s">
        <v>25</v>
      </c>
      <c r="AH18" s="18" t="s">
        <v>23</v>
      </c>
      <c r="AI18" s="881">
        <v>2</v>
      </c>
      <c r="AJ18" s="998">
        <v>1.7</v>
      </c>
      <c r="AK18" s="991" t="s">
        <v>36</v>
      </c>
      <c r="AL18" s="96"/>
    </row>
    <row r="19" spans="1:38">
      <c r="A19" s="2239"/>
      <c r="B19" s="54">
        <v>42841</v>
      </c>
      <c r="C19" s="293" t="s">
        <v>42</v>
      </c>
      <c r="D19" s="76" t="s">
        <v>627</v>
      </c>
      <c r="E19" s="879" t="s">
        <v>36</v>
      </c>
      <c r="F19" s="880">
        <v>22.7</v>
      </c>
      <c r="G19" s="881">
        <v>16.899999999999999</v>
      </c>
      <c r="H19" s="882">
        <v>17.2</v>
      </c>
      <c r="I19" s="883">
        <v>10.7</v>
      </c>
      <c r="J19" s="884">
        <v>2.8</v>
      </c>
      <c r="K19" s="885">
        <v>7.6</v>
      </c>
      <c r="L19" s="886">
        <v>7.6</v>
      </c>
      <c r="M19" s="883" t="s">
        <v>36</v>
      </c>
      <c r="N19" s="884" t="s">
        <v>36</v>
      </c>
      <c r="O19" s="881" t="s">
        <v>36</v>
      </c>
      <c r="P19" s="882" t="s">
        <v>36</v>
      </c>
      <c r="Q19" s="881" t="s">
        <v>36</v>
      </c>
      <c r="R19" s="882" t="s">
        <v>36</v>
      </c>
      <c r="S19" s="881" t="s">
        <v>36</v>
      </c>
      <c r="T19" s="882" t="s">
        <v>36</v>
      </c>
      <c r="U19" s="881" t="s">
        <v>36</v>
      </c>
      <c r="V19" s="882" t="s">
        <v>36</v>
      </c>
      <c r="W19" s="883" t="s">
        <v>36</v>
      </c>
      <c r="X19" s="884" t="s">
        <v>36</v>
      </c>
      <c r="Y19" s="887" t="s">
        <v>36</v>
      </c>
      <c r="Z19" s="888" t="s">
        <v>19</v>
      </c>
      <c r="AA19" s="885"/>
      <c r="AB19" s="886"/>
      <c r="AC19" s="481">
        <v>2746</v>
      </c>
      <c r="AD19" s="480" t="s">
        <v>36</v>
      </c>
      <c r="AE19" s="361" t="s">
        <v>36</v>
      </c>
      <c r="AF19" s="363" t="s">
        <v>36</v>
      </c>
      <c r="AG19" s="6" t="s">
        <v>443</v>
      </c>
      <c r="AH19" s="18" t="s">
        <v>23</v>
      </c>
      <c r="AI19" s="881">
        <v>8.8000000000000007</v>
      </c>
      <c r="AJ19" s="998">
        <v>9.6999999999999993</v>
      </c>
      <c r="AK19" s="991" t="s">
        <v>36</v>
      </c>
      <c r="AL19" s="96"/>
    </row>
    <row r="20" spans="1:38">
      <c r="A20" s="2239"/>
      <c r="B20" s="54">
        <v>42842</v>
      </c>
      <c r="C20" s="293" t="s">
        <v>37</v>
      </c>
      <c r="D20" s="76" t="s">
        <v>627</v>
      </c>
      <c r="E20" s="879">
        <v>11</v>
      </c>
      <c r="F20" s="880">
        <v>22.1</v>
      </c>
      <c r="G20" s="881">
        <v>17.899999999999999</v>
      </c>
      <c r="H20" s="882">
        <v>18</v>
      </c>
      <c r="I20" s="883">
        <v>7.27</v>
      </c>
      <c r="J20" s="884">
        <v>3.8</v>
      </c>
      <c r="K20" s="885">
        <v>7.49</v>
      </c>
      <c r="L20" s="886">
        <v>7.47</v>
      </c>
      <c r="M20" s="883">
        <v>37</v>
      </c>
      <c r="N20" s="884">
        <v>38</v>
      </c>
      <c r="O20" s="881" t="s">
        <v>36</v>
      </c>
      <c r="P20" s="882">
        <v>85.8</v>
      </c>
      <c r="Q20" s="881" t="s">
        <v>36</v>
      </c>
      <c r="R20" s="882">
        <v>118.3</v>
      </c>
      <c r="S20" s="881" t="s">
        <v>36</v>
      </c>
      <c r="T20" s="882" t="s">
        <v>36</v>
      </c>
      <c r="U20" s="881" t="s">
        <v>36</v>
      </c>
      <c r="V20" s="882" t="s">
        <v>36</v>
      </c>
      <c r="W20" s="883" t="s">
        <v>36</v>
      </c>
      <c r="X20" s="884">
        <v>40.5</v>
      </c>
      <c r="Y20" s="887" t="s">
        <v>36</v>
      </c>
      <c r="Z20" s="888">
        <v>243</v>
      </c>
      <c r="AA20" s="885"/>
      <c r="AB20" s="886">
        <v>0.23</v>
      </c>
      <c r="AC20" s="481">
        <v>3020</v>
      </c>
      <c r="AD20" s="480" t="s">
        <v>36</v>
      </c>
      <c r="AE20" s="361" t="s">
        <v>36</v>
      </c>
      <c r="AF20" s="363" t="s">
        <v>36</v>
      </c>
      <c r="AG20" s="6" t="s">
        <v>444</v>
      </c>
      <c r="AH20" s="18" t="s">
        <v>23</v>
      </c>
      <c r="AI20" s="348">
        <v>8.1000000000000003E-2</v>
      </c>
      <c r="AJ20" s="268">
        <v>5.2999999999999999E-2</v>
      </c>
      <c r="AK20" s="999" t="s">
        <v>36</v>
      </c>
      <c r="AL20" s="98"/>
    </row>
    <row r="21" spans="1:38">
      <c r="A21" s="2239"/>
      <c r="B21" s="54">
        <v>42843</v>
      </c>
      <c r="C21" s="293" t="s">
        <v>38</v>
      </c>
      <c r="D21" s="76" t="s">
        <v>632</v>
      </c>
      <c r="E21" s="879">
        <v>21</v>
      </c>
      <c r="F21" s="880">
        <v>22.2</v>
      </c>
      <c r="G21" s="881">
        <v>17.399999999999999</v>
      </c>
      <c r="H21" s="882">
        <v>17.399999999999999</v>
      </c>
      <c r="I21" s="883">
        <v>56.83</v>
      </c>
      <c r="J21" s="884">
        <v>1.51</v>
      </c>
      <c r="K21" s="885">
        <v>7.28</v>
      </c>
      <c r="L21" s="886">
        <v>7.15</v>
      </c>
      <c r="M21" s="883">
        <v>20.2</v>
      </c>
      <c r="N21" s="884">
        <v>23.2</v>
      </c>
      <c r="O21" s="881" t="s">
        <v>36</v>
      </c>
      <c r="P21" s="882">
        <v>51.6</v>
      </c>
      <c r="Q21" s="881" t="s">
        <v>36</v>
      </c>
      <c r="R21" s="882">
        <v>79.599999999999994</v>
      </c>
      <c r="S21" s="881" t="s">
        <v>36</v>
      </c>
      <c r="T21" s="882" t="s">
        <v>36</v>
      </c>
      <c r="U21" s="881" t="s">
        <v>36</v>
      </c>
      <c r="V21" s="882" t="s">
        <v>36</v>
      </c>
      <c r="W21" s="883" t="s">
        <v>36</v>
      </c>
      <c r="X21" s="884">
        <v>24.1</v>
      </c>
      <c r="Y21" s="887" t="s">
        <v>36</v>
      </c>
      <c r="Z21" s="888">
        <v>143</v>
      </c>
      <c r="AA21" s="885"/>
      <c r="AB21" s="886">
        <v>0.08</v>
      </c>
      <c r="AC21" s="481">
        <v>5856</v>
      </c>
      <c r="AD21" s="480" t="s">
        <v>36</v>
      </c>
      <c r="AE21" s="361" t="s">
        <v>36</v>
      </c>
      <c r="AF21" s="363" t="s">
        <v>36</v>
      </c>
      <c r="AG21" s="6" t="s">
        <v>292</v>
      </c>
      <c r="AH21" s="18" t="s">
        <v>23</v>
      </c>
      <c r="AI21" s="885">
        <v>4.04</v>
      </c>
      <c r="AJ21" s="269">
        <v>4.2300000000000004</v>
      </c>
      <c r="AK21" s="991" t="s">
        <v>36</v>
      </c>
      <c r="AL21" s="96"/>
    </row>
    <row r="22" spans="1:38">
      <c r="A22" s="2239"/>
      <c r="B22" s="54">
        <v>42844</v>
      </c>
      <c r="C22" s="293" t="s">
        <v>35</v>
      </c>
      <c r="D22" s="76" t="s">
        <v>627</v>
      </c>
      <c r="E22" s="879" t="s">
        <v>36</v>
      </c>
      <c r="F22" s="880">
        <v>21.3</v>
      </c>
      <c r="G22" s="881">
        <v>17.3</v>
      </c>
      <c r="H22" s="882">
        <v>17.3</v>
      </c>
      <c r="I22" s="883">
        <v>10.64</v>
      </c>
      <c r="J22" s="884">
        <v>3.3</v>
      </c>
      <c r="K22" s="885">
        <v>7.38</v>
      </c>
      <c r="L22" s="886">
        <v>7.28</v>
      </c>
      <c r="M22" s="883">
        <v>30.4</v>
      </c>
      <c r="N22" s="884">
        <v>26.6</v>
      </c>
      <c r="O22" s="881" t="s">
        <v>36</v>
      </c>
      <c r="P22" s="882">
        <v>62.1</v>
      </c>
      <c r="Q22" s="881" t="s">
        <v>36</v>
      </c>
      <c r="R22" s="882">
        <v>88</v>
      </c>
      <c r="S22" s="881" t="s">
        <v>36</v>
      </c>
      <c r="T22" s="882" t="s">
        <v>36</v>
      </c>
      <c r="U22" s="881" t="s">
        <v>36</v>
      </c>
      <c r="V22" s="882" t="s">
        <v>36</v>
      </c>
      <c r="W22" s="883" t="s">
        <v>36</v>
      </c>
      <c r="X22" s="884">
        <v>27.3</v>
      </c>
      <c r="Y22" s="887" t="s">
        <v>36</v>
      </c>
      <c r="Z22" s="888">
        <v>168</v>
      </c>
      <c r="AA22" s="885"/>
      <c r="AB22" s="886">
        <v>0.16</v>
      </c>
      <c r="AC22" s="481">
        <v>4616</v>
      </c>
      <c r="AD22" s="480">
        <v>10020</v>
      </c>
      <c r="AE22" s="361" t="s">
        <v>36</v>
      </c>
      <c r="AF22" s="363" t="s">
        <v>36</v>
      </c>
      <c r="AG22" s="6" t="s">
        <v>445</v>
      </c>
      <c r="AH22" s="18" t="s">
        <v>23</v>
      </c>
      <c r="AI22" s="885">
        <v>4.67</v>
      </c>
      <c r="AJ22" s="269">
        <v>4.57</v>
      </c>
      <c r="AK22" s="991" t="s">
        <v>36</v>
      </c>
      <c r="AL22" s="96"/>
    </row>
    <row r="23" spans="1:38">
      <c r="A23" s="2239"/>
      <c r="B23" s="54">
        <v>42845</v>
      </c>
      <c r="C23" s="293" t="s">
        <v>39</v>
      </c>
      <c r="D23" s="76" t="s">
        <v>627</v>
      </c>
      <c r="E23" s="879" t="s">
        <v>36</v>
      </c>
      <c r="F23" s="880">
        <v>16.399999999999999</v>
      </c>
      <c r="G23" s="881">
        <v>15.4</v>
      </c>
      <c r="H23" s="882">
        <v>15.4</v>
      </c>
      <c r="I23" s="883">
        <v>9.77</v>
      </c>
      <c r="J23" s="884">
        <v>2.88</v>
      </c>
      <c r="K23" s="885">
        <v>7.44</v>
      </c>
      <c r="L23" s="886">
        <v>7.32</v>
      </c>
      <c r="M23" s="883">
        <v>33.9</v>
      </c>
      <c r="N23" s="884">
        <v>33.799999999999997</v>
      </c>
      <c r="O23" s="881" t="s">
        <v>36</v>
      </c>
      <c r="P23" s="882">
        <v>76.099999999999994</v>
      </c>
      <c r="Q23" s="881" t="s">
        <v>36</v>
      </c>
      <c r="R23" s="882">
        <v>107.1</v>
      </c>
      <c r="S23" s="881" t="s">
        <v>36</v>
      </c>
      <c r="T23" s="882" t="s">
        <v>36</v>
      </c>
      <c r="U23" s="881" t="s">
        <v>36</v>
      </c>
      <c r="V23" s="882" t="s">
        <v>36</v>
      </c>
      <c r="W23" s="883" t="s">
        <v>36</v>
      </c>
      <c r="X23" s="884">
        <v>36.6</v>
      </c>
      <c r="Y23" s="887" t="s">
        <v>36</v>
      </c>
      <c r="Z23" s="888">
        <v>202</v>
      </c>
      <c r="AA23" s="885"/>
      <c r="AB23" s="886">
        <v>0.15</v>
      </c>
      <c r="AC23" s="481">
        <v>3930</v>
      </c>
      <c r="AD23" s="480" t="s">
        <v>36</v>
      </c>
      <c r="AE23" s="361" t="s">
        <v>36</v>
      </c>
      <c r="AF23" s="363" t="s">
        <v>36</v>
      </c>
      <c r="AG23" s="6" t="s">
        <v>446</v>
      </c>
      <c r="AH23" s="18" t="s">
        <v>23</v>
      </c>
      <c r="AI23" s="348">
        <v>0.122</v>
      </c>
      <c r="AJ23" s="268">
        <v>8.1000000000000003E-2</v>
      </c>
      <c r="AK23" s="999" t="s">
        <v>36</v>
      </c>
      <c r="AL23" s="98"/>
    </row>
    <row r="24" spans="1:38">
      <c r="A24" s="2239"/>
      <c r="B24" s="54">
        <v>42846</v>
      </c>
      <c r="C24" s="293" t="s">
        <v>40</v>
      </c>
      <c r="D24" s="76" t="s">
        <v>641</v>
      </c>
      <c r="E24" s="879" t="s">
        <v>36</v>
      </c>
      <c r="F24" s="880">
        <v>15.7</v>
      </c>
      <c r="G24" s="881">
        <v>16.7</v>
      </c>
      <c r="H24" s="882">
        <v>16.899999999999999</v>
      </c>
      <c r="I24" s="883">
        <v>12.42</v>
      </c>
      <c r="J24" s="884">
        <v>2.77</v>
      </c>
      <c r="K24" s="885">
        <v>7.41</v>
      </c>
      <c r="L24" s="886">
        <v>7.33</v>
      </c>
      <c r="M24" s="883">
        <v>36.1</v>
      </c>
      <c r="N24" s="884">
        <v>36.6</v>
      </c>
      <c r="O24" s="881" t="s">
        <v>36</v>
      </c>
      <c r="P24" s="882">
        <v>79.599999999999994</v>
      </c>
      <c r="Q24" s="881" t="s">
        <v>36</v>
      </c>
      <c r="R24" s="882">
        <v>112.7</v>
      </c>
      <c r="S24" s="881" t="s">
        <v>36</v>
      </c>
      <c r="T24" s="882" t="s">
        <v>36</v>
      </c>
      <c r="U24" s="881" t="s">
        <v>36</v>
      </c>
      <c r="V24" s="882" t="s">
        <v>36</v>
      </c>
      <c r="W24" s="883" t="s">
        <v>36</v>
      </c>
      <c r="X24" s="884">
        <v>40.299999999999997</v>
      </c>
      <c r="Y24" s="887" t="s">
        <v>36</v>
      </c>
      <c r="Z24" s="888">
        <v>257</v>
      </c>
      <c r="AA24" s="885"/>
      <c r="AB24" s="886">
        <v>0.14000000000000001</v>
      </c>
      <c r="AC24" s="481">
        <v>4219</v>
      </c>
      <c r="AD24" s="480" t="s">
        <v>36</v>
      </c>
      <c r="AE24" s="361">
        <v>4.87</v>
      </c>
      <c r="AF24" s="363" t="s">
        <v>36</v>
      </c>
      <c r="AG24" s="6" t="s">
        <v>447</v>
      </c>
      <c r="AH24" s="18" t="s">
        <v>23</v>
      </c>
      <c r="AI24" s="885" t="s">
        <v>644</v>
      </c>
      <c r="AJ24" s="269" t="s">
        <v>644</v>
      </c>
      <c r="AK24" s="991" t="s">
        <v>36</v>
      </c>
      <c r="AL24" s="96"/>
    </row>
    <row r="25" spans="1:38">
      <c r="A25" s="2239"/>
      <c r="B25" s="54">
        <v>42847</v>
      </c>
      <c r="C25" s="293" t="s">
        <v>41</v>
      </c>
      <c r="D25" s="76" t="s">
        <v>641</v>
      </c>
      <c r="E25" s="879" t="s">
        <v>36</v>
      </c>
      <c r="F25" s="880">
        <v>16.2</v>
      </c>
      <c r="G25" s="881">
        <v>15.8</v>
      </c>
      <c r="H25" s="882">
        <v>16.3</v>
      </c>
      <c r="I25" s="883">
        <v>13.3</v>
      </c>
      <c r="J25" s="884">
        <v>3.1</v>
      </c>
      <c r="K25" s="885">
        <v>7.4</v>
      </c>
      <c r="L25" s="886">
        <v>7.3</v>
      </c>
      <c r="M25" s="883" t="s">
        <v>36</v>
      </c>
      <c r="N25" s="884" t="s">
        <v>36</v>
      </c>
      <c r="O25" s="881" t="s">
        <v>36</v>
      </c>
      <c r="P25" s="882" t="s">
        <v>36</v>
      </c>
      <c r="Q25" s="881" t="s">
        <v>36</v>
      </c>
      <c r="R25" s="882" t="s">
        <v>36</v>
      </c>
      <c r="S25" s="881" t="s">
        <v>36</v>
      </c>
      <c r="T25" s="882" t="s">
        <v>36</v>
      </c>
      <c r="U25" s="881" t="s">
        <v>36</v>
      </c>
      <c r="V25" s="882" t="s">
        <v>36</v>
      </c>
      <c r="W25" s="883" t="s">
        <v>36</v>
      </c>
      <c r="X25" s="884" t="s">
        <v>36</v>
      </c>
      <c r="Y25" s="887" t="s">
        <v>36</v>
      </c>
      <c r="Z25" s="888" t="s">
        <v>19</v>
      </c>
      <c r="AA25" s="885"/>
      <c r="AB25" s="886"/>
      <c r="AC25" s="481">
        <v>4240</v>
      </c>
      <c r="AD25" s="480" t="s">
        <v>36</v>
      </c>
      <c r="AE25" s="361" t="s">
        <v>36</v>
      </c>
      <c r="AF25" s="363" t="s">
        <v>36</v>
      </c>
      <c r="AG25" s="6" t="s">
        <v>448</v>
      </c>
      <c r="AH25" s="18" t="s">
        <v>23</v>
      </c>
      <c r="AI25" s="881">
        <v>22.3</v>
      </c>
      <c r="AJ25" s="998">
        <v>22.4</v>
      </c>
      <c r="AK25" s="994" t="s">
        <v>36</v>
      </c>
      <c r="AL25" s="97"/>
    </row>
    <row r="26" spans="1:38">
      <c r="A26" s="2239"/>
      <c r="B26" s="54">
        <v>42848</v>
      </c>
      <c r="C26" s="293" t="s">
        <v>42</v>
      </c>
      <c r="D26" s="76" t="s">
        <v>627</v>
      </c>
      <c r="E26" s="879" t="s">
        <v>36</v>
      </c>
      <c r="F26" s="880">
        <v>14.9</v>
      </c>
      <c r="G26" s="881">
        <v>15.9</v>
      </c>
      <c r="H26" s="882">
        <v>16.100000000000001</v>
      </c>
      <c r="I26" s="883">
        <v>14.6</v>
      </c>
      <c r="J26" s="884">
        <v>3.3</v>
      </c>
      <c r="K26" s="885">
        <v>7.4</v>
      </c>
      <c r="L26" s="886">
        <v>7.4</v>
      </c>
      <c r="M26" s="883" t="s">
        <v>36</v>
      </c>
      <c r="N26" s="884" t="s">
        <v>36</v>
      </c>
      <c r="O26" s="881" t="s">
        <v>36</v>
      </c>
      <c r="P26" s="882" t="s">
        <v>36</v>
      </c>
      <c r="Q26" s="881" t="s">
        <v>36</v>
      </c>
      <c r="R26" s="882" t="s">
        <v>36</v>
      </c>
      <c r="S26" s="881" t="s">
        <v>36</v>
      </c>
      <c r="T26" s="882" t="s">
        <v>36</v>
      </c>
      <c r="U26" s="881" t="s">
        <v>36</v>
      </c>
      <c r="V26" s="882" t="s">
        <v>36</v>
      </c>
      <c r="W26" s="883" t="s">
        <v>36</v>
      </c>
      <c r="X26" s="884" t="s">
        <v>36</v>
      </c>
      <c r="Y26" s="887" t="s">
        <v>36</v>
      </c>
      <c r="Z26" s="888" t="s">
        <v>19</v>
      </c>
      <c r="AA26" s="885"/>
      <c r="AB26" s="886"/>
      <c r="AC26" s="481">
        <v>4937</v>
      </c>
      <c r="AD26" s="480" t="s">
        <v>36</v>
      </c>
      <c r="AE26" s="361" t="s">
        <v>36</v>
      </c>
      <c r="AF26" s="363" t="s">
        <v>36</v>
      </c>
      <c r="AG26" s="6" t="s">
        <v>27</v>
      </c>
      <c r="AH26" s="18" t="s">
        <v>23</v>
      </c>
      <c r="AI26" s="881">
        <v>32.299999999999997</v>
      </c>
      <c r="AJ26" s="998">
        <v>30.8</v>
      </c>
      <c r="AK26" s="994" t="s">
        <v>36</v>
      </c>
      <c r="AL26" s="97"/>
    </row>
    <row r="27" spans="1:38">
      <c r="A27" s="2239"/>
      <c r="B27" s="54">
        <v>42849</v>
      </c>
      <c r="C27" s="293" t="s">
        <v>37</v>
      </c>
      <c r="D27" s="76" t="s">
        <v>627</v>
      </c>
      <c r="E27" s="879" t="s">
        <v>36</v>
      </c>
      <c r="F27" s="880">
        <v>14.9</v>
      </c>
      <c r="G27" s="881">
        <v>16.600000000000001</v>
      </c>
      <c r="H27" s="882">
        <v>17</v>
      </c>
      <c r="I27" s="883">
        <v>17.23</v>
      </c>
      <c r="J27" s="884">
        <v>3.52</v>
      </c>
      <c r="K27" s="885">
        <v>7.46</v>
      </c>
      <c r="L27" s="886">
        <v>7.38</v>
      </c>
      <c r="M27" s="883">
        <v>35</v>
      </c>
      <c r="N27" s="884">
        <v>35.5</v>
      </c>
      <c r="O27" s="881" t="s">
        <v>36</v>
      </c>
      <c r="P27" s="882">
        <v>71.900000000000006</v>
      </c>
      <c r="Q27" s="881" t="s">
        <v>36</v>
      </c>
      <c r="R27" s="882">
        <v>104.9</v>
      </c>
      <c r="S27" s="881" t="s">
        <v>36</v>
      </c>
      <c r="T27" s="882" t="s">
        <v>36</v>
      </c>
      <c r="U27" s="881" t="s">
        <v>36</v>
      </c>
      <c r="V27" s="882" t="s">
        <v>36</v>
      </c>
      <c r="W27" s="883" t="s">
        <v>36</v>
      </c>
      <c r="X27" s="884">
        <v>41.7</v>
      </c>
      <c r="Y27" s="887" t="s">
        <v>36</v>
      </c>
      <c r="Z27" s="888">
        <v>229</v>
      </c>
      <c r="AA27" s="885"/>
      <c r="AB27" s="886">
        <v>0.17</v>
      </c>
      <c r="AC27" s="481">
        <v>5361</v>
      </c>
      <c r="AD27" s="480" t="s">
        <v>36</v>
      </c>
      <c r="AE27" s="361" t="s">
        <v>36</v>
      </c>
      <c r="AF27" s="363" t="s">
        <v>36</v>
      </c>
      <c r="AG27" s="6" t="s">
        <v>449</v>
      </c>
      <c r="AH27" s="18" t="s">
        <v>433</v>
      </c>
      <c r="AI27" s="1000">
        <v>12</v>
      </c>
      <c r="AJ27" s="1001">
        <v>6</v>
      </c>
      <c r="AK27" s="1002" t="s">
        <v>36</v>
      </c>
      <c r="AL27" s="99"/>
    </row>
    <row r="28" spans="1:38">
      <c r="A28" s="2239"/>
      <c r="B28" s="54">
        <v>42850</v>
      </c>
      <c r="C28" s="293" t="s">
        <v>38</v>
      </c>
      <c r="D28" s="76" t="s">
        <v>627</v>
      </c>
      <c r="E28" s="879" t="s">
        <v>36</v>
      </c>
      <c r="F28" s="880">
        <v>17.7</v>
      </c>
      <c r="G28" s="881">
        <v>15.6</v>
      </c>
      <c r="H28" s="882">
        <v>16</v>
      </c>
      <c r="I28" s="883">
        <v>14.34</v>
      </c>
      <c r="J28" s="884">
        <v>2.86</v>
      </c>
      <c r="K28" s="885">
        <v>7.42</v>
      </c>
      <c r="L28" s="886">
        <v>7.3</v>
      </c>
      <c r="M28" s="883">
        <v>33.299999999999997</v>
      </c>
      <c r="N28" s="884">
        <v>35.200000000000003</v>
      </c>
      <c r="O28" s="881" t="s">
        <v>36</v>
      </c>
      <c r="P28" s="882">
        <v>69.900000000000006</v>
      </c>
      <c r="Q28" s="881" t="s">
        <v>36</v>
      </c>
      <c r="R28" s="882">
        <v>105.1</v>
      </c>
      <c r="S28" s="881" t="s">
        <v>36</v>
      </c>
      <c r="T28" s="882" t="s">
        <v>36</v>
      </c>
      <c r="U28" s="881" t="s">
        <v>36</v>
      </c>
      <c r="V28" s="882" t="s">
        <v>36</v>
      </c>
      <c r="W28" s="883" t="s">
        <v>36</v>
      </c>
      <c r="X28" s="884">
        <v>42.1</v>
      </c>
      <c r="Y28" s="887" t="s">
        <v>36</v>
      </c>
      <c r="Z28" s="888">
        <v>221</v>
      </c>
      <c r="AA28" s="885"/>
      <c r="AB28" s="886">
        <v>0.13</v>
      </c>
      <c r="AC28" s="481">
        <v>5561</v>
      </c>
      <c r="AD28" s="480">
        <v>10040</v>
      </c>
      <c r="AE28" s="361" t="s">
        <v>36</v>
      </c>
      <c r="AF28" s="363" t="s">
        <v>36</v>
      </c>
      <c r="AG28" s="6" t="s">
        <v>450</v>
      </c>
      <c r="AH28" s="18" t="s">
        <v>23</v>
      </c>
      <c r="AI28" s="1000">
        <v>12</v>
      </c>
      <c r="AJ28" s="1001">
        <v>4</v>
      </c>
      <c r="AK28" s="1002" t="s">
        <v>36</v>
      </c>
      <c r="AL28" s="99"/>
    </row>
    <row r="29" spans="1:38">
      <c r="A29" s="2239"/>
      <c r="B29" s="54">
        <v>42851</v>
      </c>
      <c r="C29" s="293" t="s">
        <v>35</v>
      </c>
      <c r="D29" s="76" t="s">
        <v>641</v>
      </c>
      <c r="E29" s="879" t="s">
        <v>36</v>
      </c>
      <c r="F29" s="880">
        <v>17.8</v>
      </c>
      <c r="G29" s="881">
        <v>17</v>
      </c>
      <c r="H29" s="882">
        <v>17.3</v>
      </c>
      <c r="I29" s="883">
        <v>14.4</v>
      </c>
      <c r="J29" s="884">
        <v>3.11</v>
      </c>
      <c r="K29" s="885">
        <v>7.45</v>
      </c>
      <c r="L29" s="886">
        <v>7.29</v>
      </c>
      <c r="M29" s="883">
        <v>34.9</v>
      </c>
      <c r="N29" s="884">
        <v>35.799999999999997</v>
      </c>
      <c r="O29" s="881" t="s">
        <v>36</v>
      </c>
      <c r="P29" s="882">
        <v>69.099999999999994</v>
      </c>
      <c r="Q29" s="881" t="s">
        <v>36</v>
      </c>
      <c r="R29" s="882">
        <v>104.3</v>
      </c>
      <c r="S29" s="881" t="s">
        <v>36</v>
      </c>
      <c r="T29" s="882" t="s">
        <v>36</v>
      </c>
      <c r="U29" s="881" t="s">
        <v>36</v>
      </c>
      <c r="V29" s="882" t="s">
        <v>36</v>
      </c>
      <c r="W29" s="883" t="s">
        <v>36</v>
      </c>
      <c r="X29" s="884">
        <v>42.8</v>
      </c>
      <c r="Y29" s="887" t="s">
        <v>36</v>
      </c>
      <c r="Z29" s="888">
        <v>230</v>
      </c>
      <c r="AA29" s="885"/>
      <c r="AB29" s="886">
        <v>0.18</v>
      </c>
      <c r="AC29" s="481">
        <v>5863</v>
      </c>
      <c r="AD29" s="480" t="s">
        <v>36</v>
      </c>
      <c r="AE29" s="361">
        <v>3.25</v>
      </c>
      <c r="AF29" s="363" t="s">
        <v>36</v>
      </c>
      <c r="AG29" s="19"/>
      <c r="AH29" s="9"/>
      <c r="AI29" s="1003"/>
      <c r="AJ29" s="1004"/>
      <c r="AK29" s="1004"/>
      <c r="AL29" s="9"/>
    </row>
    <row r="30" spans="1:38">
      <c r="A30" s="2239"/>
      <c r="B30" s="54">
        <v>42852</v>
      </c>
      <c r="C30" s="293" t="s">
        <v>39</v>
      </c>
      <c r="D30" s="76" t="s">
        <v>641</v>
      </c>
      <c r="E30" s="879">
        <v>5</v>
      </c>
      <c r="F30" s="880">
        <v>12.8</v>
      </c>
      <c r="G30" s="881">
        <v>15.7</v>
      </c>
      <c r="H30" s="882">
        <v>16.3</v>
      </c>
      <c r="I30" s="883">
        <v>14.87</v>
      </c>
      <c r="J30" s="884">
        <v>3.21</v>
      </c>
      <c r="K30" s="885">
        <v>7.42</v>
      </c>
      <c r="L30" s="886">
        <v>7.3</v>
      </c>
      <c r="M30" s="883">
        <v>31</v>
      </c>
      <c r="N30" s="884">
        <v>35.6</v>
      </c>
      <c r="O30" s="881" t="s">
        <v>36</v>
      </c>
      <c r="P30" s="882">
        <v>71.099999999999994</v>
      </c>
      <c r="Q30" s="881" t="s">
        <v>36</v>
      </c>
      <c r="R30" s="882">
        <v>103.3</v>
      </c>
      <c r="S30" s="881" t="s">
        <v>36</v>
      </c>
      <c r="T30" s="882" t="s">
        <v>36</v>
      </c>
      <c r="U30" s="881" t="s">
        <v>36</v>
      </c>
      <c r="V30" s="882" t="s">
        <v>36</v>
      </c>
      <c r="W30" s="883" t="s">
        <v>36</v>
      </c>
      <c r="X30" s="884">
        <v>43.4</v>
      </c>
      <c r="Y30" s="887" t="s">
        <v>36</v>
      </c>
      <c r="Z30" s="888">
        <v>223</v>
      </c>
      <c r="AA30" s="885"/>
      <c r="AB30" s="886">
        <v>0.15</v>
      </c>
      <c r="AC30" s="481">
        <v>5964</v>
      </c>
      <c r="AD30" s="480" t="s">
        <v>36</v>
      </c>
      <c r="AE30" s="361" t="s">
        <v>36</v>
      </c>
      <c r="AF30" s="363" t="s">
        <v>36</v>
      </c>
      <c r="AG30" s="19"/>
      <c r="AH30" s="9"/>
      <c r="AI30" s="1003"/>
      <c r="AJ30" s="1004"/>
      <c r="AK30" s="1004"/>
      <c r="AL30" s="9"/>
    </row>
    <row r="31" spans="1:38">
      <c r="A31" s="2239"/>
      <c r="B31" s="54">
        <v>42853</v>
      </c>
      <c r="C31" s="293" t="s">
        <v>40</v>
      </c>
      <c r="D31" s="76" t="s">
        <v>627</v>
      </c>
      <c r="E31" s="879">
        <v>1</v>
      </c>
      <c r="F31" s="880">
        <v>19</v>
      </c>
      <c r="G31" s="881">
        <v>16.399999999999999</v>
      </c>
      <c r="H31" s="882">
        <v>16.5</v>
      </c>
      <c r="I31" s="883">
        <v>13.75</v>
      </c>
      <c r="J31" s="884">
        <v>2.8</v>
      </c>
      <c r="K31" s="885">
        <v>7.39</v>
      </c>
      <c r="L31" s="886">
        <v>7.2</v>
      </c>
      <c r="M31" s="883">
        <v>31</v>
      </c>
      <c r="N31" s="884">
        <v>33.6</v>
      </c>
      <c r="O31" s="881" t="s">
        <v>36</v>
      </c>
      <c r="P31" s="882">
        <v>65</v>
      </c>
      <c r="Q31" s="881" t="s">
        <v>36</v>
      </c>
      <c r="R31" s="882">
        <v>96</v>
      </c>
      <c r="S31" s="881" t="s">
        <v>36</v>
      </c>
      <c r="T31" s="882" t="s">
        <v>36</v>
      </c>
      <c r="U31" s="881" t="s">
        <v>36</v>
      </c>
      <c r="V31" s="882" t="s">
        <v>36</v>
      </c>
      <c r="W31" s="883" t="s">
        <v>36</v>
      </c>
      <c r="X31" s="884">
        <v>41.3</v>
      </c>
      <c r="Y31" s="887" t="s">
        <v>36</v>
      </c>
      <c r="Z31" s="888">
        <v>210</v>
      </c>
      <c r="AA31" s="885"/>
      <c r="AB31" s="886">
        <v>0.16</v>
      </c>
      <c r="AC31" s="481">
        <v>5300</v>
      </c>
      <c r="AD31" s="480">
        <v>30010</v>
      </c>
      <c r="AE31" s="361" t="s">
        <v>36</v>
      </c>
      <c r="AF31" s="363" t="s">
        <v>36</v>
      </c>
      <c r="AG31" s="21"/>
      <c r="AH31" s="3"/>
      <c r="AI31" s="1005"/>
      <c r="AJ31" s="1006"/>
      <c r="AK31" s="1006"/>
      <c r="AL31" s="3"/>
    </row>
    <row r="32" spans="1:38">
      <c r="A32" s="2239"/>
      <c r="B32" s="54">
        <v>42854</v>
      </c>
      <c r="C32" s="291" t="s">
        <v>41</v>
      </c>
      <c r="D32" s="76" t="s">
        <v>627</v>
      </c>
      <c r="E32" s="879" t="s">
        <v>36</v>
      </c>
      <c r="F32" s="880">
        <v>19.399999999999999</v>
      </c>
      <c r="G32" s="881">
        <v>16.5</v>
      </c>
      <c r="H32" s="882">
        <v>16.899999999999999</v>
      </c>
      <c r="I32" s="883">
        <v>10.9</v>
      </c>
      <c r="J32" s="884">
        <v>3.7</v>
      </c>
      <c r="K32" s="885">
        <v>7.4</v>
      </c>
      <c r="L32" s="886">
        <v>7.3</v>
      </c>
      <c r="M32" s="883" t="s">
        <v>36</v>
      </c>
      <c r="N32" s="884" t="s">
        <v>36</v>
      </c>
      <c r="O32" s="881" t="s">
        <v>36</v>
      </c>
      <c r="P32" s="882" t="s">
        <v>36</v>
      </c>
      <c r="Q32" s="881" t="s">
        <v>36</v>
      </c>
      <c r="R32" s="882" t="s">
        <v>36</v>
      </c>
      <c r="S32" s="881" t="s">
        <v>36</v>
      </c>
      <c r="T32" s="882" t="s">
        <v>36</v>
      </c>
      <c r="U32" s="881" t="s">
        <v>36</v>
      </c>
      <c r="V32" s="882" t="s">
        <v>36</v>
      </c>
      <c r="W32" s="883" t="s">
        <v>36</v>
      </c>
      <c r="X32" s="884" t="s">
        <v>36</v>
      </c>
      <c r="Y32" s="887" t="s">
        <v>36</v>
      </c>
      <c r="Z32" s="888" t="s">
        <v>19</v>
      </c>
      <c r="AA32" s="885"/>
      <c r="AB32" s="886"/>
      <c r="AC32" s="481">
        <v>4562</v>
      </c>
      <c r="AD32" s="480" t="s">
        <v>36</v>
      </c>
      <c r="AE32" s="361" t="s">
        <v>36</v>
      </c>
      <c r="AF32" s="363" t="s">
        <v>36</v>
      </c>
      <c r="AG32" s="29" t="s">
        <v>451</v>
      </c>
      <c r="AH32" s="2" t="s">
        <v>36</v>
      </c>
      <c r="AI32" s="1007" t="s">
        <v>36</v>
      </c>
      <c r="AJ32" s="1007" t="s">
        <v>36</v>
      </c>
      <c r="AK32" s="1007" t="s">
        <v>36</v>
      </c>
      <c r="AL32" s="100" t="s">
        <v>36</v>
      </c>
    </row>
    <row r="33" spans="1:38">
      <c r="A33" s="2239"/>
      <c r="B33" s="101">
        <v>42855</v>
      </c>
      <c r="C33" s="290" t="s">
        <v>42</v>
      </c>
      <c r="D33" s="76" t="s">
        <v>627</v>
      </c>
      <c r="E33" s="879" t="s">
        <v>36</v>
      </c>
      <c r="F33" s="880">
        <v>20.6</v>
      </c>
      <c r="G33" s="881">
        <v>17.5</v>
      </c>
      <c r="H33" s="882">
        <v>18</v>
      </c>
      <c r="I33" s="883">
        <v>13.9</v>
      </c>
      <c r="J33" s="884">
        <v>3</v>
      </c>
      <c r="K33" s="885">
        <v>7.4</v>
      </c>
      <c r="L33" s="886">
        <v>7.3</v>
      </c>
      <c r="M33" s="883" t="s">
        <v>36</v>
      </c>
      <c r="N33" s="884" t="s">
        <v>36</v>
      </c>
      <c r="O33" s="881" t="s">
        <v>36</v>
      </c>
      <c r="P33" s="882" t="s">
        <v>36</v>
      </c>
      <c r="Q33" s="881" t="s">
        <v>36</v>
      </c>
      <c r="R33" s="882" t="s">
        <v>36</v>
      </c>
      <c r="S33" s="881" t="s">
        <v>36</v>
      </c>
      <c r="T33" s="882" t="s">
        <v>36</v>
      </c>
      <c r="U33" s="881" t="s">
        <v>36</v>
      </c>
      <c r="V33" s="882" t="s">
        <v>36</v>
      </c>
      <c r="W33" s="883" t="s">
        <v>36</v>
      </c>
      <c r="X33" s="884" t="s">
        <v>36</v>
      </c>
      <c r="Y33" s="887" t="s">
        <v>36</v>
      </c>
      <c r="Z33" s="888" t="s">
        <v>19</v>
      </c>
      <c r="AA33" s="885"/>
      <c r="AB33" s="886"/>
      <c r="AC33" s="481">
        <v>4722</v>
      </c>
      <c r="AD33" s="480" t="s">
        <v>36</v>
      </c>
      <c r="AE33" s="361" t="s">
        <v>36</v>
      </c>
      <c r="AF33" s="363" t="s">
        <v>36</v>
      </c>
      <c r="AG33" s="11" t="s">
        <v>36</v>
      </c>
      <c r="AH33" s="2" t="s">
        <v>36</v>
      </c>
      <c r="AI33" s="1007" t="s">
        <v>36</v>
      </c>
      <c r="AJ33" s="1007" t="s">
        <v>36</v>
      </c>
      <c r="AK33" s="1007" t="s">
        <v>36</v>
      </c>
      <c r="AL33" s="100" t="s">
        <v>36</v>
      </c>
    </row>
    <row r="34" spans="1:38" s="1" customFormat="1" ht="14.25" customHeight="1">
      <c r="A34" s="2239"/>
      <c r="B34" s="2228" t="s">
        <v>407</v>
      </c>
      <c r="C34" s="2184"/>
      <c r="D34" s="664"/>
      <c r="E34" s="899">
        <f>MAX(E4:E33)</f>
        <v>40.5</v>
      </c>
      <c r="F34" s="900">
        <f t="shared" ref="F34:AF34" si="0">MAX(F4:F33)</f>
        <v>22.7</v>
      </c>
      <c r="G34" s="901">
        <f t="shared" si="0"/>
        <v>19</v>
      </c>
      <c r="H34" s="902">
        <f t="shared" si="0"/>
        <v>18</v>
      </c>
      <c r="I34" s="903">
        <f t="shared" si="0"/>
        <v>56.83</v>
      </c>
      <c r="J34" s="904">
        <f t="shared" si="0"/>
        <v>4.09</v>
      </c>
      <c r="K34" s="905">
        <f t="shared" si="0"/>
        <v>7.75</v>
      </c>
      <c r="L34" s="906">
        <f t="shared" si="0"/>
        <v>7.68</v>
      </c>
      <c r="M34" s="903">
        <f t="shared" si="0"/>
        <v>41.3</v>
      </c>
      <c r="N34" s="904">
        <f t="shared" si="0"/>
        <v>39.200000000000003</v>
      </c>
      <c r="O34" s="901">
        <f t="shared" si="0"/>
        <v>92</v>
      </c>
      <c r="P34" s="902">
        <f t="shared" si="0"/>
        <v>90.3</v>
      </c>
      <c r="Q34" s="901">
        <f t="shared" si="0"/>
        <v>126.1</v>
      </c>
      <c r="R34" s="902">
        <f t="shared" si="0"/>
        <v>125.5</v>
      </c>
      <c r="S34" s="901">
        <f t="shared" si="0"/>
        <v>79.8</v>
      </c>
      <c r="T34" s="902">
        <f t="shared" si="0"/>
        <v>81</v>
      </c>
      <c r="U34" s="901">
        <f t="shared" si="0"/>
        <v>46.3</v>
      </c>
      <c r="V34" s="902">
        <f t="shared" si="0"/>
        <v>44.5</v>
      </c>
      <c r="W34" s="903">
        <f t="shared" si="0"/>
        <v>31.5</v>
      </c>
      <c r="X34" s="904">
        <f t="shared" si="0"/>
        <v>43.4</v>
      </c>
      <c r="Y34" s="907">
        <f t="shared" si="0"/>
        <v>293</v>
      </c>
      <c r="Z34" s="908">
        <f t="shared" si="0"/>
        <v>276</v>
      </c>
      <c r="AA34" s="905">
        <f>MAX(AA4:AA33)</f>
        <v>0.9</v>
      </c>
      <c r="AB34" s="905">
        <f>MAX(AB4:AB33)</f>
        <v>0.3</v>
      </c>
      <c r="AC34" s="615">
        <f t="shared" si="0"/>
        <v>5964</v>
      </c>
      <c r="AD34" s="507">
        <f t="shared" si="0"/>
        <v>40370</v>
      </c>
      <c r="AE34" s="665">
        <f t="shared" si="0"/>
        <v>4.87</v>
      </c>
      <c r="AF34" s="611">
        <f t="shared" si="0"/>
        <v>0</v>
      </c>
      <c r="AG34" s="11" t="s">
        <v>36</v>
      </c>
      <c r="AH34" s="2" t="s">
        <v>36</v>
      </c>
      <c r="AI34" s="1007" t="s">
        <v>36</v>
      </c>
      <c r="AJ34" s="1007" t="s">
        <v>36</v>
      </c>
      <c r="AK34" s="1007" t="s">
        <v>36</v>
      </c>
      <c r="AL34" s="100" t="s">
        <v>36</v>
      </c>
    </row>
    <row r="35" spans="1:38" s="1" customFormat="1" ht="13.5" customHeight="1">
      <c r="A35" s="2239"/>
      <c r="B35" s="2229" t="s">
        <v>408</v>
      </c>
      <c r="C35" s="2186"/>
      <c r="D35" s="666"/>
      <c r="E35" s="909">
        <f>MIN(E4:E33)</f>
        <v>1</v>
      </c>
      <c r="F35" s="910">
        <f t="shared" ref="F35:AF35" si="1">MIN(F4:F33)</f>
        <v>6.3</v>
      </c>
      <c r="G35" s="911">
        <f t="shared" si="1"/>
        <v>10.5</v>
      </c>
      <c r="H35" s="912">
        <f t="shared" si="1"/>
        <v>10.3</v>
      </c>
      <c r="I35" s="913">
        <f t="shared" si="1"/>
        <v>5.2</v>
      </c>
      <c r="J35" s="914">
        <f t="shared" si="1"/>
        <v>1.51</v>
      </c>
      <c r="K35" s="915">
        <f t="shared" si="1"/>
        <v>7.18</v>
      </c>
      <c r="L35" s="916">
        <f t="shared" si="1"/>
        <v>7.02</v>
      </c>
      <c r="M35" s="913">
        <f t="shared" si="1"/>
        <v>19.2</v>
      </c>
      <c r="N35" s="914">
        <f t="shared" si="1"/>
        <v>17.5</v>
      </c>
      <c r="O35" s="911">
        <f t="shared" si="1"/>
        <v>92</v>
      </c>
      <c r="P35" s="912">
        <f t="shared" si="1"/>
        <v>41.2</v>
      </c>
      <c r="Q35" s="911">
        <f t="shared" si="1"/>
        <v>126.1</v>
      </c>
      <c r="R35" s="912">
        <f t="shared" si="1"/>
        <v>61.4</v>
      </c>
      <c r="S35" s="911">
        <f t="shared" si="1"/>
        <v>79.8</v>
      </c>
      <c r="T35" s="912">
        <f t="shared" si="1"/>
        <v>81</v>
      </c>
      <c r="U35" s="911">
        <f t="shared" si="1"/>
        <v>46.3</v>
      </c>
      <c r="V35" s="912">
        <f t="shared" si="1"/>
        <v>44.5</v>
      </c>
      <c r="W35" s="913">
        <f t="shared" si="1"/>
        <v>31.5</v>
      </c>
      <c r="X35" s="914">
        <f t="shared" si="1"/>
        <v>17.2</v>
      </c>
      <c r="Y35" s="917">
        <f t="shared" si="1"/>
        <v>293</v>
      </c>
      <c r="Z35" s="918">
        <f t="shared" si="1"/>
        <v>133</v>
      </c>
      <c r="AA35" s="915">
        <f>MIN(AA4:AA33)</f>
        <v>0.9</v>
      </c>
      <c r="AB35" s="915">
        <f>MIN(AB4:AB33)</f>
        <v>0.08</v>
      </c>
      <c r="AC35" s="49">
        <f t="shared" si="1"/>
        <v>2618</v>
      </c>
      <c r="AD35" s="501">
        <f t="shared" si="1"/>
        <v>10020</v>
      </c>
      <c r="AE35" s="667">
        <f t="shared" si="1"/>
        <v>3.25</v>
      </c>
      <c r="AF35" s="612">
        <f t="shared" si="1"/>
        <v>0</v>
      </c>
      <c r="AG35" s="11" t="s">
        <v>36</v>
      </c>
      <c r="AH35" s="2" t="s">
        <v>36</v>
      </c>
      <c r="AI35" s="1007" t="s">
        <v>36</v>
      </c>
      <c r="AJ35" s="1007" t="s">
        <v>36</v>
      </c>
      <c r="AK35" s="1007" t="s">
        <v>36</v>
      </c>
      <c r="AL35" s="100" t="s">
        <v>36</v>
      </c>
    </row>
    <row r="36" spans="1:38" s="1" customFormat="1" ht="13.5" customHeight="1">
      <c r="A36" s="2239"/>
      <c r="B36" s="2237" t="s">
        <v>409</v>
      </c>
      <c r="C36" s="2188"/>
      <c r="D36" s="668"/>
      <c r="E36" s="1573">
        <f>E37/COUNT(E4:E33)</f>
        <v>12.7</v>
      </c>
      <c r="F36" s="920">
        <f>AVERAGE(F4:F33)</f>
        <v>16.016666666666666</v>
      </c>
      <c r="G36" s="921">
        <f t="shared" ref="G36:AF36" si="2">AVERAGE(G4:G33)</f>
        <v>15.349999999999998</v>
      </c>
      <c r="H36" s="922">
        <f t="shared" si="2"/>
        <v>15.419999999999998</v>
      </c>
      <c r="I36" s="923">
        <f t="shared" si="2"/>
        <v>12.180333333333332</v>
      </c>
      <c r="J36" s="924">
        <f t="shared" si="2"/>
        <v>3.0399999999999991</v>
      </c>
      <c r="K36" s="925">
        <f t="shared" si="2"/>
        <v>7.4743333333333322</v>
      </c>
      <c r="L36" s="926">
        <f t="shared" si="2"/>
        <v>7.3956666666666679</v>
      </c>
      <c r="M36" s="923">
        <f t="shared" si="2"/>
        <v>32.699999999999996</v>
      </c>
      <c r="N36" s="924">
        <f t="shared" si="2"/>
        <v>33.065000000000005</v>
      </c>
      <c r="O36" s="921">
        <f t="shared" si="2"/>
        <v>92</v>
      </c>
      <c r="P36" s="922">
        <f t="shared" si="2"/>
        <v>73.254999999999995</v>
      </c>
      <c r="Q36" s="921">
        <f t="shared" si="2"/>
        <v>126.1</v>
      </c>
      <c r="R36" s="922">
        <f t="shared" si="2"/>
        <v>104.91</v>
      </c>
      <c r="S36" s="921">
        <f t="shared" si="2"/>
        <v>79.8</v>
      </c>
      <c r="T36" s="922">
        <f t="shared" si="2"/>
        <v>81</v>
      </c>
      <c r="U36" s="921">
        <f t="shared" si="2"/>
        <v>46.3</v>
      </c>
      <c r="V36" s="922">
        <f t="shared" si="2"/>
        <v>44.5</v>
      </c>
      <c r="W36" s="923">
        <f t="shared" si="2"/>
        <v>31.5</v>
      </c>
      <c r="X36" s="924">
        <f t="shared" si="2"/>
        <v>35.269999999999996</v>
      </c>
      <c r="Y36" s="927">
        <f t="shared" si="2"/>
        <v>293</v>
      </c>
      <c r="Z36" s="928">
        <f t="shared" si="2"/>
        <v>218.2</v>
      </c>
      <c r="AA36" s="925">
        <f>AVERAGE(AA4:AA33)</f>
        <v>0.9</v>
      </c>
      <c r="AB36" s="925">
        <f>AVERAGE(AB4:AB33)</f>
        <v>0.17100000000000001</v>
      </c>
      <c r="AC36" s="670">
        <f t="shared" si="2"/>
        <v>4089.3333333333335</v>
      </c>
      <c r="AD36" s="671">
        <f t="shared" si="2"/>
        <v>18658.571428571428</v>
      </c>
      <c r="AE36" s="672">
        <f t="shared" si="2"/>
        <v>4.12</v>
      </c>
      <c r="AF36" s="613" t="e">
        <f t="shared" si="2"/>
        <v>#DIV/0!</v>
      </c>
      <c r="AG36" s="11" t="s">
        <v>36</v>
      </c>
      <c r="AH36" s="2" t="s">
        <v>36</v>
      </c>
      <c r="AI36" s="2" t="s">
        <v>36</v>
      </c>
      <c r="AJ36" s="2" t="s">
        <v>36</v>
      </c>
      <c r="AK36" s="2" t="s">
        <v>36</v>
      </c>
      <c r="AL36" s="100" t="s">
        <v>36</v>
      </c>
    </row>
    <row r="37" spans="1:38" s="1" customFormat="1" ht="13.5" customHeight="1">
      <c r="A37" s="2240"/>
      <c r="B37" s="2206" t="s">
        <v>420</v>
      </c>
      <c r="C37" s="2190"/>
      <c r="D37" s="705"/>
      <c r="E37" s="929">
        <f>SUM(E4:E33)</f>
        <v>127</v>
      </c>
      <c r="F37" s="930"/>
      <c r="G37" s="931"/>
      <c r="H37" s="932"/>
      <c r="I37" s="933"/>
      <c r="J37" s="934"/>
      <c r="K37" s="935"/>
      <c r="L37" s="936"/>
      <c r="M37" s="933"/>
      <c r="N37" s="934"/>
      <c r="O37" s="931"/>
      <c r="P37" s="932"/>
      <c r="Q37" s="937"/>
      <c r="R37" s="938"/>
      <c r="S37" s="931"/>
      <c r="T37" s="932"/>
      <c r="U37" s="937"/>
      <c r="V37" s="938"/>
      <c r="W37" s="939"/>
      <c r="X37" s="940"/>
      <c r="Y37" s="941"/>
      <c r="Z37" s="942"/>
      <c r="AA37" s="935"/>
      <c r="AB37" s="936"/>
      <c r="AC37" s="791">
        <f>SUM(AC4:AC33)</f>
        <v>122680</v>
      </c>
      <c r="AD37" s="792">
        <v>171080</v>
      </c>
      <c r="AE37" s="793"/>
      <c r="AF37" s="794"/>
      <c r="AG37" s="274"/>
      <c r="AH37" s="276"/>
      <c r="AI37" s="276"/>
      <c r="AJ37" s="276"/>
      <c r="AK37" s="276"/>
      <c r="AL37" s="275"/>
    </row>
    <row r="38" spans="1:38" ht="13.5" customHeight="1">
      <c r="A38" s="2238" t="s">
        <v>271</v>
      </c>
      <c r="B38" s="803">
        <v>42856</v>
      </c>
      <c r="C38" s="865" t="s">
        <v>37</v>
      </c>
      <c r="D38" s="512" t="s">
        <v>627</v>
      </c>
      <c r="E38" s="943">
        <v>5</v>
      </c>
      <c r="F38" s="944">
        <v>22.3</v>
      </c>
      <c r="G38" s="945">
        <v>19.600000000000001</v>
      </c>
      <c r="H38" s="946">
        <v>19</v>
      </c>
      <c r="I38" s="947">
        <v>22.06</v>
      </c>
      <c r="J38" s="948">
        <v>4.07</v>
      </c>
      <c r="K38" s="949">
        <v>7.45</v>
      </c>
      <c r="L38" s="950">
        <v>7.37</v>
      </c>
      <c r="M38" s="947">
        <v>35.1</v>
      </c>
      <c r="N38" s="948">
        <v>36.200000000000003</v>
      </c>
      <c r="O38" s="945"/>
      <c r="P38" s="946">
        <v>74.2</v>
      </c>
      <c r="Q38" s="945"/>
      <c r="R38" s="946">
        <v>104.9</v>
      </c>
      <c r="S38" s="945"/>
      <c r="T38" s="946"/>
      <c r="U38" s="945"/>
      <c r="V38" s="946"/>
      <c r="W38" s="947"/>
      <c r="X38" s="948">
        <v>43.2</v>
      </c>
      <c r="Y38" s="951"/>
      <c r="Z38" s="952">
        <v>229</v>
      </c>
      <c r="AA38" s="949"/>
      <c r="AB38" s="950">
        <v>0.48</v>
      </c>
      <c r="AC38" s="517">
        <v>4995</v>
      </c>
      <c r="AD38" s="518" t="s">
        <v>36</v>
      </c>
      <c r="AE38" s="519" t="s">
        <v>36</v>
      </c>
      <c r="AF38" s="520" t="s">
        <v>36</v>
      </c>
      <c r="AG38" s="109">
        <v>42866</v>
      </c>
      <c r="AH38" s="4" t="s">
        <v>29</v>
      </c>
      <c r="AI38" s="30">
        <v>22.3</v>
      </c>
      <c r="AJ38" s="27" t="s">
        <v>20</v>
      </c>
      <c r="AK38" s="28"/>
      <c r="AL38" s="103"/>
    </row>
    <row r="39" spans="1:38">
      <c r="A39" s="2239"/>
      <c r="B39" s="472">
        <v>42857</v>
      </c>
      <c r="C39" s="789" t="s">
        <v>38</v>
      </c>
      <c r="D39" s="75" t="s">
        <v>627</v>
      </c>
      <c r="E39" s="879"/>
      <c r="F39" s="880">
        <v>17.2</v>
      </c>
      <c r="G39" s="881">
        <v>17.2</v>
      </c>
      <c r="H39" s="882">
        <v>17.5</v>
      </c>
      <c r="I39" s="883">
        <v>12.11</v>
      </c>
      <c r="J39" s="884">
        <v>3.45</v>
      </c>
      <c r="K39" s="885">
        <v>7.33</v>
      </c>
      <c r="L39" s="886">
        <v>7.23</v>
      </c>
      <c r="M39" s="883">
        <v>35.6</v>
      </c>
      <c r="N39" s="884">
        <v>37.1</v>
      </c>
      <c r="O39" s="881"/>
      <c r="P39" s="882">
        <v>70.099999999999994</v>
      </c>
      <c r="Q39" s="881"/>
      <c r="R39" s="882">
        <v>100.1</v>
      </c>
      <c r="S39" s="881"/>
      <c r="T39" s="882"/>
      <c r="U39" s="881"/>
      <c r="V39" s="882"/>
      <c r="W39" s="883"/>
      <c r="X39" s="884">
        <v>50.3</v>
      </c>
      <c r="Y39" s="887"/>
      <c r="Z39" s="888">
        <v>225</v>
      </c>
      <c r="AA39" s="885"/>
      <c r="AB39" s="886">
        <v>0.26</v>
      </c>
      <c r="AC39" s="481">
        <v>5316</v>
      </c>
      <c r="AD39" s="480">
        <v>30170</v>
      </c>
      <c r="AE39" s="361" t="s">
        <v>36</v>
      </c>
      <c r="AF39" s="363" t="s">
        <v>36</v>
      </c>
      <c r="AG39" s="12" t="s">
        <v>30</v>
      </c>
      <c r="AH39" s="13" t="s">
        <v>31</v>
      </c>
      <c r="AI39" s="14" t="s">
        <v>32</v>
      </c>
      <c r="AJ39" s="15" t="s">
        <v>33</v>
      </c>
      <c r="AK39" s="16" t="s">
        <v>36</v>
      </c>
      <c r="AL39" s="93"/>
    </row>
    <row r="40" spans="1:38">
      <c r="A40" s="2239"/>
      <c r="B40" s="472">
        <v>42858</v>
      </c>
      <c r="C40" s="789" t="s">
        <v>35</v>
      </c>
      <c r="D40" s="76" t="s">
        <v>627</v>
      </c>
      <c r="E40" s="879"/>
      <c r="F40" s="880">
        <v>19.100000000000001</v>
      </c>
      <c r="G40" s="881">
        <v>18</v>
      </c>
      <c r="H40" s="882">
        <v>18.8</v>
      </c>
      <c r="I40" s="883">
        <v>12.7</v>
      </c>
      <c r="J40" s="884">
        <v>3.5</v>
      </c>
      <c r="K40" s="885">
        <v>7.4</v>
      </c>
      <c r="L40" s="886">
        <v>7.3</v>
      </c>
      <c r="M40" s="883"/>
      <c r="N40" s="884"/>
      <c r="O40" s="881"/>
      <c r="P40" s="882"/>
      <c r="Q40" s="881"/>
      <c r="R40" s="882"/>
      <c r="S40" s="881"/>
      <c r="T40" s="882"/>
      <c r="U40" s="881"/>
      <c r="V40" s="882"/>
      <c r="W40" s="883"/>
      <c r="X40" s="884"/>
      <c r="Y40" s="887"/>
      <c r="Z40" s="888" t="s">
        <v>19</v>
      </c>
      <c r="AA40" s="885"/>
      <c r="AB40" s="886"/>
      <c r="AC40" s="481">
        <v>5354</v>
      </c>
      <c r="AD40" s="480" t="s">
        <v>36</v>
      </c>
      <c r="AE40" s="361" t="s">
        <v>36</v>
      </c>
      <c r="AF40" s="363" t="s">
        <v>36</v>
      </c>
      <c r="AG40" s="5" t="s">
        <v>273</v>
      </c>
      <c r="AH40" s="17" t="s">
        <v>20</v>
      </c>
      <c r="AI40" s="983">
        <v>20.9</v>
      </c>
      <c r="AJ40" s="984">
        <v>20.3</v>
      </c>
      <c r="AK40" s="985" t="s">
        <v>36</v>
      </c>
      <c r="AL40" s="1008"/>
    </row>
    <row r="41" spans="1:38">
      <c r="A41" s="2239"/>
      <c r="B41" s="472">
        <v>42859</v>
      </c>
      <c r="C41" s="789" t="s">
        <v>39</v>
      </c>
      <c r="D41" s="76" t="s">
        <v>627</v>
      </c>
      <c r="E41" s="879"/>
      <c r="F41" s="880">
        <v>20.7</v>
      </c>
      <c r="G41" s="881">
        <v>18.3</v>
      </c>
      <c r="H41" s="882">
        <v>18.8</v>
      </c>
      <c r="I41" s="883">
        <v>11.3</v>
      </c>
      <c r="J41" s="884">
        <v>3.8</v>
      </c>
      <c r="K41" s="885">
        <v>7.4</v>
      </c>
      <c r="L41" s="886">
        <v>7.4</v>
      </c>
      <c r="M41" s="883"/>
      <c r="N41" s="884"/>
      <c r="O41" s="881"/>
      <c r="P41" s="882"/>
      <c r="Q41" s="881"/>
      <c r="R41" s="882"/>
      <c r="S41" s="881"/>
      <c r="T41" s="882"/>
      <c r="U41" s="881"/>
      <c r="V41" s="882"/>
      <c r="W41" s="883"/>
      <c r="X41" s="884"/>
      <c r="Y41" s="887"/>
      <c r="Z41" s="888" t="s">
        <v>19</v>
      </c>
      <c r="AA41" s="885"/>
      <c r="AB41" s="886"/>
      <c r="AC41" s="481">
        <v>4716</v>
      </c>
      <c r="AD41" s="480" t="s">
        <v>36</v>
      </c>
      <c r="AE41" s="361" t="s">
        <v>36</v>
      </c>
      <c r="AF41" s="363" t="s">
        <v>36</v>
      </c>
      <c r="AG41" s="6" t="s">
        <v>274</v>
      </c>
      <c r="AH41" s="18" t="s">
        <v>275</v>
      </c>
      <c r="AI41" s="986">
        <v>7.2</v>
      </c>
      <c r="AJ41" s="987">
        <v>3.22</v>
      </c>
      <c r="AK41" s="988" t="s">
        <v>36</v>
      </c>
      <c r="AL41" s="1009"/>
    </row>
    <row r="42" spans="1:38">
      <c r="A42" s="2239"/>
      <c r="B42" s="472">
        <v>42860</v>
      </c>
      <c r="C42" s="789" t="s">
        <v>40</v>
      </c>
      <c r="D42" s="116" t="s">
        <v>627</v>
      </c>
      <c r="E42" s="879"/>
      <c r="F42" s="880">
        <v>21.6</v>
      </c>
      <c r="G42" s="881">
        <v>19</v>
      </c>
      <c r="H42" s="882">
        <v>19.3</v>
      </c>
      <c r="I42" s="883">
        <v>12.6</v>
      </c>
      <c r="J42" s="884">
        <v>3.6</v>
      </c>
      <c r="K42" s="885">
        <v>7.4</v>
      </c>
      <c r="L42" s="886">
        <v>7.4</v>
      </c>
      <c r="M42" s="883"/>
      <c r="N42" s="884"/>
      <c r="O42" s="881"/>
      <c r="P42" s="882"/>
      <c r="Q42" s="881"/>
      <c r="R42" s="882"/>
      <c r="S42" s="881"/>
      <c r="T42" s="882"/>
      <c r="U42" s="881"/>
      <c r="V42" s="882"/>
      <c r="W42" s="883"/>
      <c r="X42" s="884"/>
      <c r="Y42" s="887"/>
      <c r="Z42" s="888" t="s">
        <v>19</v>
      </c>
      <c r="AA42" s="885"/>
      <c r="AB42" s="886"/>
      <c r="AC42" s="481">
        <v>4879</v>
      </c>
      <c r="AD42" s="480" t="s">
        <v>36</v>
      </c>
      <c r="AE42" s="361" t="s">
        <v>36</v>
      </c>
      <c r="AF42" s="363" t="s">
        <v>36</v>
      </c>
      <c r="AG42" s="6" t="s">
        <v>21</v>
      </c>
      <c r="AH42" s="18"/>
      <c r="AI42" s="989">
        <v>7.38</v>
      </c>
      <c r="AJ42" s="990">
        <v>7.32</v>
      </c>
      <c r="AK42" s="991" t="s">
        <v>36</v>
      </c>
      <c r="AL42" s="1010"/>
    </row>
    <row r="43" spans="1:38">
      <c r="A43" s="2239"/>
      <c r="B43" s="1592">
        <v>42861</v>
      </c>
      <c r="C43" s="1594" t="s">
        <v>41</v>
      </c>
      <c r="D43" s="76" t="s">
        <v>627</v>
      </c>
      <c r="E43" s="879"/>
      <c r="F43" s="880">
        <v>23.3</v>
      </c>
      <c r="G43" s="881">
        <v>20.7</v>
      </c>
      <c r="H43" s="882">
        <v>21</v>
      </c>
      <c r="I43" s="883">
        <v>10.4</v>
      </c>
      <c r="J43" s="884">
        <v>3.4</v>
      </c>
      <c r="K43" s="885">
        <v>7.4</v>
      </c>
      <c r="L43" s="886">
        <v>7.3</v>
      </c>
      <c r="M43" s="883"/>
      <c r="N43" s="884"/>
      <c r="O43" s="881"/>
      <c r="P43" s="882"/>
      <c r="Q43" s="881" t="s">
        <v>19</v>
      </c>
      <c r="R43" s="882" t="s">
        <v>19</v>
      </c>
      <c r="S43" s="881" t="s">
        <v>19</v>
      </c>
      <c r="T43" s="882" t="s">
        <v>19</v>
      </c>
      <c r="U43" s="953" t="s">
        <v>19</v>
      </c>
      <c r="V43" s="954" t="s">
        <v>19</v>
      </c>
      <c r="W43" s="883"/>
      <c r="X43" s="884"/>
      <c r="Y43" s="887" t="s">
        <v>19</v>
      </c>
      <c r="Z43" s="888" t="s">
        <v>19</v>
      </c>
      <c r="AA43" s="885"/>
      <c r="AB43" s="886"/>
      <c r="AC43" s="481">
        <v>4955</v>
      </c>
      <c r="AD43" s="480" t="s">
        <v>36</v>
      </c>
      <c r="AE43" s="361">
        <v>2.82</v>
      </c>
      <c r="AF43" s="363" t="s">
        <v>461</v>
      </c>
      <c r="AG43" s="6" t="s">
        <v>276</v>
      </c>
      <c r="AH43" s="18" t="s">
        <v>22</v>
      </c>
      <c r="AI43" s="992">
        <v>34.9</v>
      </c>
      <c r="AJ43" s="993">
        <v>36.5</v>
      </c>
      <c r="AK43" s="994" t="s">
        <v>36</v>
      </c>
      <c r="AL43" s="1011"/>
    </row>
    <row r="44" spans="1:38">
      <c r="A44" s="2239"/>
      <c r="B44" s="472">
        <v>42862</v>
      </c>
      <c r="C44" s="789" t="s">
        <v>42</v>
      </c>
      <c r="D44" s="76" t="s">
        <v>641</v>
      </c>
      <c r="E44" s="879"/>
      <c r="F44" s="880">
        <v>19.899999999999999</v>
      </c>
      <c r="G44" s="881">
        <v>21.1</v>
      </c>
      <c r="H44" s="882">
        <v>21.7</v>
      </c>
      <c r="I44" s="883">
        <v>9.6</v>
      </c>
      <c r="J44" s="884">
        <v>3.9</v>
      </c>
      <c r="K44" s="885">
        <v>7.4</v>
      </c>
      <c r="L44" s="886">
        <v>7.4</v>
      </c>
      <c r="M44" s="883"/>
      <c r="N44" s="884"/>
      <c r="O44" s="881"/>
      <c r="P44" s="882"/>
      <c r="Q44" s="881"/>
      <c r="R44" s="882"/>
      <c r="S44" s="881"/>
      <c r="T44" s="882"/>
      <c r="U44" s="881"/>
      <c r="V44" s="955"/>
      <c r="W44" s="883"/>
      <c r="X44" s="884"/>
      <c r="Y44" s="887"/>
      <c r="Z44" s="888" t="s">
        <v>19</v>
      </c>
      <c r="AA44" s="885"/>
      <c r="AB44" s="886"/>
      <c r="AC44" s="481">
        <v>4677</v>
      </c>
      <c r="AD44" s="480" t="s">
        <v>36</v>
      </c>
      <c r="AE44" s="361" t="s">
        <v>36</v>
      </c>
      <c r="AF44" s="363" t="s">
        <v>36</v>
      </c>
      <c r="AG44" s="6" t="s">
        <v>277</v>
      </c>
      <c r="AH44" s="18" t="s">
        <v>23</v>
      </c>
      <c r="AI44" s="992">
        <v>85.6</v>
      </c>
      <c r="AJ44" s="993">
        <v>80.3</v>
      </c>
      <c r="AK44" s="994" t="s">
        <v>36</v>
      </c>
      <c r="AL44" s="1011"/>
    </row>
    <row r="45" spans="1:38">
      <c r="A45" s="2239"/>
      <c r="B45" s="472">
        <v>42863</v>
      </c>
      <c r="C45" s="789" t="s">
        <v>37</v>
      </c>
      <c r="D45" s="120" t="s">
        <v>627</v>
      </c>
      <c r="E45" s="889"/>
      <c r="F45" s="890">
        <v>23.8</v>
      </c>
      <c r="G45" s="891">
        <v>19.8</v>
      </c>
      <c r="H45" s="892">
        <v>20</v>
      </c>
      <c r="I45" s="893">
        <v>7.94</v>
      </c>
      <c r="J45" s="894">
        <v>3.42</v>
      </c>
      <c r="K45" s="895">
        <v>7.4</v>
      </c>
      <c r="L45" s="896">
        <v>7.36</v>
      </c>
      <c r="M45" s="893">
        <v>38.700000000000003</v>
      </c>
      <c r="N45" s="894">
        <v>38.200000000000003</v>
      </c>
      <c r="O45" s="891"/>
      <c r="P45" s="892">
        <v>78.900000000000006</v>
      </c>
      <c r="Q45" s="891"/>
      <c r="R45" s="892">
        <v>111.3</v>
      </c>
      <c r="S45" s="891"/>
      <c r="T45" s="892"/>
      <c r="U45" s="891"/>
      <c r="V45" s="956"/>
      <c r="W45" s="893"/>
      <c r="X45" s="894">
        <v>48.4</v>
      </c>
      <c r="Y45" s="897"/>
      <c r="Z45" s="898">
        <v>211</v>
      </c>
      <c r="AA45" s="895"/>
      <c r="AB45" s="896">
        <v>0.53</v>
      </c>
      <c r="AC45" s="481">
        <v>5118</v>
      </c>
      <c r="AD45" s="480" t="s">
        <v>36</v>
      </c>
      <c r="AE45" s="361" t="s">
        <v>36</v>
      </c>
      <c r="AF45" s="363" t="s">
        <v>36</v>
      </c>
      <c r="AG45" s="6" t="s">
        <v>278</v>
      </c>
      <c r="AH45" s="18" t="s">
        <v>23</v>
      </c>
      <c r="AI45" s="992">
        <v>109.1</v>
      </c>
      <c r="AJ45" s="993">
        <v>108.5</v>
      </c>
      <c r="AK45" s="994" t="s">
        <v>36</v>
      </c>
      <c r="AL45" s="1011"/>
    </row>
    <row r="46" spans="1:38">
      <c r="A46" s="2239"/>
      <c r="B46" s="472">
        <v>42864</v>
      </c>
      <c r="C46" s="789" t="s">
        <v>38</v>
      </c>
      <c r="D46" s="120" t="s">
        <v>641</v>
      </c>
      <c r="E46" s="889"/>
      <c r="F46" s="890">
        <v>19.5</v>
      </c>
      <c r="G46" s="891">
        <v>20.7</v>
      </c>
      <c r="H46" s="892">
        <v>20.7</v>
      </c>
      <c r="I46" s="893">
        <v>8.19</v>
      </c>
      <c r="J46" s="894">
        <v>3.53</v>
      </c>
      <c r="K46" s="895">
        <v>7.4</v>
      </c>
      <c r="L46" s="896">
        <v>7.29</v>
      </c>
      <c r="M46" s="893">
        <v>38.5</v>
      </c>
      <c r="N46" s="894">
        <v>39.5</v>
      </c>
      <c r="O46" s="891"/>
      <c r="P46" s="892">
        <v>82.3</v>
      </c>
      <c r="Q46" s="891"/>
      <c r="R46" s="892">
        <v>113.3</v>
      </c>
      <c r="S46" s="891"/>
      <c r="T46" s="892"/>
      <c r="U46" s="891"/>
      <c r="V46" s="956"/>
      <c r="W46" s="893"/>
      <c r="X46" s="894">
        <v>50.1</v>
      </c>
      <c r="Y46" s="897"/>
      <c r="Z46" s="898">
        <v>243</v>
      </c>
      <c r="AA46" s="895"/>
      <c r="AB46" s="896">
        <v>0.3</v>
      </c>
      <c r="AC46" s="481">
        <v>5454</v>
      </c>
      <c r="AD46" s="480">
        <v>30170</v>
      </c>
      <c r="AE46" s="361" t="s">
        <v>36</v>
      </c>
      <c r="AF46" s="363" t="s">
        <v>36</v>
      </c>
      <c r="AG46" s="6" t="s">
        <v>279</v>
      </c>
      <c r="AH46" s="18" t="s">
        <v>23</v>
      </c>
      <c r="AI46" s="992">
        <v>69.599999999999994</v>
      </c>
      <c r="AJ46" s="993">
        <v>69.599999999999994</v>
      </c>
      <c r="AK46" s="994" t="s">
        <v>36</v>
      </c>
      <c r="AL46" s="1011"/>
    </row>
    <row r="47" spans="1:38">
      <c r="A47" s="2239"/>
      <c r="B47" s="472">
        <v>42865</v>
      </c>
      <c r="C47" s="789" t="s">
        <v>35</v>
      </c>
      <c r="D47" s="116" t="s">
        <v>632</v>
      </c>
      <c r="E47" s="879">
        <v>5.5</v>
      </c>
      <c r="F47" s="880">
        <v>16.399999999999999</v>
      </c>
      <c r="G47" s="881">
        <v>19.100000000000001</v>
      </c>
      <c r="H47" s="882">
        <v>19.3</v>
      </c>
      <c r="I47" s="883">
        <v>8.08</v>
      </c>
      <c r="J47" s="884">
        <v>3.2</v>
      </c>
      <c r="K47" s="885">
        <v>7.41</v>
      </c>
      <c r="L47" s="886">
        <v>7.3</v>
      </c>
      <c r="M47" s="883">
        <v>39.9</v>
      </c>
      <c r="N47" s="884">
        <v>37</v>
      </c>
      <c r="O47" s="881"/>
      <c r="P47" s="882">
        <v>80.400000000000006</v>
      </c>
      <c r="Q47" s="881"/>
      <c r="R47" s="882">
        <v>111.3</v>
      </c>
      <c r="S47" s="881"/>
      <c r="T47" s="882"/>
      <c r="U47" s="881"/>
      <c r="V47" s="955"/>
      <c r="W47" s="883"/>
      <c r="X47" s="884">
        <v>42.2</v>
      </c>
      <c r="Y47" s="887"/>
      <c r="Z47" s="888">
        <v>241</v>
      </c>
      <c r="AA47" s="885"/>
      <c r="AB47" s="886">
        <v>0.33</v>
      </c>
      <c r="AC47" s="481">
        <v>5300</v>
      </c>
      <c r="AD47" s="480" t="s">
        <v>36</v>
      </c>
      <c r="AE47" s="361" t="s">
        <v>36</v>
      </c>
      <c r="AF47" s="363" t="s">
        <v>36</v>
      </c>
      <c r="AG47" s="6" t="s">
        <v>280</v>
      </c>
      <c r="AH47" s="18" t="s">
        <v>23</v>
      </c>
      <c r="AI47" s="992">
        <v>39.5</v>
      </c>
      <c r="AJ47" s="993">
        <v>38.9</v>
      </c>
      <c r="AK47" s="994" t="s">
        <v>36</v>
      </c>
      <c r="AL47" s="1011"/>
    </row>
    <row r="48" spans="1:38">
      <c r="A48" s="2239"/>
      <c r="B48" s="537">
        <v>42866</v>
      </c>
      <c r="C48" s="790" t="s">
        <v>39</v>
      </c>
      <c r="D48" s="76" t="s">
        <v>627</v>
      </c>
      <c r="E48" s="879"/>
      <c r="F48" s="880">
        <v>22.3</v>
      </c>
      <c r="G48" s="881">
        <v>19</v>
      </c>
      <c r="H48" s="882">
        <v>18.600000000000001</v>
      </c>
      <c r="I48" s="883">
        <v>7.2</v>
      </c>
      <c r="J48" s="884">
        <v>3.22</v>
      </c>
      <c r="K48" s="885">
        <v>7.38</v>
      </c>
      <c r="L48" s="886">
        <v>7.32</v>
      </c>
      <c r="M48" s="883">
        <v>34.9</v>
      </c>
      <c r="N48" s="884">
        <v>36.5</v>
      </c>
      <c r="O48" s="881">
        <v>85.6</v>
      </c>
      <c r="P48" s="882">
        <v>80.3</v>
      </c>
      <c r="Q48" s="881">
        <v>109.1</v>
      </c>
      <c r="R48" s="882">
        <v>108.5</v>
      </c>
      <c r="S48" s="881">
        <v>69.599999999999994</v>
      </c>
      <c r="T48" s="882">
        <v>69.599999999999994</v>
      </c>
      <c r="U48" s="881">
        <v>39.5</v>
      </c>
      <c r="V48" s="955">
        <v>38.9</v>
      </c>
      <c r="W48" s="883">
        <v>35.9</v>
      </c>
      <c r="X48" s="884">
        <v>41.1</v>
      </c>
      <c r="Y48" s="887">
        <v>179</v>
      </c>
      <c r="Z48" s="888">
        <v>198</v>
      </c>
      <c r="AA48" s="885">
        <v>0.78</v>
      </c>
      <c r="AB48" s="886">
        <v>0.28999999999999998</v>
      </c>
      <c r="AC48" s="481">
        <v>4769</v>
      </c>
      <c r="AD48" s="480">
        <v>19950</v>
      </c>
      <c r="AE48" s="361" t="s">
        <v>36</v>
      </c>
      <c r="AF48" s="363" t="s">
        <v>36</v>
      </c>
      <c r="AG48" s="6" t="s">
        <v>281</v>
      </c>
      <c r="AH48" s="18" t="s">
        <v>23</v>
      </c>
      <c r="AI48" s="986">
        <v>35.9</v>
      </c>
      <c r="AJ48" s="987">
        <v>41.1</v>
      </c>
      <c r="AK48" s="988" t="s">
        <v>36</v>
      </c>
      <c r="AL48" s="1009"/>
    </row>
    <row r="49" spans="1:38">
      <c r="A49" s="2239"/>
      <c r="B49" s="472">
        <v>42867</v>
      </c>
      <c r="C49" s="789" t="s">
        <v>40</v>
      </c>
      <c r="D49" s="76" t="s">
        <v>627</v>
      </c>
      <c r="E49" s="879"/>
      <c r="F49" s="880">
        <v>23.2</v>
      </c>
      <c r="G49" s="881">
        <v>22.2</v>
      </c>
      <c r="H49" s="882">
        <v>22</v>
      </c>
      <c r="I49" s="883">
        <v>6.55</v>
      </c>
      <c r="J49" s="884">
        <v>2.95</v>
      </c>
      <c r="K49" s="885">
        <v>7.41</v>
      </c>
      <c r="L49" s="886">
        <v>7.4</v>
      </c>
      <c r="M49" s="883">
        <v>34.9</v>
      </c>
      <c r="N49" s="884">
        <v>36.6</v>
      </c>
      <c r="O49" s="881"/>
      <c r="P49" s="882">
        <v>83.5</v>
      </c>
      <c r="Q49" s="881"/>
      <c r="R49" s="882">
        <v>102.1</v>
      </c>
      <c r="S49" s="881"/>
      <c r="T49" s="882"/>
      <c r="U49" s="881"/>
      <c r="V49" s="955"/>
      <c r="W49" s="883"/>
      <c r="X49" s="884">
        <v>41.2</v>
      </c>
      <c r="Y49" s="887"/>
      <c r="Z49" s="888">
        <v>198</v>
      </c>
      <c r="AA49" s="885"/>
      <c r="AB49" s="886">
        <v>0.16</v>
      </c>
      <c r="AC49" s="481">
        <v>4591</v>
      </c>
      <c r="AD49" s="480">
        <v>10020</v>
      </c>
      <c r="AE49" s="361">
        <v>1.74</v>
      </c>
      <c r="AF49" s="363" t="s">
        <v>36</v>
      </c>
      <c r="AG49" s="6" t="s">
        <v>282</v>
      </c>
      <c r="AH49" s="18" t="s">
        <v>23</v>
      </c>
      <c r="AI49" s="995">
        <v>179</v>
      </c>
      <c r="AJ49" s="996">
        <v>198</v>
      </c>
      <c r="AK49" s="997" t="s">
        <v>36</v>
      </c>
      <c r="AL49" s="1012"/>
    </row>
    <row r="50" spans="1:38">
      <c r="A50" s="2239"/>
      <c r="B50" s="472">
        <v>42868</v>
      </c>
      <c r="C50" s="789" t="s">
        <v>41</v>
      </c>
      <c r="D50" s="76" t="s">
        <v>632</v>
      </c>
      <c r="E50" s="879">
        <v>34.5</v>
      </c>
      <c r="F50" s="880">
        <v>18.399999999999999</v>
      </c>
      <c r="G50" s="881">
        <v>21.8</v>
      </c>
      <c r="H50" s="882">
        <v>22.4</v>
      </c>
      <c r="I50" s="883">
        <v>7.3</v>
      </c>
      <c r="J50" s="884">
        <v>3.3</v>
      </c>
      <c r="K50" s="885">
        <v>7.4</v>
      </c>
      <c r="L50" s="886">
        <v>7.5</v>
      </c>
      <c r="M50" s="883"/>
      <c r="N50" s="884"/>
      <c r="O50" s="881"/>
      <c r="P50" s="882"/>
      <c r="Q50" s="881"/>
      <c r="R50" s="882"/>
      <c r="S50" s="881"/>
      <c r="T50" s="882"/>
      <c r="U50" s="881"/>
      <c r="V50" s="955"/>
      <c r="W50" s="883"/>
      <c r="X50" s="884"/>
      <c r="Y50" s="887"/>
      <c r="Z50" s="888" t="s">
        <v>19</v>
      </c>
      <c r="AA50" s="885"/>
      <c r="AB50" s="886" t="s">
        <v>19</v>
      </c>
      <c r="AC50" s="481">
        <v>5044</v>
      </c>
      <c r="AD50" s="480">
        <v>10060</v>
      </c>
      <c r="AE50" s="361" t="s">
        <v>36</v>
      </c>
      <c r="AF50" s="363" t="s">
        <v>36</v>
      </c>
      <c r="AG50" s="6" t="s">
        <v>283</v>
      </c>
      <c r="AH50" s="18" t="s">
        <v>23</v>
      </c>
      <c r="AI50" s="989">
        <v>0.78</v>
      </c>
      <c r="AJ50" s="990">
        <v>0.28999999999999998</v>
      </c>
      <c r="AK50" s="991" t="s">
        <v>36</v>
      </c>
      <c r="AL50" s="1010"/>
    </row>
    <row r="51" spans="1:38">
      <c r="A51" s="2239"/>
      <c r="B51" s="472">
        <v>42869</v>
      </c>
      <c r="C51" s="789" t="s">
        <v>42</v>
      </c>
      <c r="D51" s="76" t="s">
        <v>641</v>
      </c>
      <c r="E51" s="879">
        <v>1</v>
      </c>
      <c r="F51" s="880">
        <v>16.399999999999999</v>
      </c>
      <c r="G51" s="881">
        <v>18.399999999999999</v>
      </c>
      <c r="H51" s="882">
        <v>18.399999999999999</v>
      </c>
      <c r="I51" s="883">
        <v>14.1</v>
      </c>
      <c r="J51" s="884">
        <v>2.8</v>
      </c>
      <c r="K51" s="885">
        <v>7.3</v>
      </c>
      <c r="L51" s="886">
        <v>7.2</v>
      </c>
      <c r="M51" s="883"/>
      <c r="N51" s="884"/>
      <c r="O51" s="881"/>
      <c r="P51" s="882"/>
      <c r="Q51" s="881"/>
      <c r="R51" s="882"/>
      <c r="S51" s="881"/>
      <c r="T51" s="882"/>
      <c r="U51" s="881"/>
      <c r="V51" s="955"/>
      <c r="W51" s="883"/>
      <c r="X51" s="884"/>
      <c r="Y51" s="887"/>
      <c r="Z51" s="888" t="s">
        <v>19</v>
      </c>
      <c r="AA51" s="885"/>
      <c r="AB51" s="886"/>
      <c r="AC51" s="481">
        <v>5997</v>
      </c>
      <c r="AD51" s="480" t="s">
        <v>36</v>
      </c>
      <c r="AE51" s="361" t="s">
        <v>36</v>
      </c>
      <c r="AF51" s="363" t="s">
        <v>36</v>
      </c>
      <c r="AG51" s="6" t="s">
        <v>24</v>
      </c>
      <c r="AH51" s="18" t="s">
        <v>23</v>
      </c>
      <c r="AI51" s="881">
        <v>4.2</v>
      </c>
      <c r="AJ51" s="998">
        <v>3.3</v>
      </c>
      <c r="AK51" s="1013" t="s">
        <v>36</v>
      </c>
      <c r="AL51" s="1010"/>
    </row>
    <row r="52" spans="1:38">
      <c r="A52" s="2239"/>
      <c r="B52" s="472">
        <v>42870</v>
      </c>
      <c r="C52" s="789" t="s">
        <v>37</v>
      </c>
      <c r="D52" s="76" t="s">
        <v>641</v>
      </c>
      <c r="E52" s="879"/>
      <c r="F52" s="880">
        <v>16.399999999999999</v>
      </c>
      <c r="G52" s="881">
        <v>17.899999999999999</v>
      </c>
      <c r="H52" s="882">
        <v>18.100000000000001</v>
      </c>
      <c r="I52" s="883">
        <v>7.11</v>
      </c>
      <c r="J52" s="884">
        <v>2.92</v>
      </c>
      <c r="K52" s="885">
        <v>7.33</v>
      </c>
      <c r="L52" s="886">
        <v>7.28</v>
      </c>
      <c r="M52" s="883">
        <v>30.1</v>
      </c>
      <c r="N52" s="884">
        <v>29.1</v>
      </c>
      <c r="O52" s="881"/>
      <c r="P52" s="882">
        <v>68</v>
      </c>
      <c r="Q52" s="881"/>
      <c r="R52" s="882">
        <v>91.8</v>
      </c>
      <c r="S52" s="881"/>
      <c r="T52" s="882"/>
      <c r="U52" s="881"/>
      <c r="V52" s="955"/>
      <c r="W52" s="883"/>
      <c r="X52" s="884">
        <v>31.5</v>
      </c>
      <c r="Y52" s="887"/>
      <c r="Z52" s="888">
        <v>165</v>
      </c>
      <c r="AA52" s="885"/>
      <c r="AB52" s="886">
        <v>0.18</v>
      </c>
      <c r="AC52" s="481">
        <v>4039</v>
      </c>
      <c r="AD52" s="480" t="s">
        <v>36</v>
      </c>
      <c r="AE52" s="361" t="s">
        <v>36</v>
      </c>
      <c r="AF52" s="363" t="s">
        <v>36</v>
      </c>
      <c r="AG52" s="6" t="s">
        <v>25</v>
      </c>
      <c r="AH52" s="18" t="s">
        <v>23</v>
      </c>
      <c r="AI52" s="881">
        <v>1.9</v>
      </c>
      <c r="AJ52" s="998">
        <v>0.7</v>
      </c>
      <c r="AK52" s="1013" t="s">
        <v>36</v>
      </c>
      <c r="AL52" s="1010"/>
    </row>
    <row r="53" spans="1:38">
      <c r="A53" s="2239"/>
      <c r="B53" s="472">
        <v>42871</v>
      </c>
      <c r="C53" s="789" t="s">
        <v>38</v>
      </c>
      <c r="D53" s="116" t="s">
        <v>627</v>
      </c>
      <c r="E53" s="879"/>
      <c r="F53" s="880">
        <v>20</v>
      </c>
      <c r="G53" s="881">
        <v>19.100000000000001</v>
      </c>
      <c r="H53" s="882">
        <v>19</v>
      </c>
      <c r="I53" s="883">
        <v>7.52</v>
      </c>
      <c r="J53" s="884">
        <v>4.67</v>
      </c>
      <c r="K53" s="885">
        <v>7.36</v>
      </c>
      <c r="L53" s="886">
        <v>7.34</v>
      </c>
      <c r="M53" s="883">
        <v>32.200000000000003</v>
      </c>
      <c r="N53" s="884">
        <v>32.9</v>
      </c>
      <c r="O53" s="881"/>
      <c r="P53" s="882">
        <v>81.5</v>
      </c>
      <c r="Q53" s="881"/>
      <c r="R53" s="882">
        <v>103.9</v>
      </c>
      <c r="S53" s="881"/>
      <c r="T53" s="882"/>
      <c r="U53" s="881"/>
      <c r="V53" s="955"/>
      <c r="W53" s="883"/>
      <c r="X53" s="884">
        <v>35.4</v>
      </c>
      <c r="Y53" s="887"/>
      <c r="Z53" s="888">
        <v>190</v>
      </c>
      <c r="AA53" s="885"/>
      <c r="AB53" s="886">
        <v>0.34</v>
      </c>
      <c r="AC53" s="481">
        <v>3840</v>
      </c>
      <c r="AD53" s="480" t="s">
        <v>36</v>
      </c>
      <c r="AE53" s="361" t="s">
        <v>36</v>
      </c>
      <c r="AF53" s="363" t="s">
        <v>36</v>
      </c>
      <c r="AG53" s="6" t="s">
        <v>284</v>
      </c>
      <c r="AH53" s="18" t="s">
        <v>23</v>
      </c>
      <c r="AI53" s="881">
        <v>7.6</v>
      </c>
      <c r="AJ53" s="998">
        <v>8.3000000000000007</v>
      </c>
      <c r="AK53" s="1013" t="s">
        <v>36</v>
      </c>
      <c r="AL53" s="1010"/>
    </row>
    <row r="54" spans="1:38">
      <c r="A54" s="2239"/>
      <c r="B54" s="472">
        <v>42872</v>
      </c>
      <c r="C54" s="789" t="s">
        <v>35</v>
      </c>
      <c r="D54" s="76" t="s">
        <v>641</v>
      </c>
      <c r="E54" s="879"/>
      <c r="F54" s="880">
        <v>17.8</v>
      </c>
      <c r="G54" s="881">
        <v>19.600000000000001</v>
      </c>
      <c r="H54" s="882">
        <v>19.8</v>
      </c>
      <c r="I54" s="883">
        <v>7.54</v>
      </c>
      <c r="J54" s="884">
        <v>2.98</v>
      </c>
      <c r="K54" s="885">
        <v>7.43</v>
      </c>
      <c r="L54" s="886">
        <v>7.38</v>
      </c>
      <c r="M54" s="883">
        <v>34.299999999999997</v>
      </c>
      <c r="N54" s="884">
        <v>34.4</v>
      </c>
      <c r="O54" s="881"/>
      <c r="P54" s="882">
        <v>81.5</v>
      </c>
      <c r="Q54" s="881"/>
      <c r="R54" s="882">
        <v>108.1</v>
      </c>
      <c r="S54" s="881"/>
      <c r="T54" s="882"/>
      <c r="U54" s="881"/>
      <c r="V54" s="955"/>
      <c r="W54" s="883"/>
      <c r="X54" s="884">
        <v>37.6</v>
      </c>
      <c r="Y54" s="887"/>
      <c r="Z54" s="888">
        <v>211</v>
      </c>
      <c r="AA54" s="885"/>
      <c r="AB54" s="886">
        <v>0.32</v>
      </c>
      <c r="AC54" s="481">
        <v>3659</v>
      </c>
      <c r="AD54" s="480" t="s">
        <v>36</v>
      </c>
      <c r="AE54" s="361" t="s">
        <v>36</v>
      </c>
      <c r="AF54" s="363" t="s">
        <v>36</v>
      </c>
      <c r="AG54" s="6" t="s">
        <v>285</v>
      </c>
      <c r="AH54" s="18" t="s">
        <v>23</v>
      </c>
      <c r="AI54" s="348">
        <v>7.6999999999999999E-2</v>
      </c>
      <c r="AJ54" s="268">
        <v>5.0999999999999997E-2</v>
      </c>
      <c r="AK54" s="999" t="s">
        <v>36</v>
      </c>
      <c r="AL54" s="1014"/>
    </row>
    <row r="55" spans="1:38">
      <c r="A55" s="2239"/>
      <c r="B55" s="472">
        <v>42873</v>
      </c>
      <c r="C55" s="789" t="s">
        <v>39</v>
      </c>
      <c r="D55" s="76" t="s">
        <v>627</v>
      </c>
      <c r="E55" s="879"/>
      <c r="F55" s="880">
        <v>19.899999999999999</v>
      </c>
      <c r="G55" s="881">
        <v>19</v>
      </c>
      <c r="H55" s="882">
        <v>19</v>
      </c>
      <c r="I55" s="883">
        <v>7.21</v>
      </c>
      <c r="J55" s="884">
        <v>2.96</v>
      </c>
      <c r="K55" s="885">
        <v>7.4</v>
      </c>
      <c r="L55" s="886">
        <v>7.39</v>
      </c>
      <c r="M55" s="883">
        <v>34.1</v>
      </c>
      <c r="N55" s="884">
        <v>35.6</v>
      </c>
      <c r="O55" s="881"/>
      <c r="P55" s="882">
        <v>85.5</v>
      </c>
      <c r="Q55" s="881"/>
      <c r="R55" s="882">
        <v>109.1</v>
      </c>
      <c r="S55" s="881"/>
      <c r="T55" s="882"/>
      <c r="U55" s="881"/>
      <c r="V55" s="955"/>
      <c r="W55" s="883"/>
      <c r="X55" s="884">
        <v>39.1</v>
      </c>
      <c r="Y55" s="887"/>
      <c r="Z55" s="888">
        <v>226</v>
      </c>
      <c r="AA55" s="885"/>
      <c r="AB55" s="886">
        <v>0.28000000000000003</v>
      </c>
      <c r="AC55" s="481">
        <v>4002</v>
      </c>
      <c r="AD55" s="480" t="s">
        <v>36</v>
      </c>
      <c r="AE55" s="361" t="s">
        <v>36</v>
      </c>
      <c r="AF55" s="363" t="s">
        <v>36</v>
      </c>
      <c r="AG55" s="6" t="s">
        <v>292</v>
      </c>
      <c r="AH55" s="18" t="s">
        <v>23</v>
      </c>
      <c r="AI55" s="885">
        <v>2.0099999999999998</v>
      </c>
      <c r="AJ55" s="269">
        <v>2.14</v>
      </c>
      <c r="AK55" s="991" t="s">
        <v>36</v>
      </c>
      <c r="AL55" s="1010"/>
    </row>
    <row r="56" spans="1:38">
      <c r="A56" s="2239"/>
      <c r="B56" s="472">
        <v>42874</v>
      </c>
      <c r="C56" s="789" t="s">
        <v>40</v>
      </c>
      <c r="D56" s="76" t="s">
        <v>627</v>
      </c>
      <c r="E56" s="879"/>
      <c r="F56" s="880">
        <v>23.4</v>
      </c>
      <c r="G56" s="881">
        <v>19.2</v>
      </c>
      <c r="H56" s="882">
        <v>19.3</v>
      </c>
      <c r="I56" s="883">
        <v>24.46</v>
      </c>
      <c r="J56" s="884">
        <v>4.87</v>
      </c>
      <c r="K56" s="885">
        <v>7.31</v>
      </c>
      <c r="L56" s="886">
        <v>7.2</v>
      </c>
      <c r="M56" s="883">
        <v>29.3</v>
      </c>
      <c r="N56" s="884">
        <v>29.7</v>
      </c>
      <c r="O56" s="881"/>
      <c r="P56" s="882">
        <v>63.4</v>
      </c>
      <c r="Q56" s="881"/>
      <c r="R56" s="882">
        <v>88</v>
      </c>
      <c r="S56" s="881"/>
      <c r="T56" s="882"/>
      <c r="U56" s="881"/>
      <c r="V56" s="955"/>
      <c r="W56" s="883"/>
      <c r="X56" s="884">
        <v>38.5</v>
      </c>
      <c r="Y56" s="887"/>
      <c r="Z56" s="888">
        <v>162</v>
      </c>
      <c r="AA56" s="885"/>
      <c r="AB56" s="886">
        <v>0.18</v>
      </c>
      <c r="AC56" s="481">
        <v>5390</v>
      </c>
      <c r="AD56" s="480">
        <v>19980</v>
      </c>
      <c r="AE56" s="361">
        <v>2.38</v>
      </c>
      <c r="AF56" s="363" t="s">
        <v>36</v>
      </c>
      <c r="AG56" s="6" t="s">
        <v>286</v>
      </c>
      <c r="AH56" s="18" t="s">
        <v>23</v>
      </c>
      <c r="AI56" s="885">
        <v>2.87</v>
      </c>
      <c r="AJ56" s="269">
        <v>3.35</v>
      </c>
      <c r="AK56" s="991" t="s">
        <v>36</v>
      </c>
      <c r="AL56" s="1010"/>
    </row>
    <row r="57" spans="1:38">
      <c r="A57" s="2239"/>
      <c r="B57" s="472">
        <v>42875</v>
      </c>
      <c r="C57" s="789" t="s">
        <v>41</v>
      </c>
      <c r="D57" s="76" t="s">
        <v>627</v>
      </c>
      <c r="E57" s="879"/>
      <c r="F57" s="880">
        <v>24.9</v>
      </c>
      <c r="G57" s="881">
        <v>22.1</v>
      </c>
      <c r="H57" s="882">
        <v>22.1</v>
      </c>
      <c r="I57" s="883">
        <v>9.3000000000000007</v>
      </c>
      <c r="J57" s="884">
        <v>3.3</v>
      </c>
      <c r="K57" s="885">
        <v>7.4</v>
      </c>
      <c r="L57" s="886">
        <v>7.3</v>
      </c>
      <c r="M57" s="883"/>
      <c r="N57" s="884"/>
      <c r="O57" s="881"/>
      <c r="P57" s="882"/>
      <c r="Q57" s="881"/>
      <c r="R57" s="882"/>
      <c r="S57" s="881"/>
      <c r="T57" s="882"/>
      <c r="U57" s="881"/>
      <c r="V57" s="955"/>
      <c r="W57" s="883"/>
      <c r="X57" s="884"/>
      <c r="Y57" s="887"/>
      <c r="Z57" s="888" t="s">
        <v>19</v>
      </c>
      <c r="AA57" s="885"/>
      <c r="AB57" s="886"/>
      <c r="AC57" s="481">
        <v>4656</v>
      </c>
      <c r="AD57" s="480" t="s">
        <v>36</v>
      </c>
      <c r="AE57" s="361" t="s">
        <v>36</v>
      </c>
      <c r="AF57" s="363" t="s">
        <v>36</v>
      </c>
      <c r="AG57" s="6" t="s">
        <v>287</v>
      </c>
      <c r="AH57" s="18" t="s">
        <v>23</v>
      </c>
      <c r="AI57" s="348">
        <v>8.7999999999999995E-2</v>
      </c>
      <c r="AJ57" s="268">
        <v>6.6000000000000003E-2</v>
      </c>
      <c r="AK57" s="999" t="s">
        <v>36</v>
      </c>
      <c r="AL57" s="1014"/>
    </row>
    <row r="58" spans="1:38">
      <c r="A58" s="2239"/>
      <c r="B58" s="472">
        <v>42876</v>
      </c>
      <c r="C58" s="789" t="s">
        <v>42</v>
      </c>
      <c r="D58" s="116" t="s">
        <v>627</v>
      </c>
      <c r="E58" s="879"/>
      <c r="F58" s="880">
        <v>27.1</v>
      </c>
      <c r="G58" s="881">
        <v>23.6</v>
      </c>
      <c r="H58" s="882">
        <v>23.7</v>
      </c>
      <c r="I58" s="883">
        <v>8</v>
      </c>
      <c r="J58" s="884">
        <v>3.1</v>
      </c>
      <c r="K58" s="885">
        <v>7.3</v>
      </c>
      <c r="L58" s="886">
        <v>7.3</v>
      </c>
      <c r="M58" s="883"/>
      <c r="N58" s="884"/>
      <c r="O58" s="881"/>
      <c r="P58" s="882"/>
      <c r="Q58" s="881"/>
      <c r="R58" s="882"/>
      <c r="S58" s="881"/>
      <c r="T58" s="882"/>
      <c r="U58" s="881"/>
      <c r="V58" s="955"/>
      <c r="W58" s="883"/>
      <c r="X58" s="884"/>
      <c r="Y58" s="887"/>
      <c r="Z58" s="888" t="s">
        <v>19</v>
      </c>
      <c r="AA58" s="885"/>
      <c r="AB58" s="886"/>
      <c r="AC58" s="481">
        <v>4562</v>
      </c>
      <c r="AD58" s="480" t="s">
        <v>36</v>
      </c>
      <c r="AE58" s="361" t="s">
        <v>36</v>
      </c>
      <c r="AF58" s="363" t="s">
        <v>36</v>
      </c>
      <c r="AG58" s="6" t="s">
        <v>288</v>
      </c>
      <c r="AH58" s="18" t="s">
        <v>23</v>
      </c>
      <c r="AI58" s="885" t="s">
        <v>644</v>
      </c>
      <c r="AJ58" s="269" t="s">
        <v>644</v>
      </c>
      <c r="AK58" s="991" t="s">
        <v>36</v>
      </c>
      <c r="AL58" s="1010"/>
    </row>
    <row r="59" spans="1:38">
      <c r="A59" s="2239"/>
      <c r="B59" s="472">
        <v>42877</v>
      </c>
      <c r="C59" s="789" t="s">
        <v>37</v>
      </c>
      <c r="D59" s="76" t="s">
        <v>627</v>
      </c>
      <c r="E59" s="879"/>
      <c r="F59" s="880">
        <v>26.8</v>
      </c>
      <c r="G59" s="881">
        <v>23.6</v>
      </c>
      <c r="H59" s="882">
        <v>23.7</v>
      </c>
      <c r="I59" s="883">
        <v>8.25</v>
      </c>
      <c r="J59" s="884">
        <v>2.67</v>
      </c>
      <c r="K59" s="885">
        <v>7.43</v>
      </c>
      <c r="L59" s="886">
        <v>7.45</v>
      </c>
      <c r="M59" s="883">
        <v>36.4</v>
      </c>
      <c r="N59" s="884">
        <v>36.4</v>
      </c>
      <c r="O59" s="881"/>
      <c r="P59" s="882">
        <v>88.7</v>
      </c>
      <c r="Q59" s="881"/>
      <c r="R59" s="882">
        <v>112.5</v>
      </c>
      <c r="S59" s="881"/>
      <c r="T59" s="882"/>
      <c r="U59" s="881"/>
      <c r="V59" s="955"/>
      <c r="W59" s="883"/>
      <c r="X59" s="884">
        <v>38.299999999999997</v>
      </c>
      <c r="Y59" s="887"/>
      <c r="Z59" s="888">
        <v>207</v>
      </c>
      <c r="AA59" s="885"/>
      <c r="AB59" s="886">
        <v>0.34</v>
      </c>
      <c r="AC59" s="481">
        <v>4405</v>
      </c>
      <c r="AD59" s="480" t="s">
        <v>36</v>
      </c>
      <c r="AE59" s="361" t="s">
        <v>36</v>
      </c>
      <c r="AF59" s="363" t="s">
        <v>36</v>
      </c>
      <c r="AG59" s="6" t="s">
        <v>289</v>
      </c>
      <c r="AH59" s="18" t="s">
        <v>23</v>
      </c>
      <c r="AI59" s="881">
        <v>18.8</v>
      </c>
      <c r="AJ59" s="998">
        <v>18.8</v>
      </c>
      <c r="AK59" s="994" t="s">
        <v>36</v>
      </c>
      <c r="AL59" s="1011"/>
    </row>
    <row r="60" spans="1:38">
      <c r="A60" s="2239"/>
      <c r="B60" s="472">
        <v>42878</v>
      </c>
      <c r="C60" s="789" t="s">
        <v>38</v>
      </c>
      <c r="D60" s="76" t="s">
        <v>627</v>
      </c>
      <c r="E60" s="879"/>
      <c r="F60" s="880">
        <v>25.6</v>
      </c>
      <c r="G60" s="881">
        <v>23.4</v>
      </c>
      <c r="H60" s="882">
        <v>23.4</v>
      </c>
      <c r="I60" s="883">
        <v>7.49</v>
      </c>
      <c r="J60" s="884">
        <v>3.85</v>
      </c>
      <c r="K60" s="885">
        <v>7.44</v>
      </c>
      <c r="L60" s="886">
        <v>7.44</v>
      </c>
      <c r="M60" s="883">
        <v>37</v>
      </c>
      <c r="N60" s="884">
        <v>36.9</v>
      </c>
      <c r="O60" s="881"/>
      <c r="P60" s="882">
        <v>93.8</v>
      </c>
      <c r="Q60" s="881"/>
      <c r="R60" s="882">
        <v>115.1</v>
      </c>
      <c r="S60" s="881"/>
      <c r="T60" s="882"/>
      <c r="U60" s="881"/>
      <c r="V60" s="955"/>
      <c r="W60" s="883"/>
      <c r="X60" s="884">
        <v>41.9</v>
      </c>
      <c r="Y60" s="887"/>
      <c r="Z60" s="888">
        <v>175</v>
      </c>
      <c r="AA60" s="885"/>
      <c r="AB60" s="886">
        <v>0.38</v>
      </c>
      <c r="AC60" s="481">
        <v>3256</v>
      </c>
      <c r="AD60" s="480">
        <v>10000</v>
      </c>
      <c r="AE60" s="361" t="s">
        <v>36</v>
      </c>
      <c r="AF60" s="363" t="s">
        <v>36</v>
      </c>
      <c r="AG60" s="6" t="s">
        <v>27</v>
      </c>
      <c r="AH60" s="18" t="s">
        <v>23</v>
      </c>
      <c r="AI60" s="881">
        <v>26.2</v>
      </c>
      <c r="AJ60" s="998">
        <v>24.3</v>
      </c>
      <c r="AK60" s="994" t="s">
        <v>36</v>
      </c>
      <c r="AL60" s="1011"/>
    </row>
    <row r="61" spans="1:38">
      <c r="A61" s="2239"/>
      <c r="B61" s="472">
        <v>42879</v>
      </c>
      <c r="C61" s="789" t="s">
        <v>35</v>
      </c>
      <c r="D61" s="76" t="s">
        <v>627</v>
      </c>
      <c r="E61" s="879"/>
      <c r="F61" s="880">
        <v>24.6</v>
      </c>
      <c r="G61" s="881">
        <v>23.1</v>
      </c>
      <c r="H61" s="882">
        <v>23</v>
      </c>
      <c r="I61" s="883">
        <v>9.43</v>
      </c>
      <c r="J61" s="884">
        <v>3.96</v>
      </c>
      <c r="K61" s="885">
        <v>7.49</v>
      </c>
      <c r="L61" s="886">
        <v>7.46</v>
      </c>
      <c r="M61" s="883">
        <v>36.799999999999997</v>
      </c>
      <c r="N61" s="884">
        <v>38.1</v>
      </c>
      <c r="O61" s="881"/>
      <c r="P61" s="882">
        <v>94.1</v>
      </c>
      <c r="Q61" s="881"/>
      <c r="R61" s="882">
        <v>116.3</v>
      </c>
      <c r="S61" s="881"/>
      <c r="T61" s="882"/>
      <c r="U61" s="881"/>
      <c r="V61" s="955"/>
      <c r="W61" s="883"/>
      <c r="X61" s="884">
        <v>42.9</v>
      </c>
      <c r="Y61" s="887"/>
      <c r="Z61" s="888">
        <v>189</v>
      </c>
      <c r="AA61" s="885"/>
      <c r="AB61" s="886">
        <v>0.35</v>
      </c>
      <c r="AC61" s="481">
        <v>3759</v>
      </c>
      <c r="AD61" s="480">
        <v>10080</v>
      </c>
      <c r="AE61" s="361" t="s">
        <v>36</v>
      </c>
      <c r="AF61" s="363" t="s">
        <v>36</v>
      </c>
      <c r="AG61" s="6" t="s">
        <v>290</v>
      </c>
      <c r="AH61" s="18" t="s">
        <v>275</v>
      </c>
      <c r="AI61" s="1000">
        <v>12</v>
      </c>
      <c r="AJ61" s="1001">
        <v>8</v>
      </c>
      <c r="AK61" s="1002" t="s">
        <v>36</v>
      </c>
      <c r="AL61" s="1015"/>
    </row>
    <row r="62" spans="1:38">
      <c r="A62" s="2239"/>
      <c r="B62" s="472">
        <v>42880</v>
      </c>
      <c r="C62" s="789" t="s">
        <v>39</v>
      </c>
      <c r="D62" s="76" t="s">
        <v>641</v>
      </c>
      <c r="E62" s="879"/>
      <c r="F62" s="880">
        <v>22.3</v>
      </c>
      <c r="G62" s="881">
        <v>22.4</v>
      </c>
      <c r="H62" s="882">
        <v>22.7</v>
      </c>
      <c r="I62" s="883">
        <v>8.81</v>
      </c>
      <c r="J62" s="884">
        <v>3.48</v>
      </c>
      <c r="K62" s="885">
        <v>7.42</v>
      </c>
      <c r="L62" s="886">
        <v>7.42</v>
      </c>
      <c r="M62" s="883">
        <v>37.4</v>
      </c>
      <c r="N62" s="884">
        <v>38.5</v>
      </c>
      <c r="O62" s="881"/>
      <c r="P62" s="882">
        <v>94.9</v>
      </c>
      <c r="Q62" s="881"/>
      <c r="R62" s="882">
        <v>116.9</v>
      </c>
      <c r="S62" s="881"/>
      <c r="T62" s="882"/>
      <c r="U62" s="881"/>
      <c r="V62" s="955"/>
      <c r="W62" s="883"/>
      <c r="X62" s="884">
        <v>47</v>
      </c>
      <c r="Y62" s="887"/>
      <c r="Z62" s="888">
        <v>199</v>
      </c>
      <c r="AA62" s="885"/>
      <c r="AB62" s="886">
        <v>0.35</v>
      </c>
      <c r="AC62" s="481">
        <v>4413</v>
      </c>
      <c r="AD62" s="480">
        <v>10010</v>
      </c>
      <c r="AE62" s="361" t="s">
        <v>36</v>
      </c>
      <c r="AF62" s="363" t="s">
        <v>36</v>
      </c>
      <c r="AG62" s="6" t="s">
        <v>291</v>
      </c>
      <c r="AH62" s="18" t="s">
        <v>23</v>
      </c>
      <c r="AI62" s="1000">
        <v>11</v>
      </c>
      <c r="AJ62" s="1001">
        <v>4</v>
      </c>
      <c r="AK62" s="1002" t="s">
        <v>36</v>
      </c>
      <c r="AL62" s="1015"/>
    </row>
    <row r="63" spans="1:38">
      <c r="A63" s="2239"/>
      <c r="B63" s="472">
        <v>42881</v>
      </c>
      <c r="C63" s="789" t="s">
        <v>40</v>
      </c>
      <c r="D63" s="76" t="s">
        <v>632</v>
      </c>
      <c r="E63" s="879">
        <v>14.5</v>
      </c>
      <c r="F63" s="880">
        <v>18.2</v>
      </c>
      <c r="G63" s="881">
        <v>20.9</v>
      </c>
      <c r="H63" s="882">
        <v>21.4</v>
      </c>
      <c r="I63" s="883">
        <v>7.96</v>
      </c>
      <c r="J63" s="884">
        <v>2.79</v>
      </c>
      <c r="K63" s="885">
        <v>7.47</v>
      </c>
      <c r="L63" s="886">
        <v>7.38</v>
      </c>
      <c r="M63" s="883">
        <v>38.200000000000003</v>
      </c>
      <c r="N63" s="884">
        <v>38.200000000000003</v>
      </c>
      <c r="O63" s="881"/>
      <c r="P63" s="882">
        <v>95.7</v>
      </c>
      <c r="Q63" s="881"/>
      <c r="R63" s="882">
        <v>117.5</v>
      </c>
      <c r="S63" s="881"/>
      <c r="T63" s="882"/>
      <c r="U63" s="881"/>
      <c r="V63" s="955"/>
      <c r="W63" s="883"/>
      <c r="X63" s="884">
        <v>43.4</v>
      </c>
      <c r="Y63" s="887"/>
      <c r="Z63" s="888">
        <v>236</v>
      </c>
      <c r="AA63" s="885"/>
      <c r="AB63" s="886">
        <v>0.42</v>
      </c>
      <c r="AC63" s="481">
        <v>4372</v>
      </c>
      <c r="AD63" s="480" t="s">
        <v>36</v>
      </c>
      <c r="AE63" s="361">
        <v>2.25</v>
      </c>
      <c r="AF63" s="363" t="s">
        <v>36</v>
      </c>
      <c r="AG63" s="19"/>
      <c r="AH63" s="9"/>
      <c r="AI63" s="1003"/>
      <c r="AJ63" s="1004"/>
      <c r="AK63" s="1004"/>
      <c r="AL63" s="1016"/>
    </row>
    <row r="64" spans="1:38">
      <c r="A64" s="2239"/>
      <c r="B64" s="472">
        <v>42882</v>
      </c>
      <c r="C64" s="789" t="s">
        <v>41</v>
      </c>
      <c r="D64" s="76" t="s">
        <v>627</v>
      </c>
      <c r="E64" s="879"/>
      <c r="F64" s="880">
        <v>23.3</v>
      </c>
      <c r="G64" s="881">
        <v>20.7</v>
      </c>
      <c r="H64" s="882">
        <v>20.6</v>
      </c>
      <c r="I64" s="883">
        <v>11.1</v>
      </c>
      <c r="J64" s="884">
        <v>4.8</v>
      </c>
      <c r="K64" s="885">
        <v>7.4</v>
      </c>
      <c r="L64" s="886">
        <v>7.3</v>
      </c>
      <c r="M64" s="883"/>
      <c r="N64" s="884"/>
      <c r="O64" s="881"/>
      <c r="P64" s="882"/>
      <c r="Q64" s="881"/>
      <c r="R64" s="882"/>
      <c r="S64" s="881"/>
      <c r="T64" s="882"/>
      <c r="U64" s="881"/>
      <c r="V64" s="955"/>
      <c r="W64" s="883"/>
      <c r="X64" s="884"/>
      <c r="Y64" s="887"/>
      <c r="Z64" s="888" t="s">
        <v>19</v>
      </c>
      <c r="AA64" s="885"/>
      <c r="AB64" s="886"/>
      <c r="AC64" s="481">
        <v>4442</v>
      </c>
      <c r="AD64" s="480" t="s">
        <v>36</v>
      </c>
      <c r="AE64" s="361" t="s">
        <v>36</v>
      </c>
      <c r="AF64" s="363" t="s">
        <v>36</v>
      </c>
      <c r="AG64" s="19"/>
      <c r="AH64" s="9"/>
      <c r="AI64" s="1003"/>
      <c r="AJ64" s="1004"/>
      <c r="AK64" s="1004"/>
      <c r="AL64" s="1016"/>
    </row>
    <row r="65" spans="1:38">
      <c r="A65" s="2239"/>
      <c r="B65" s="472">
        <v>42883</v>
      </c>
      <c r="C65" s="789" t="s">
        <v>42</v>
      </c>
      <c r="D65" s="76" t="s">
        <v>641</v>
      </c>
      <c r="E65" s="879"/>
      <c r="F65" s="880">
        <v>22.5</v>
      </c>
      <c r="G65" s="881">
        <v>22.5</v>
      </c>
      <c r="H65" s="882">
        <v>22.8</v>
      </c>
      <c r="I65" s="883">
        <v>8.1999999999999993</v>
      </c>
      <c r="J65" s="884">
        <v>2.9</v>
      </c>
      <c r="K65" s="885">
        <v>7.4</v>
      </c>
      <c r="L65" s="886">
        <v>7.4</v>
      </c>
      <c r="M65" s="883"/>
      <c r="N65" s="884"/>
      <c r="O65" s="881"/>
      <c r="P65" s="882"/>
      <c r="Q65" s="881"/>
      <c r="R65" s="882"/>
      <c r="S65" s="881"/>
      <c r="T65" s="882"/>
      <c r="U65" s="881"/>
      <c r="V65" s="955"/>
      <c r="W65" s="883"/>
      <c r="X65" s="884"/>
      <c r="Y65" s="887"/>
      <c r="Z65" s="888" t="s">
        <v>19</v>
      </c>
      <c r="AA65" s="885"/>
      <c r="AB65" s="886"/>
      <c r="AC65" s="481">
        <v>4109</v>
      </c>
      <c r="AD65" s="480" t="s">
        <v>36</v>
      </c>
      <c r="AE65" s="361" t="s">
        <v>36</v>
      </c>
      <c r="AF65" s="363" t="s">
        <v>36</v>
      </c>
      <c r="AG65" s="21"/>
      <c r="AH65" s="3"/>
      <c r="AI65" s="1005"/>
      <c r="AJ65" s="1006"/>
      <c r="AK65" s="1006"/>
      <c r="AL65" s="1017"/>
    </row>
    <row r="66" spans="1:38">
      <c r="A66" s="2239"/>
      <c r="B66" s="472">
        <v>42884</v>
      </c>
      <c r="C66" s="789" t="s">
        <v>37</v>
      </c>
      <c r="D66" s="76" t="s">
        <v>627</v>
      </c>
      <c r="E66" s="879"/>
      <c r="F66" s="880">
        <v>24.9</v>
      </c>
      <c r="G66" s="881">
        <v>23</v>
      </c>
      <c r="H66" s="882">
        <v>23</v>
      </c>
      <c r="I66" s="883">
        <v>9.35</v>
      </c>
      <c r="J66" s="884">
        <v>3.41</v>
      </c>
      <c r="K66" s="885">
        <v>7.43</v>
      </c>
      <c r="L66" s="886">
        <v>7.44</v>
      </c>
      <c r="M66" s="883">
        <v>35.9</v>
      </c>
      <c r="N66" s="884">
        <v>36.700000000000003</v>
      </c>
      <c r="O66" s="881"/>
      <c r="P66" s="882">
        <v>93.7</v>
      </c>
      <c r="Q66" s="881"/>
      <c r="R66" s="882">
        <v>112.3</v>
      </c>
      <c r="S66" s="881"/>
      <c r="T66" s="882"/>
      <c r="U66" s="881"/>
      <c r="V66" s="955"/>
      <c r="W66" s="883"/>
      <c r="X66" s="884">
        <v>45.7</v>
      </c>
      <c r="Y66" s="887"/>
      <c r="Z66" s="888">
        <v>224</v>
      </c>
      <c r="AA66" s="885"/>
      <c r="AB66" s="886">
        <v>0.51</v>
      </c>
      <c r="AC66" s="481">
        <v>3988</v>
      </c>
      <c r="AD66" s="480" t="s">
        <v>36</v>
      </c>
      <c r="AE66" s="361" t="s">
        <v>36</v>
      </c>
      <c r="AF66" s="363" t="s">
        <v>36</v>
      </c>
      <c r="AG66" s="29" t="s">
        <v>34</v>
      </c>
      <c r="AH66" s="2" t="s">
        <v>36</v>
      </c>
      <c r="AI66" s="1007" t="s">
        <v>36</v>
      </c>
      <c r="AJ66" s="1007" t="s">
        <v>36</v>
      </c>
      <c r="AK66" s="1007" t="s">
        <v>36</v>
      </c>
      <c r="AL66" s="1018" t="s">
        <v>36</v>
      </c>
    </row>
    <row r="67" spans="1:38">
      <c r="A67" s="2239"/>
      <c r="B67" s="472">
        <v>42885</v>
      </c>
      <c r="C67" s="866" t="s">
        <v>38</v>
      </c>
      <c r="D67" s="76" t="s">
        <v>627</v>
      </c>
      <c r="E67" s="879"/>
      <c r="F67" s="880">
        <v>25.8</v>
      </c>
      <c r="G67" s="881">
        <v>23.6</v>
      </c>
      <c r="H67" s="882">
        <v>23.5</v>
      </c>
      <c r="I67" s="883">
        <v>8.9700000000000006</v>
      </c>
      <c r="J67" s="884">
        <v>3.26</v>
      </c>
      <c r="K67" s="885">
        <v>7.44</v>
      </c>
      <c r="L67" s="886">
        <v>7.42</v>
      </c>
      <c r="M67" s="883">
        <v>36.299999999999997</v>
      </c>
      <c r="N67" s="884">
        <v>37.299999999999997</v>
      </c>
      <c r="O67" s="881"/>
      <c r="P67" s="882">
        <v>95.7</v>
      </c>
      <c r="Q67" s="881"/>
      <c r="R67" s="882">
        <v>115.9</v>
      </c>
      <c r="S67" s="881"/>
      <c r="T67" s="882"/>
      <c r="U67" s="881"/>
      <c r="V67" s="955"/>
      <c r="W67" s="883"/>
      <c r="X67" s="884">
        <v>42.1</v>
      </c>
      <c r="Y67" s="887"/>
      <c r="Z67" s="888">
        <v>212</v>
      </c>
      <c r="AA67" s="885"/>
      <c r="AB67" s="886">
        <v>0.48</v>
      </c>
      <c r="AC67" s="481">
        <v>4037</v>
      </c>
      <c r="AD67" s="480" t="s">
        <v>36</v>
      </c>
      <c r="AE67" s="361" t="s">
        <v>36</v>
      </c>
      <c r="AF67" s="363" t="s">
        <v>36</v>
      </c>
      <c r="AG67" s="11" t="s">
        <v>36</v>
      </c>
      <c r="AH67" s="2" t="s">
        <v>36</v>
      </c>
      <c r="AI67" s="1007" t="s">
        <v>36</v>
      </c>
      <c r="AJ67" s="1007" t="s">
        <v>36</v>
      </c>
      <c r="AK67" s="1007" t="s">
        <v>36</v>
      </c>
      <c r="AL67" s="1018" t="s">
        <v>36</v>
      </c>
    </row>
    <row r="68" spans="1:38">
      <c r="A68" s="2239"/>
      <c r="B68" s="475">
        <v>42886</v>
      </c>
      <c r="C68" s="867" t="s">
        <v>35</v>
      </c>
      <c r="D68" s="156" t="s">
        <v>684</v>
      </c>
      <c r="E68" s="957"/>
      <c r="F68" s="958">
        <v>26.3</v>
      </c>
      <c r="G68" s="959">
        <v>24.5</v>
      </c>
      <c r="H68" s="960">
        <v>24.4</v>
      </c>
      <c r="I68" s="961">
        <v>8.8699999999999992</v>
      </c>
      <c r="J68" s="962">
        <v>3.73</v>
      </c>
      <c r="K68" s="963">
        <v>7.47</v>
      </c>
      <c r="L68" s="964">
        <v>7.48</v>
      </c>
      <c r="M68" s="961">
        <v>38.299999999999997</v>
      </c>
      <c r="N68" s="962">
        <v>38.1</v>
      </c>
      <c r="O68" s="959"/>
      <c r="P68" s="960">
        <v>96.9</v>
      </c>
      <c r="Q68" s="959"/>
      <c r="R68" s="960">
        <v>117.9</v>
      </c>
      <c r="S68" s="959"/>
      <c r="T68" s="960"/>
      <c r="U68" s="959"/>
      <c r="V68" s="955"/>
      <c r="W68" s="961"/>
      <c r="X68" s="962">
        <v>40.299999999999997</v>
      </c>
      <c r="Y68" s="965"/>
      <c r="Z68" s="966">
        <v>214</v>
      </c>
      <c r="AA68" s="963"/>
      <c r="AB68" s="964">
        <v>0.47</v>
      </c>
      <c r="AC68" s="478">
        <v>4064</v>
      </c>
      <c r="AD68" s="479" t="s">
        <v>36</v>
      </c>
      <c r="AE68" s="362" t="s">
        <v>36</v>
      </c>
      <c r="AF68" s="370" t="s">
        <v>36</v>
      </c>
      <c r="AG68" s="11" t="s">
        <v>36</v>
      </c>
      <c r="AH68" s="2" t="s">
        <v>36</v>
      </c>
      <c r="AI68" s="1007" t="s">
        <v>36</v>
      </c>
      <c r="AJ68" s="1007" t="s">
        <v>36</v>
      </c>
      <c r="AK68" s="1007" t="s">
        <v>36</v>
      </c>
      <c r="AL68" s="1018" t="s">
        <v>36</v>
      </c>
    </row>
    <row r="69" spans="1:38" s="1" customFormat="1" ht="14.25" customHeight="1">
      <c r="A69" s="2239"/>
      <c r="B69" s="2228" t="s">
        <v>407</v>
      </c>
      <c r="C69" s="2184"/>
      <c r="D69" s="664"/>
      <c r="E69" s="899">
        <f t="shared" ref="E69:AC69" si="3">MAX(E38:E68)</f>
        <v>34.5</v>
      </c>
      <c r="F69" s="900">
        <f t="shared" si="3"/>
        <v>27.1</v>
      </c>
      <c r="G69" s="901">
        <f t="shared" si="3"/>
        <v>24.5</v>
      </c>
      <c r="H69" s="902">
        <f t="shared" si="3"/>
        <v>24.4</v>
      </c>
      <c r="I69" s="903">
        <f t="shared" si="3"/>
        <v>24.46</v>
      </c>
      <c r="J69" s="904">
        <f t="shared" si="3"/>
        <v>4.87</v>
      </c>
      <c r="K69" s="905">
        <f t="shared" si="3"/>
        <v>7.49</v>
      </c>
      <c r="L69" s="906">
        <f t="shared" si="3"/>
        <v>7.5</v>
      </c>
      <c r="M69" s="903">
        <f t="shared" si="3"/>
        <v>39.9</v>
      </c>
      <c r="N69" s="904">
        <f t="shared" si="3"/>
        <v>39.5</v>
      </c>
      <c r="O69" s="901">
        <f t="shared" si="3"/>
        <v>85.6</v>
      </c>
      <c r="P69" s="902">
        <f t="shared" si="3"/>
        <v>96.9</v>
      </c>
      <c r="Q69" s="901">
        <f t="shared" si="3"/>
        <v>109.1</v>
      </c>
      <c r="R69" s="902">
        <f t="shared" si="3"/>
        <v>117.9</v>
      </c>
      <c r="S69" s="901">
        <f t="shared" si="3"/>
        <v>69.599999999999994</v>
      </c>
      <c r="T69" s="902">
        <f t="shared" si="3"/>
        <v>69.599999999999994</v>
      </c>
      <c r="U69" s="901">
        <f t="shared" si="3"/>
        <v>39.5</v>
      </c>
      <c r="V69" s="902">
        <f t="shared" si="3"/>
        <v>38.9</v>
      </c>
      <c r="W69" s="903">
        <f t="shared" si="3"/>
        <v>35.9</v>
      </c>
      <c r="X69" s="904">
        <f t="shared" si="3"/>
        <v>50.3</v>
      </c>
      <c r="Y69" s="907">
        <f t="shared" si="3"/>
        <v>179</v>
      </c>
      <c r="Z69" s="908">
        <f t="shared" si="3"/>
        <v>243</v>
      </c>
      <c r="AA69" s="905">
        <f>MAX(AA38:AA68)</f>
        <v>0.78</v>
      </c>
      <c r="AB69" s="905">
        <f>MAX(AB38:AB68)</f>
        <v>0.53</v>
      </c>
      <c r="AC69" s="615">
        <f t="shared" si="3"/>
        <v>5997</v>
      </c>
      <c r="AD69" s="507">
        <f t="shared" ref="AD69:AF69" si="4">MAX(AD39:AD68)</f>
        <v>30170</v>
      </c>
      <c r="AE69" s="665">
        <f t="shared" si="4"/>
        <v>2.82</v>
      </c>
      <c r="AF69" s="611">
        <f t="shared" si="4"/>
        <v>0</v>
      </c>
      <c r="AG69" s="11" t="s">
        <v>36</v>
      </c>
      <c r="AH69" s="2" t="s">
        <v>36</v>
      </c>
      <c r="AI69" s="1007" t="s">
        <v>36</v>
      </c>
      <c r="AJ69" s="1007" t="s">
        <v>36</v>
      </c>
      <c r="AK69" s="1007" t="s">
        <v>36</v>
      </c>
      <c r="AL69" s="1018" t="s">
        <v>36</v>
      </c>
    </row>
    <row r="70" spans="1:38" s="1" customFormat="1" ht="13.5" customHeight="1">
      <c r="A70" s="2239"/>
      <c r="B70" s="2229" t="s">
        <v>408</v>
      </c>
      <c r="C70" s="2186"/>
      <c r="D70" s="666"/>
      <c r="E70" s="909">
        <f t="shared" ref="E70:AC70" si="5">MIN(E38:E68)</f>
        <v>1</v>
      </c>
      <c r="F70" s="910">
        <f t="shared" si="5"/>
        <v>16.399999999999999</v>
      </c>
      <c r="G70" s="911">
        <f t="shared" si="5"/>
        <v>17.2</v>
      </c>
      <c r="H70" s="912">
        <f t="shared" si="5"/>
        <v>17.5</v>
      </c>
      <c r="I70" s="913">
        <f t="shared" si="5"/>
        <v>6.55</v>
      </c>
      <c r="J70" s="914">
        <f t="shared" si="5"/>
        <v>2.67</v>
      </c>
      <c r="K70" s="915">
        <f t="shared" si="5"/>
        <v>7.3</v>
      </c>
      <c r="L70" s="916">
        <f t="shared" si="5"/>
        <v>7.2</v>
      </c>
      <c r="M70" s="913">
        <f t="shared" si="5"/>
        <v>29.3</v>
      </c>
      <c r="N70" s="914">
        <f t="shared" si="5"/>
        <v>29.1</v>
      </c>
      <c r="O70" s="911">
        <f t="shared" si="5"/>
        <v>85.6</v>
      </c>
      <c r="P70" s="912">
        <f t="shared" si="5"/>
        <v>63.4</v>
      </c>
      <c r="Q70" s="911">
        <f t="shared" si="5"/>
        <v>109.1</v>
      </c>
      <c r="R70" s="912">
        <f t="shared" si="5"/>
        <v>88</v>
      </c>
      <c r="S70" s="911">
        <f t="shared" si="5"/>
        <v>69.599999999999994</v>
      </c>
      <c r="T70" s="912">
        <f t="shared" si="5"/>
        <v>69.599999999999994</v>
      </c>
      <c r="U70" s="911">
        <f t="shared" si="5"/>
        <v>39.5</v>
      </c>
      <c r="V70" s="912">
        <f t="shared" si="5"/>
        <v>38.9</v>
      </c>
      <c r="W70" s="913">
        <f t="shared" si="5"/>
        <v>35.9</v>
      </c>
      <c r="X70" s="914">
        <f t="shared" si="5"/>
        <v>31.5</v>
      </c>
      <c r="Y70" s="917">
        <f t="shared" si="5"/>
        <v>179</v>
      </c>
      <c r="Z70" s="918">
        <f t="shared" si="5"/>
        <v>162</v>
      </c>
      <c r="AA70" s="915">
        <f>MIN(AA38:AA68)</f>
        <v>0.78</v>
      </c>
      <c r="AB70" s="915">
        <f>MIN(AB38:AB68)</f>
        <v>0.16</v>
      </c>
      <c r="AC70" s="49">
        <f t="shared" si="5"/>
        <v>3256</v>
      </c>
      <c r="AD70" s="501">
        <f t="shared" ref="AD70:AF70" si="6">MIN(AD39:AD68)</f>
        <v>10000</v>
      </c>
      <c r="AE70" s="667">
        <f t="shared" si="6"/>
        <v>1.74</v>
      </c>
      <c r="AF70" s="612">
        <f t="shared" si="6"/>
        <v>0</v>
      </c>
      <c r="AG70" s="11" t="s">
        <v>36</v>
      </c>
      <c r="AH70" s="2" t="s">
        <v>36</v>
      </c>
      <c r="AI70" s="2" t="s">
        <v>36</v>
      </c>
      <c r="AJ70" s="2" t="s">
        <v>36</v>
      </c>
      <c r="AK70" s="2" t="s">
        <v>36</v>
      </c>
      <c r="AL70" s="100" t="s">
        <v>36</v>
      </c>
    </row>
    <row r="71" spans="1:38" s="1" customFormat="1" ht="13.5" customHeight="1">
      <c r="A71" s="2239"/>
      <c r="B71" s="2237" t="s">
        <v>409</v>
      </c>
      <c r="C71" s="2188"/>
      <c r="D71" s="668"/>
      <c r="E71" s="1572">
        <f>E72/COUNT(B38:B68)</f>
        <v>1.9516129032258065</v>
      </c>
      <c r="F71" s="920">
        <f t="shared" ref="F71:AC71" si="7">AVERAGE(F38:F68)</f>
        <v>21.738709677419351</v>
      </c>
      <c r="G71" s="921">
        <f t="shared" si="7"/>
        <v>20.745161290322585</v>
      </c>
      <c r="H71" s="922">
        <f t="shared" si="7"/>
        <v>20.87096774193548</v>
      </c>
      <c r="I71" s="923">
        <f t="shared" si="7"/>
        <v>9.9903225806451648</v>
      </c>
      <c r="J71" s="924">
        <f t="shared" si="7"/>
        <v>3.4770967741935488</v>
      </c>
      <c r="K71" s="925">
        <f t="shared" si="7"/>
        <v>7.4000000000000012</v>
      </c>
      <c r="L71" s="926">
        <f t="shared" si="7"/>
        <v>7.3596774193548375</v>
      </c>
      <c r="M71" s="923">
        <f t="shared" si="7"/>
        <v>35.695</v>
      </c>
      <c r="N71" s="924">
        <f t="shared" si="7"/>
        <v>36.15</v>
      </c>
      <c r="O71" s="921">
        <f t="shared" si="7"/>
        <v>85.6</v>
      </c>
      <c r="P71" s="922">
        <f t="shared" si="7"/>
        <v>84.155000000000015</v>
      </c>
      <c r="Q71" s="921">
        <f t="shared" si="7"/>
        <v>109.1</v>
      </c>
      <c r="R71" s="922">
        <f t="shared" si="7"/>
        <v>108.83999999999999</v>
      </c>
      <c r="S71" s="921">
        <f t="shared" si="7"/>
        <v>69.599999999999994</v>
      </c>
      <c r="T71" s="922">
        <f t="shared" si="7"/>
        <v>69.599999999999994</v>
      </c>
      <c r="U71" s="921">
        <f t="shared" si="7"/>
        <v>39.5</v>
      </c>
      <c r="V71" s="922">
        <f t="shared" si="7"/>
        <v>38.9</v>
      </c>
      <c r="W71" s="923">
        <f t="shared" si="7"/>
        <v>35.9</v>
      </c>
      <c r="X71" s="924">
        <f t="shared" si="7"/>
        <v>42.01</v>
      </c>
      <c r="Y71" s="927">
        <f t="shared" si="7"/>
        <v>179</v>
      </c>
      <c r="Z71" s="928">
        <f t="shared" si="7"/>
        <v>207.75</v>
      </c>
      <c r="AA71" s="925">
        <f>AVERAGE(AA38:AA68)</f>
        <v>0.78</v>
      </c>
      <c r="AB71" s="925">
        <f>AVERAGE(AB38:AB68)</f>
        <v>0.34749999999999992</v>
      </c>
      <c r="AC71" s="670">
        <f t="shared" si="7"/>
        <v>4585.7419354838712</v>
      </c>
      <c r="AD71" s="671">
        <f t="shared" ref="AD71:AF71" si="8">AVERAGE(AD39:AD68)</f>
        <v>16715.555555555555</v>
      </c>
      <c r="AE71" s="672">
        <f t="shared" si="8"/>
        <v>2.2974999999999999</v>
      </c>
      <c r="AF71" s="613" t="e">
        <f t="shared" si="8"/>
        <v>#DIV/0!</v>
      </c>
      <c r="AG71" s="11" t="s">
        <v>36</v>
      </c>
      <c r="AH71" s="2" t="s">
        <v>36</v>
      </c>
      <c r="AI71" s="2" t="s">
        <v>36</v>
      </c>
      <c r="AJ71" s="2" t="s">
        <v>36</v>
      </c>
      <c r="AK71" s="2" t="s">
        <v>36</v>
      </c>
      <c r="AL71" s="100" t="s">
        <v>36</v>
      </c>
    </row>
    <row r="72" spans="1:38" s="1" customFormat="1" ht="13.5" customHeight="1">
      <c r="A72" s="2240"/>
      <c r="B72" s="2206" t="s">
        <v>410</v>
      </c>
      <c r="C72" s="2190"/>
      <c r="D72" s="705"/>
      <c r="E72" s="929">
        <f>SUM(E38:E68)</f>
        <v>60.5</v>
      </c>
      <c r="F72" s="930"/>
      <c r="G72" s="931"/>
      <c r="H72" s="932"/>
      <c r="I72" s="933"/>
      <c r="J72" s="934"/>
      <c r="K72" s="935"/>
      <c r="L72" s="936"/>
      <c r="M72" s="933"/>
      <c r="N72" s="934"/>
      <c r="O72" s="931"/>
      <c r="P72" s="932"/>
      <c r="Q72" s="937"/>
      <c r="R72" s="938"/>
      <c r="S72" s="931"/>
      <c r="T72" s="932"/>
      <c r="U72" s="937"/>
      <c r="V72" s="938"/>
      <c r="W72" s="939"/>
      <c r="X72" s="940"/>
      <c r="Y72" s="941"/>
      <c r="Z72" s="942"/>
      <c r="AA72" s="935"/>
      <c r="AB72" s="936"/>
      <c r="AC72" s="791">
        <f>SUM(AC38:AC68)</f>
        <v>142158</v>
      </c>
      <c r="AD72" s="792">
        <v>171080</v>
      </c>
      <c r="AE72" s="793"/>
      <c r="AF72" s="794"/>
      <c r="AG72" s="274"/>
      <c r="AH72" s="276"/>
      <c r="AI72" s="276"/>
      <c r="AJ72" s="276"/>
      <c r="AK72" s="276"/>
      <c r="AL72" s="275"/>
    </row>
    <row r="73" spans="1:38" ht="13.5" customHeight="1">
      <c r="A73" s="2225" t="s">
        <v>272</v>
      </c>
      <c r="B73" s="469">
        <v>42887</v>
      </c>
      <c r="C73" s="868" t="s">
        <v>39</v>
      </c>
      <c r="D73" s="74" t="s">
        <v>641</v>
      </c>
      <c r="E73" s="869">
        <v>9</v>
      </c>
      <c r="F73" s="870">
        <v>22.7</v>
      </c>
      <c r="G73" s="871">
        <v>23.4</v>
      </c>
      <c r="H73" s="872">
        <v>23.6</v>
      </c>
      <c r="I73" s="873">
        <v>8.73</v>
      </c>
      <c r="J73" s="874">
        <v>3.4</v>
      </c>
      <c r="K73" s="875">
        <v>7.44</v>
      </c>
      <c r="L73" s="876">
        <v>7.41</v>
      </c>
      <c r="M73" s="873">
        <v>39.700000000000003</v>
      </c>
      <c r="N73" s="874">
        <v>39.200000000000003</v>
      </c>
      <c r="O73" s="871"/>
      <c r="P73" s="872">
        <v>99</v>
      </c>
      <c r="Q73" s="871"/>
      <c r="R73" s="872">
        <v>114.3</v>
      </c>
      <c r="S73" s="871"/>
      <c r="T73" s="872"/>
      <c r="U73" s="871"/>
      <c r="V73" s="967"/>
      <c r="W73" s="873"/>
      <c r="X73" s="874">
        <v>44.4</v>
      </c>
      <c r="Y73" s="877"/>
      <c r="Z73" s="878">
        <v>235</v>
      </c>
      <c r="AA73" s="875"/>
      <c r="AB73" s="876">
        <v>0.38</v>
      </c>
      <c r="AC73" s="483">
        <v>4145</v>
      </c>
      <c r="AD73" s="463">
        <v>10000</v>
      </c>
      <c r="AE73" s="367" t="s">
        <v>36</v>
      </c>
      <c r="AF73" s="369" t="s">
        <v>36</v>
      </c>
      <c r="AG73" s="277">
        <v>42894</v>
      </c>
      <c r="AH73" s="147" t="s">
        <v>29</v>
      </c>
      <c r="AI73" s="148">
        <v>22.5</v>
      </c>
      <c r="AJ73" s="149" t="s">
        <v>20</v>
      </c>
      <c r="AK73" s="150"/>
      <c r="AL73" s="151"/>
    </row>
    <row r="74" spans="1:38">
      <c r="A74" s="2226"/>
      <c r="B74" s="1592">
        <v>42888</v>
      </c>
      <c r="C74" s="1594" t="s">
        <v>40</v>
      </c>
      <c r="D74" s="75" t="s">
        <v>627</v>
      </c>
      <c r="E74" s="879"/>
      <c r="F74" s="880">
        <v>25.3</v>
      </c>
      <c r="G74" s="881">
        <v>23.3</v>
      </c>
      <c r="H74" s="882">
        <v>23.4</v>
      </c>
      <c r="I74" s="883">
        <v>10.199999999999999</v>
      </c>
      <c r="J74" s="884">
        <v>3.52</v>
      </c>
      <c r="K74" s="885">
        <v>7.41</v>
      </c>
      <c r="L74" s="886">
        <v>7.4</v>
      </c>
      <c r="M74" s="883">
        <v>36.700000000000003</v>
      </c>
      <c r="N74" s="884">
        <v>36.1</v>
      </c>
      <c r="O74" s="881"/>
      <c r="P74" s="882">
        <v>94</v>
      </c>
      <c r="Q74" s="881" t="s">
        <v>19</v>
      </c>
      <c r="R74" s="882">
        <v>114.3</v>
      </c>
      <c r="S74" s="881" t="s">
        <v>19</v>
      </c>
      <c r="T74" s="882" t="s">
        <v>19</v>
      </c>
      <c r="U74" s="881" t="s">
        <v>19</v>
      </c>
      <c r="V74" s="968" t="s">
        <v>19</v>
      </c>
      <c r="W74" s="883"/>
      <c r="X74" s="884">
        <v>37.799999999999997</v>
      </c>
      <c r="Y74" s="887" t="s">
        <v>19</v>
      </c>
      <c r="Z74" s="888">
        <v>227</v>
      </c>
      <c r="AA74" s="885" t="s">
        <v>19</v>
      </c>
      <c r="AB74" s="886">
        <v>0.38</v>
      </c>
      <c r="AC74" s="481">
        <v>4175</v>
      </c>
      <c r="AD74" s="464">
        <v>10010</v>
      </c>
      <c r="AE74" s="368">
        <v>2.81</v>
      </c>
      <c r="AF74" s="363" t="s">
        <v>465</v>
      </c>
      <c r="AG74" s="12" t="s">
        <v>30</v>
      </c>
      <c r="AH74" s="13" t="s">
        <v>31</v>
      </c>
      <c r="AI74" s="14" t="s">
        <v>32</v>
      </c>
      <c r="AJ74" s="15" t="s">
        <v>33</v>
      </c>
      <c r="AK74" s="16" t="s">
        <v>36</v>
      </c>
      <c r="AL74" s="93"/>
    </row>
    <row r="75" spans="1:38">
      <c r="A75" s="2226"/>
      <c r="B75" s="472">
        <v>42889</v>
      </c>
      <c r="C75" s="789" t="s">
        <v>41</v>
      </c>
      <c r="D75" s="75" t="s">
        <v>627</v>
      </c>
      <c r="E75" s="879"/>
      <c r="F75" s="880">
        <v>22.7</v>
      </c>
      <c r="G75" s="881">
        <v>22.6</v>
      </c>
      <c r="H75" s="882">
        <v>22.7</v>
      </c>
      <c r="I75" s="883">
        <v>10.199999999999999</v>
      </c>
      <c r="J75" s="884">
        <v>3.6</v>
      </c>
      <c r="K75" s="885">
        <v>7.5</v>
      </c>
      <c r="L75" s="886">
        <v>7.4</v>
      </c>
      <c r="M75" s="883"/>
      <c r="N75" s="884"/>
      <c r="O75" s="881"/>
      <c r="P75" s="882"/>
      <c r="Q75" s="881"/>
      <c r="R75" s="882" t="s">
        <v>19</v>
      </c>
      <c r="S75" s="881"/>
      <c r="T75" s="882"/>
      <c r="U75" s="881"/>
      <c r="V75" s="968"/>
      <c r="W75" s="883"/>
      <c r="X75" s="884"/>
      <c r="Y75" s="887"/>
      <c r="Z75" s="888" t="s">
        <v>19</v>
      </c>
      <c r="AA75" s="885"/>
      <c r="AB75" s="886"/>
      <c r="AC75" s="481">
        <v>3511</v>
      </c>
      <c r="AD75" s="464" t="s">
        <v>36</v>
      </c>
      <c r="AE75" s="368" t="s">
        <v>36</v>
      </c>
      <c r="AF75" s="363" t="s">
        <v>36</v>
      </c>
      <c r="AG75" s="5" t="s">
        <v>273</v>
      </c>
      <c r="AH75" s="17" t="s">
        <v>20</v>
      </c>
      <c r="AI75" s="31">
        <v>20.8</v>
      </c>
      <c r="AJ75" s="32">
        <v>20.7</v>
      </c>
      <c r="AK75" s="33" t="s">
        <v>36</v>
      </c>
      <c r="AL75" s="94"/>
    </row>
    <row r="76" spans="1:38">
      <c r="A76" s="2226"/>
      <c r="B76" s="472">
        <v>42890</v>
      </c>
      <c r="C76" s="789" t="s">
        <v>42</v>
      </c>
      <c r="D76" s="75" t="s">
        <v>627</v>
      </c>
      <c r="E76" s="879"/>
      <c r="F76" s="880">
        <v>22.5</v>
      </c>
      <c r="G76" s="881">
        <v>22.9</v>
      </c>
      <c r="H76" s="882">
        <v>22.9</v>
      </c>
      <c r="I76" s="883">
        <v>10.5</v>
      </c>
      <c r="J76" s="884">
        <v>3.7</v>
      </c>
      <c r="K76" s="885">
        <v>7.5</v>
      </c>
      <c r="L76" s="886">
        <v>7.5</v>
      </c>
      <c r="M76" s="883"/>
      <c r="N76" s="884"/>
      <c r="O76" s="881"/>
      <c r="P76" s="882"/>
      <c r="Q76" s="881"/>
      <c r="R76" s="882" t="s">
        <v>19</v>
      </c>
      <c r="S76" s="881"/>
      <c r="T76" s="882"/>
      <c r="U76" s="881"/>
      <c r="V76" s="968"/>
      <c r="W76" s="883"/>
      <c r="X76" s="884"/>
      <c r="Y76" s="887"/>
      <c r="Z76" s="888" t="s">
        <v>19</v>
      </c>
      <c r="AA76" s="885"/>
      <c r="AB76" s="886"/>
      <c r="AC76" s="481">
        <v>3633</v>
      </c>
      <c r="AD76" s="464" t="s">
        <v>36</v>
      </c>
      <c r="AE76" s="368" t="s">
        <v>36</v>
      </c>
      <c r="AF76" s="363" t="s">
        <v>36</v>
      </c>
      <c r="AG76" s="6" t="s">
        <v>274</v>
      </c>
      <c r="AH76" s="18" t="s">
        <v>275</v>
      </c>
      <c r="AI76" s="37">
        <v>10.37</v>
      </c>
      <c r="AJ76" s="38">
        <v>3.11</v>
      </c>
      <c r="AK76" s="39" t="s">
        <v>36</v>
      </c>
      <c r="AL76" s="95"/>
    </row>
    <row r="77" spans="1:38">
      <c r="A77" s="2226"/>
      <c r="B77" s="472">
        <v>42891</v>
      </c>
      <c r="C77" s="789" t="s">
        <v>37</v>
      </c>
      <c r="D77" s="75" t="s">
        <v>627</v>
      </c>
      <c r="E77" s="879"/>
      <c r="F77" s="880">
        <v>21.8</v>
      </c>
      <c r="G77" s="881">
        <v>22.8</v>
      </c>
      <c r="H77" s="882">
        <v>22.6</v>
      </c>
      <c r="I77" s="883">
        <v>7.1</v>
      </c>
      <c r="J77" s="884">
        <v>3.38</v>
      </c>
      <c r="K77" s="885">
        <v>7.49</v>
      </c>
      <c r="L77" s="886">
        <v>7.46</v>
      </c>
      <c r="M77" s="883">
        <v>39.1</v>
      </c>
      <c r="N77" s="884">
        <v>39.200000000000003</v>
      </c>
      <c r="O77" s="881"/>
      <c r="P77" s="882">
        <v>97.1</v>
      </c>
      <c r="Q77" s="881"/>
      <c r="R77" s="882">
        <v>119.5</v>
      </c>
      <c r="S77" s="881"/>
      <c r="T77" s="882"/>
      <c r="U77" s="881"/>
      <c r="V77" s="968"/>
      <c r="W77" s="883"/>
      <c r="X77" s="884">
        <v>44</v>
      </c>
      <c r="Y77" s="887"/>
      <c r="Z77" s="888">
        <v>215</v>
      </c>
      <c r="AA77" s="885"/>
      <c r="AB77" s="886">
        <v>0.38</v>
      </c>
      <c r="AC77" s="481">
        <v>3843</v>
      </c>
      <c r="AD77" s="464" t="s">
        <v>36</v>
      </c>
      <c r="AE77" s="368" t="s">
        <v>36</v>
      </c>
      <c r="AF77" s="363" t="s">
        <v>36</v>
      </c>
      <c r="AG77" s="6" t="s">
        <v>21</v>
      </c>
      <c r="AH77" s="18"/>
      <c r="AI77" s="40">
        <v>7.38</v>
      </c>
      <c r="AJ77" s="41">
        <v>7.41</v>
      </c>
      <c r="AK77" s="42" t="s">
        <v>36</v>
      </c>
      <c r="AL77" s="96"/>
    </row>
    <row r="78" spans="1:38">
      <c r="A78" s="2226"/>
      <c r="B78" s="472">
        <v>42892</v>
      </c>
      <c r="C78" s="789" t="s">
        <v>38</v>
      </c>
      <c r="D78" s="116" t="s">
        <v>641</v>
      </c>
      <c r="E78" s="889"/>
      <c r="F78" s="890">
        <v>19.8</v>
      </c>
      <c r="G78" s="891">
        <v>22.2</v>
      </c>
      <c r="H78" s="892">
        <v>22</v>
      </c>
      <c r="I78" s="893">
        <v>7.63</v>
      </c>
      <c r="J78" s="894">
        <v>3.31</v>
      </c>
      <c r="K78" s="895">
        <v>7.49</v>
      </c>
      <c r="L78" s="896">
        <v>7.45</v>
      </c>
      <c r="M78" s="893">
        <v>40</v>
      </c>
      <c r="N78" s="894">
        <v>40.1</v>
      </c>
      <c r="O78" s="891"/>
      <c r="P78" s="892">
        <v>98.7</v>
      </c>
      <c r="Q78" s="891"/>
      <c r="R78" s="892">
        <v>123.1</v>
      </c>
      <c r="S78" s="891"/>
      <c r="T78" s="892"/>
      <c r="U78" s="969"/>
      <c r="V78" s="970"/>
      <c r="W78" s="893"/>
      <c r="X78" s="894">
        <v>48.3</v>
      </c>
      <c r="Y78" s="897"/>
      <c r="Z78" s="898">
        <v>244</v>
      </c>
      <c r="AA78" s="895"/>
      <c r="AB78" s="896">
        <v>0.42</v>
      </c>
      <c r="AC78" s="481">
        <v>4264</v>
      </c>
      <c r="AD78" s="464" t="s">
        <v>36</v>
      </c>
      <c r="AE78" s="368" t="s">
        <v>36</v>
      </c>
      <c r="AF78" s="363" t="s">
        <v>36</v>
      </c>
      <c r="AG78" s="6" t="s">
        <v>276</v>
      </c>
      <c r="AH78" s="18" t="s">
        <v>22</v>
      </c>
      <c r="AI78" s="34">
        <v>38.799999999999997</v>
      </c>
      <c r="AJ78" s="35">
        <v>39.4</v>
      </c>
      <c r="AK78" s="36" t="s">
        <v>36</v>
      </c>
      <c r="AL78" s="97"/>
    </row>
    <row r="79" spans="1:38">
      <c r="A79" s="2226"/>
      <c r="B79" s="472">
        <v>42893</v>
      </c>
      <c r="C79" s="789" t="s">
        <v>35</v>
      </c>
      <c r="D79" s="75" t="s">
        <v>641</v>
      </c>
      <c r="E79" s="879"/>
      <c r="F79" s="880">
        <v>21.2</v>
      </c>
      <c r="G79" s="881">
        <v>21.5</v>
      </c>
      <c r="H79" s="882">
        <v>21.5</v>
      </c>
      <c r="I79" s="883">
        <v>8.2799999999999994</v>
      </c>
      <c r="J79" s="884">
        <v>3.48</v>
      </c>
      <c r="K79" s="885">
        <v>7.42</v>
      </c>
      <c r="L79" s="886">
        <v>7.39</v>
      </c>
      <c r="M79" s="883">
        <v>40.799999999999997</v>
      </c>
      <c r="N79" s="884">
        <v>40.299999999999997</v>
      </c>
      <c r="O79" s="881"/>
      <c r="P79" s="882">
        <v>97.9</v>
      </c>
      <c r="Q79" s="881"/>
      <c r="R79" s="882">
        <v>120.5</v>
      </c>
      <c r="S79" s="881"/>
      <c r="T79" s="882"/>
      <c r="U79" s="881"/>
      <c r="V79" s="968"/>
      <c r="W79" s="883"/>
      <c r="X79" s="884">
        <v>47.6</v>
      </c>
      <c r="Y79" s="887"/>
      <c r="Z79" s="888">
        <v>261</v>
      </c>
      <c r="AA79" s="885"/>
      <c r="AB79" s="886">
        <v>0.37</v>
      </c>
      <c r="AC79" s="481">
        <v>4216</v>
      </c>
      <c r="AD79" s="464" t="s">
        <v>36</v>
      </c>
      <c r="AE79" s="368" t="s">
        <v>36</v>
      </c>
      <c r="AF79" s="363" t="s">
        <v>36</v>
      </c>
      <c r="AG79" s="6" t="s">
        <v>277</v>
      </c>
      <c r="AH79" s="18" t="s">
        <v>23</v>
      </c>
      <c r="AI79" s="34">
        <v>103.8</v>
      </c>
      <c r="AJ79" s="35">
        <v>100.8</v>
      </c>
      <c r="AK79" s="36" t="s">
        <v>36</v>
      </c>
      <c r="AL79" s="97"/>
    </row>
    <row r="80" spans="1:38">
      <c r="A80" s="2226"/>
      <c r="B80" s="537">
        <v>42894</v>
      </c>
      <c r="C80" s="790" t="s">
        <v>39</v>
      </c>
      <c r="D80" s="75" t="s">
        <v>641</v>
      </c>
      <c r="E80" s="879"/>
      <c r="F80" s="880">
        <v>22.5</v>
      </c>
      <c r="G80" s="881">
        <v>20.8</v>
      </c>
      <c r="H80" s="882">
        <v>20.7</v>
      </c>
      <c r="I80" s="883">
        <v>10.37</v>
      </c>
      <c r="J80" s="884">
        <v>3.11</v>
      </c>
      <c r="K80" s="885">
        <v>7.38</v>
      </c>
      <c r="L80" s="886">
        <v>7.41</v>
      </c>
      <c r="M80" s="883">
        <v>38.799999999999997</v>
      </c>
      <c r="N80" s="884">
        <v>39.4</v>
      </c>
      <c r="O80" s="881">
        <v>103.8</v>
      </c>
      <c r="P80" s="882">
        <v>100.8</v>
      </c>
      <c r="Q80" s="881">
        <v>121.9</v>
      </c>
      <c r="R80" s="882">
        <v>123.1</v>
      </c>
      <c r="S80" s="881">
        <v>76</v>
      </c>
      <c r="T80" s="882">
        <v>76.8</v>
      </c>
      <c r="U80" s="881">
        <v>45.9</v>
      </c>
      <c r="V80" s="968">
        <v>46.3</v>
      </c>
      <c r="W80" s="883">
        <v>40.5</v>
      </c>
      <c r="X80" s="884">
        <v>45.2</v>
      </c>
      <c r="Y80" s="887">
        <v>232</v>
      </c>
      <c r="Z80" s="888">
        <v>200</v>
      </c>
      <c r="AA80" s="885">
        <v>0.47</v>
      </c>
      <c r="AB80" s="886">
        <v>0.33</v>
      </c>
      <c r="AC80" s="481">
        <v>4169</v>
      </c>
      <c r="AD80" s="464" t="s">
        <v>36</v>
      </c>
      <c r="AE80" s="368" t="s">
        <v>36</v>
      </c>
      <c r="AF80" s="363" t="s">
        <v>36</v>
      </c>
      <c r="AG80" s="6" t="s">
        <v>278</v>
      </c>
      <c r="AH80" s="18" t="s">
        <v>23</v>
      </c>
      <c r="AI80" s="34">
        <v>121.9</v>
      </c>
      <c r="AJ80" s="35">
        <v>123.1</v>
      </c>
      <c r="AK80" s="36" t="s">
        <v>36</v>
      </c>
      <c r="AL80" s="97"/>
    </row>
    <row r="81" spans="1:38">
      <c r="A81" s="2226"/>
      <c r="B81" s="472">
        <v>42895</v>
      </c>
      <c r="C81" s="789" t="s">
        <v>40</v>
      </c>
      <c r="D81" s="75" t="s">
        <v>641</v>
      </c>
      <c r="E81" s="879"/>
      <c r="F81" s="880">
        <v>23</v>
      </c>
      <c r="G81" s="881">
        <v>22</v>
      </c>
      <c r="H81" s="882">
        <v>21.9</v>
      </c>
      <c r="I81" s="883">
        <v>7.31</v>
      </c>
      <c r="J81" s="884">
        <v>2.96</v>
      </c>
      <c r="K81" s="885">
        <v>7.43</v>
      </c>
      <c r="L81" s="886">
        <v>7.42</v>
      </c>
      <c r="M81" s="883">
        <v>38.5</v>
      </c>
      <c r="N81" s="884">
        <v>38.9</v>
      </c>
      <c r="O81" s="881"/>
      <c r="P81" s="882">
        <v>96.8</v>
      </c>
      <c r="Q81" s="881"/>
      <c r="R81" s="882">
        <v>116.5</v>
      </c>
      <c r="S81" s="881"/>
      <c r="T81" s="882"/>
      <c r="U81" s="881"/>
      <c r="V81" s="968"/>
      <c r="W81" s="883"/>
      <c r="X81" s="884">
        <v>43.4</v>
      </c>
      <c r="Y81" s="887"/>
      <c r="Z81" s="888">
        <v>204</v>
      </c>
      <c r="AA81" s="885"/>
      <c r="AB81" s="886">
        <v>0.28999999999999998</v>
      </c>
      <c r="AC81" s="481">
        <v>3899</v>
      </c>
      <c r="AD81" s="464">
        <v>9910</v>
      </c>
      <c r="AE81" s="368">
        <v>2.08</v>
      </c>
      <c r="AF81" s="363" t="s">
        <v>36</v>
      </c>
      <c r="AG81" s="6" t="s">
        <v>279</v>
      </c>
      <c r="AH81" s="18" t="s">
        <v>23</v>
      </c>
      <c r="AI81" s="34">
        <v>76</v>
      </c>
      <c r="AJ81" s="35">
        <v>76.8</v>
      </c>
      <c r="AK81" s="36" t="s">
        <v>36</v>
      </c>
      <c r="AL81" s="97"/>
    </row>
    <row r="82" spans="1:38">
      <c r="A82" s="2226"/>
      <c r="B82" s="472">
        <v>42896</v>
      </c>
      <c r="C82" s="789" t="s">
        <v>41</v>
      </c>
      <c r="D82" s="75" t="s">
        <v>627</v>
      </c>
      <c r="E82" s="879"/>
      <c r="F82" s="880">
        <v>26.8</v>
      </c>
      <c r="G82" s="881">
        <v>23.9</v>
      </c>
      <c r="H82" s="882">
        <v>23.9</v>
      </c>
      <c r="I82" s="883">
        <v>9.9</v>
      </c>
      <c r="J82" s="884">
        <v>3.3</v>
      </c>
      <c r="K82" s="885">
        <v>7.4</v>
      </c>
      <c r="L82" s="886">
        <v>7.5</v>
      </c>
      <c r="M82" s="883"/>
      <c r="N82" s="884"/>
      <c r="O82" s="881"/>
      <c r="P82" s="882"/>
      <c r="Q82" s="881"/>
      <c r="R82" s="882" t="s">
        <v>19</v>
      </c>
      <c r="S82" s="881"/>
      <c r="T82" s="882"/>
      <c r="U82" s="881"/>
      <c r="V82" s="968"/>
      <c r="W82" s="883"/>
      <c r="X82" s="884"/>
      <c r="Y82" s="887"/>
      <c r="Z82" s="888" t="s">
        <v>19</v>
      </c>
      <c r="AA82" s="885"/>
      <c r="AB82" s="886"/>
      <c r="AC82" s="481">
        <v>3738</v>
      </c>
      <c r="AD82" s="464">
        <v>10040</v>
      </c>
      <c r="AE82" s="368" t="s">
        <v>36</v>
      </c>
      <c r="AF82" s="363" t="s">
        <v>36</v>
      </c>
      <c r="AG82" s="6" t="s">
        <v>280</v>
      </c>
      <c r="AH82" s="18" t="s">
        <v>23</v>
      </c>
      <c r="AI82" s="34">
        <v>45.9</v>
      </c>
      <c r="AJ82" s="35">
        <v>46.3</v>
      </c>
      <c r="AK82" s="36" t="s">
        <v>36</v>
      </c>
      <c r="AL82" s="97"/>
    </row>
    <row r="83" spans="1:38">
      <c r="A83" s="2226"/>
      <c r="B83" s="472">
        <v>42897</v>
      </c>
      <c r="C83" s="789" t="s">
        <v>42</v>
      </c>
      <c r="D83" s="75" t="s">
        <v>641</v>
      </c>
      <c r="E83" s="879"/>
      <c r="F83" s="880">
        <v>22.3</v>
      </c>
      <c r="G83" s="881">
        <v>23.3</v>
      </c>
      <c r="H83" s="882">
        <v>23.5</v>
      </c>
      <c r="I83" s="883">
        <v>8.6999999999999993</v>
      </c>
      <c r="J83" s="884">
        <v>3.6</v>
      </c>
      <c r="K83" s="885">
        <v>7.4</v>
      </c>
      <c r="L83" s="886">
        <v>7.5</v>
      </c>
      <c r="M83" s="883"/>
      <c r="N83" s="884"/>
      <c r="O83" s="881"/>
      <c r="P83" s="882"/>
      <c r="Q83" s="881"/>
      <c r="R83" s="882" t="s">
        <v>19</v>
      </c>
      <c r="S83" s="881"/>
      <c r="T83" s="882"/>
      <c r="U83" s="881"/>
      <c r="V83" s="968"/>
      <c r="W83" s="883"/>
      <c r="X83" s="884"/>
      <c r="Y83" s="887"/>
      <c r="Z83" s="888" t="s">
        <v>19</v>
      </c>
      <c r="AA83" s="885"/>
      <c r="AB83" s="886"/>
      <c r="AC83" s="481">
        <v>3630</v>
      </c>
      <c r="AD83" s="464" t="s">
        <v>36</v>
      </c>
      <c r="AE83" s="368" t="s">
        <v>36</v>
      </c>
      <c r="AF83" s="363" t="s">
        <v>36</v>
      </c>
      <c r="AG83" s="6" t="s">
        <v>281</v>
      </c>
      <c r="AH83" s="18" t="s">
        <v>23</v>
      </c>
      <c r="AI83" s="37">
        <v>40.5</v>
      </c>
      <c r="AJ83" s="38">
        <v>45.2</v>
      </c>
      <c r="AK83" s="39" t="s">
        <v>36</v>
      </c>
      <c r="AL83" s="95"/>
    </row>
    <row r="84" spans="1:38">
      <c r="A84" s="2226"/>
      <c r="B84" s="472">
        <v>42898</v>
      </c>
      <c r="C84" s="789" t="s">
        <v>37</v>
      </c>
      <c r="D84" s="75" t="s">
        <v>641</v>
      </c>
      <c r="E84" s="879"/>
      <c r="F84" s="880">
        <v>21.4</v>
      </c>
      <c r="G84" s="881">
        <v>22</v>
      </c>
      <c r="H84" s="882">
        <v>22</v>
      </c>
      <c r="I84" s="883">
        <v>8.86</v>
      </c>
      <c r="J84" s="884">
        <v>4.04</v>
      </c>
      <c r="K84" s="885">
        <v>7.46</v>
      </c>
      <c r="L84" s="886">
        <v>7.46</v>
      </c>
      <c r="M84" s="883">
        <v>39.6</v>
      </c>
      <c r="N84" s="884">
        <v>39.700000000000003</v>
      </c>
      <c r="O84" s="881"/>
      <c r="P84" s="882">
        <v>99.8</v>
      </c>
      <c r="Q84" s="881"/>
      <c r="R84" s="882">
        <v>119.7</v>
      </c>
      <c r="S84" s="881"/>
      <c r="T84" s="882"/>
      <c r="U84" s="881"/>
      <c r="V84" s="968"/>
      <c r="W84" s="883"/>
      <c r="X84" s="884">
        <v>44.6</v>
      </c>
      <c r="Y84" s="887"/>
      <c r="Z84" s="888">
        <v>238</v>
      </c>
      <c r="AA84" s="885"/>
      <c r="AB84" s="886">
        <v>0.35</v>
      </c>
      <c r="AC84" s="481">
        <v>4092</v>
      </c>
      <c r="AD84" s="464" t="s">
        <v>36</v>
      </c>
      <c r="AE84" s="368" t="s">
        <v>36</v>
      </c>
      <c r="AF84" s="363" t="s">
        <v>36</v>
      </c>
      <c r="AG84" s="6" t="s">
        <v>282</v>
      </c>
      <c r="AH84" s="18" t="s">
        <v>23</v>
      </c>
      <c r="AI84" s="49">
        <v>232</v>
      </c>
      <c r="AJ84" s="50">
        <v>200</v>
      </c>
      <c r="AK84" s="25" t="s">
        <v>36</v>
      </c>
      <c r="AL84" s="26"/>
    </row>
    <row r="85" spans="1:38">
      <c r="A85" s="2226"/>
      <c r="B85" s="472">
        <v>42899</v>
      </c>
      <c r="C85" s="789" t="s">
        <v>38</v>
      </c>
      <c r="D85" s="75" t="s">
        <v>641</v>
      </c>
      <c r="E85" s="879">
        <v>2</v>
      </c>
      <c r="F85" s="880">
        <v>19.2</v>
      </c>
      <c r="G85" s="881">
        <v>22.2</v>
      </c>
      <c r="H85" s="882">
        <v>22</v>
      </c>
      <c r="I85" s="883">
        <v>8.5399999999999991</v>
      </c>
      <c r="J85" s="884">
        <v>3.29</v>
      </c>
      <c r="K85" s="885">
        <v>7.45</v>
      </c>
      <c r="L85" s="886">
        <v>7.44</v>
      </c>
      <c r="M85" s="883">
        <v>40.799999999999997</v>
      </c>
      <c r="N85" s="884">
        <v>41.4</v>
      </c>
      <c r="O85" s="881"/>
      <c r="P85" s="882">
        <v>107.8</v>
      </c>
      <c r="Q85" s="881" t="s">
        <v>19</v>
      </c>
      <c r="R85" s="882">
        <v>122.5</v>
      </c>
      <c r="S85" s="881" t="s">
        <v>19</v>
      </c>
      <c r="T85" s="882" t="s">
        <v>19</v>
      </c>
      <c r="U85" s="881" t="s">
        <v>19</v>
      </c>
      <c r="V85" s="968" t="s">
        <v>19</v>
      </c>
      <c r="W85" s="883"/>
      <c r="X85" s="884">
        <v>50.9</v>
      </c>
      <c r="Y85" s="887"/>
      <c r="Z85" s="888">
        <v>225</v>
      </c>
      <c r="AA85" s="885"/>
      <c r="AB85" s="886">
        <v>0.27</v>
      </c>
      <c r="AC85" s="481">
        <v>4468</v>
      </c>
      <c r="AD85" s="464" t="s">
        <v>36</v>
      </c>
      <c r="AE85" s="368" t="s">
        <v>36</v>
      </c>
      <c r="AF85" s="363" t="s">
        <v>36</v>
      </c>
      <c r="AG85" s="6" t="s">
        <v>283</v>
      </c>
      <c r="AH85" s="18" t="s">
        <v>23</v>
      </c>
      <c r="AI85" s="40">
        <v>0.47</v>
      </c>
      <c r="AJ85" s="41">
        <v>0.33</v>
      </c>
      <c r="AK85" s="42" t="s">
        <v>36</v>
      </c>
      <c r="AL85" s="96"/>
    </row>
    <row r="86" spans="1:38">
      <c r="A86" s="2226"/>
      <c r="B86" s="472">
        <v>42900</v>
      </c>
      <c r="C86" s="789" t="s">
        <v>35</v>
      </c>
      <c r="D86" s="75" t="s">
        <v>641</v>
      </c>
      <c r="E86" s="879">
        <v>4.5</v>
      </c>
      <c r="F86" s="880">
        <v>18.600000000000001</v>
      </c>
      <c r="G86" s="881">
        <v>19.600000000000001</v>
      </c>
      <c r="H86" s="882">
        <v>19.7</v>
      </c>
      <c r="I86" s="883">
        <v>7.84</v>
      </c>
      <c r="J86" s="884">
        <v>2.79</v>
      </c>
      <c r="K86" s="885">
        <v>7.4</v>
      </c>
      <c r="L86" s="886">
        <v>7.33</v>
      </c>
      <c r="M86" s="883">
        <v>38.9</v>
      </c>
      <c r="N86" s="884">
        <v>38.6</v>
      </c>
      <c r="O86" s="881"/>
      <c r="P86" s="882">
        <v>97.8</v>
      </c>
      <c r="Q86" s="881"/>
      <c r="R86" s="882">
        <v>119.5</v>
      </c>
      <c r="S86" s="881"/>
      <c r="T86" s="882"/>
      <c r="U86" s="881"/>
      <c r="V86" s="968"/>
      <c r="W86" s="883"/>
      <c r="X86" s="884">
        <v>44.8</v>
      </c>
      <c r="Y86" s="887"/>
      <c r="Z86" s="888">
        <v>236</v>
      </c>
      <c r="AA86" s="885"/>
      <c r="AB86" s="886">
        <v>0.24</v>
      </c>
      <c r="AC86" s="481">
        <v>4426</v>
      </c>
      <c r="AD86" s="464">
        <v>20090</v>
      </c>
      <c r="AE86" s="368" t="s">
        <v>36</v>
      </c>
      <c r="AF86" s="363" t="s">
        <v>36</v>
      </c>
      <c r="AG86" s="6" t="s">
        <v>24</v>
      </c>
      <c r="AH86" s="18" t="s">
        <v>23</v>
      </c>
      <c r="AI86" s="23">
        <v>5.2</v>
      </c>
      <c r="AJ86" s="48">
        <v>3.9</v>
      </c>
      <c r="AK86" s="155" t="s">
        <v>36</v>
      </c>
      <c r="AL86" s="96"/>
    </row>
    <row r="87" spans="1:38">
      <c r="A87" s="2226"/>
      <c r="B87" s="472">
        <v>42901</v>
      </c>
      <c r="C87" s="789" t="s">
        <v>39</v>
      </c>
      <c r="D87" s="75" t="s">
        <v>641</v>
      </c>
      <c r="E87" s="879"/>
      <c r="F87" s="880">
        <v>22.7</v>
      </c>
      <c r="G87" s="881">
        <v>21</v>
      </c>
      <c r="H87" s="882">
        <v>20.8</v>
      </c>
      <c r="I87" s="883">
        <v>7.14</v>
      </c>
      <c r="J87" s="884">
        <v>3.5</v>
      </c>
      <c r="K87" s="885">
        <v>7.4</v>
      </c>
      <c r="L87" s="886">
        <v>7.38</v>
      </c>
      <c r="M87" s="883">
        <v>40.1</v>
      </c>
      <c r="N87" s="884">
        <v>40</v>
      </c>
      <c r="O87" s="881"/>
      <c r="P87" s="882">
        <v>94.7</v>
      </c>
      <c r="Q87" s="881"/>
      <c r="R87" s="882">
        <v>119.1</v>
      </c>
      <c r="S87" s="881"/>
      <c r="T87" s="882"/>
      <c r="U87" s="881"/>
      <c r="V87" s="968"/>
      <c r="W87" s="883"/>
      <c r="X87" s="884">
        <v>47.3</v>
      </c>
      <c r="Y87" s="887"/>
      <c r="Z87" s="888">
        <v>257</v>
      </c>
      <c r="AA87" s="885"/>
      <c r="AB87" s="886">
        <v>0.28999999999999998</v>
      </c>
      <c r="AC87" s="481">
        <v>4232</v>
      </c>
      <c r="AD87" s="464" t="s">
        <v>36</v>
      </c>
      <c r="AE87" s="368" t="s">
        <v>36</v>
      </c>
      <c r="AF87" s="363" t="s">
        <v>36</v>
      </c>
      <c r="AG87" s="6" t="s">
        <v>25</v>
      </c>
      <c r="AH87" s="18" t="s">
        <v>23</v>
      </c>
      <c r="AI87" s="23">
        <v>2.1</v>
      </c>
      <c r="AJ87" s="48">
        <v>1.3</v>
      </c>
      <c r="AK87" s="155" t="s">
        <v>36</v>
      </c>
      <c r="AL87" s="96"/>
    </row>
    <row r="88" spans="1:38">
      <c r="A88" s="2226"/>
      <c r="B88" s="472">
        <v>42902</v>
      </c>
      <c r="C88" s="789" t="s">
        <v>40</v>
      </c>
      <c r="D88" s="75" t="s">
        <v>641</v>
      </c>
      <c r="E88" s="879"/>
      <c r="F88" s="880">
        <v>24</v>
      </c>
      <c r="G88" s="881">
        <v>22.5</v>
      </c>
      <c r="H88" s="882">
        <v>22.3</v>
      </c>
      <c r="I88" s="883">
        <v>11.65</v>
      </c>
      <c r="J88" s="884">
        <v>3.82</v>
      </c>
      <c r="K88" s="885">
        <v>7.4</v>
      </c>
      <c r="L88" s="886">
        <v>7.39</v>
      </c>
      <c r="M88" s="883">
        <v>38.5</v>
      </c>
      <c r="N88" s="884">
        <v>39</v>
      </c>
      <c r="O88" s="881"/>
      <c r="P88" s="882">
        <v>97.6</v>
      </c>
      <c r="Q88" s="881"/>
      <c r="R88" s="882">
        <v>119.9</v>
      </c>
      <c r="S88" s="881"/>
      <c r="T88" s="882"/>
      <c r="U88" s="881"/>
      <c r="V88" s="968"/>
      <c r="W88" s="883"/>
      <c r="X88" s="884">
        <v>44</v>
      </c>
      <c r="Y88" s="887"/>
      <c r="Z88" s="888">
        <v>183</v>
      </c>
      <c r="AA88" s="885"/>
      <c r="AB88" s="886">
        <v>0.31</v>
      </c>
      <c r="AC88" s="481">
        <v>4631</v>
      </c>
      <c r="AD88" s="464">
        <v>10060</v>
      </c>
      <c r="AE88" s="368">
        <v>2.5099999999999998</v>
      </c>
      <c r="AF88" s="363" t="s">
        <v>36</v>
      </c>
      <c r="AG88" s="6" t="s">
        <v>284</v>
      </c>
      <c r="AH88" s="18" t="s">
        <v>23</v>
      </c>
      <c r="AI88" s="23">
        <v>7.3</v>
      </c>
      <c r="AJ88" s="48">
        <v>8.1</v>
      </c>
      <c r="AK88" s="155" t="s">
        <v>36</v>
      </c>
      <c r="AL88" s="96"/>
    </row>
    <row r="89" spans="1:38">
      <c r="A89" s="2226"/>
      <c r="B89" s="472">
        <v>42903</v>
      </c>
      <c r="C89" s="789" t="s">
        <v>41</v>
      </c>
      <c r="D89" s="75" t="s">
        <v>627</v>
      </c>
      <c r="E89" s="879"/>
      <c r="F89" s="880">
        <v>23.6</v>
      </c>
      <c r="G89" s="881">
        <v>23.2</v>
      </c>
      <c r="H89" s="882">
        <v>23.2</v>
      </c>
      <c r="I89" s="883">
        <v>9.4</v>
      </c>
      <c r="J89" s="884">
        <v>3.2</v>
      </c>
      <c r="K89" s="885">
        <v>7.5</v>
      </c>
      <c r="L89" s="886">
        <v>7.5</v>
      </c>
      <c r="M89" s="883"/>
      <c r="N89" s="884"/>
      <c r="O89" s="881"/>
      <c r="P89" s="882"/>
      <c r="Q89" s="881"/>
      <c r="R89" s="882" t="s">
        <v>19</v>
      </c>
      <c r="S89" s="881"/>
      <c r="T89" s="882"/>
      <c r="U89" s="881"/>
      <c r="V89" s="968"/>
      <c r="W89" s="883"/>
      <c r="X89" s="884"/>
      <c r="Y89" s="887"/>
      <c r="Z89" s="888" t="s">
        <v>19</v>
      </c>
      <c r="AA89" s="885"/>
      <c r="AB89" s="886"/>
      <c r="AC89" s="481">
        <v>4838</v>
      </c>
      <c r="AD89" s="464" t="s">
        <v>36</v>
      </c>
      <c r="AE89" s="368" t="s">
        <v>36</v>
      </c>
      <c r="AF89" s="363" t="s">
        <v>36</v>
      </c>
      <c r="AG89" s="6" t="s">
        <v>285</v>
      </c>
      <c r="AH89" s="18" t="s">
        <v>23</v>
      </c>
      <c r="AI89" s="45">
        <v>9.2999999999999999E-2</v>
      </c>
      <c r="AJ89" s="46">
        <v>6.8000000000000005E-2</v>
      </c>
      <c r="AK89" s="47" t="s">
        <v>36</v>
      </c>
      <c r="AL89" s="98"/>
    </row>
    <row r="90" spans="1:38">
      <c r="A90" s="2226"/>
      <c r="B90" s="472">
        <v>42904</v>
      </c>
      <c r="C90" s="789" t="s">
        <v>42</v>
      </c>
      <c r="D90" s="75" t="s">
        <v>641</v>
      </c>
      <c r="E90" s="879">
        <v>10.5</v>
      </c>
      <c r="F90" s="880">
        <v>20.5</v>
      </c>
      <c r="G90" s="881">
        <v>22.9</v>
      </c>
      <c r="H90" s="882">
        <v>23.2</v>
      </c>
      <c r="I90" s="883">
        <v>10.1</v>
      </c>
      <c r="J90" s="884">
        <v>3.3</v>
      </c>
      <c r="K90" s="885">
        <v>7.5</v>
      </c>
      <c r="L90" s="886">
        <v>7.5</v>
      </c>
      <c r="M90" s="883"/>
      <c r="N90" s="884"/>
      <c r="O90" s="881"/>
      <c r="P90" s="882"/>
      <c r="Q90" s="881"/>
      <c r="R90" s="882" t="s">
        <v>19</v>
      </c>
      <c r="S90" s="881"/>
      <c r="T90" s="882"/>
      <c r="U90" s="881"/>
      <c r="V90" s="968"/>
      <c r="W90" s="883"/>
      <c r="X90" s="884"/>
      <c r="Y90" s="887"/>
      <c r="Z90" s="888" t="s">
        <v>19</v>
      </c>
      <c r="AA90" s="885"/>
      <c r="AB90" s="886"/>
      <c r="AC90" s="481">
        <v>5460</v>
      </c>
      <c r="AD90" s="464" t="s">
        <v>36</v>
      </c>
      <c r="AE90" s="368" t="s">
        <v>36</v>
      </c>
      <c r="AF90" s="363" t="s">
        <v>36</v>
      </c>
      <c r="AG90" s="6" t="s">
        <v>292</v>
      </c>
      <c r="AH90" s="18" t="s">
        <v>23</v>
      </c>
      <c r="AI90" s="24">
        <v>1.89</v>
      </c>
      <c r="AJ90" s="44">
        <v>1.99</v>
      </c>
      <c r="AK90" s="42" t="s">
        <v>36</v>
      </c>
      <c r="AL90" s="96"/>
    </row>
    <row r="91" spans="1:38">
      <c r="A91" s="2226"/>
      <c r="B91" s="472">
        <v>42905</v>
      </c>
      <c r="C91" s="789" t="s">
        <v>37</v>
      </c>
      <c r="D91" s="75" t="s">
        <v>641</v>
      </c>
      <c r="E91" s="879">
        <v>0.5</v>
      </c>
      <c r="F91" s="880">
        <v>23.5</v>
      </c>
      <c r="G91" s="881">
        <v>19.899999999999999</v>
      </c>
      <c r="H91" s="882">
        <v>19.600000000000001</v>
      </c>
      <c r="I91" s="883">
        <v>20.07</v>
      </c>
      <c r="J91" s="884">
        <v>4.28</v>
      </c>
      <c r="K91" s="885">
        <v>7.31</v>
      </c>
      <c r="L91" s="886">
        <v>7.23</v>
      </c>
      <c r="M91" s="883">
        <v>23.2</v>
      </c>
      <c r="N91" s="884">
        <v>27.4</v>
      </c>
      <c r="O91" s="881"/>
      <c r="P91" s="882">
        <v>66.599999999999994</v>
      </c>
      <c r="Q91" s="881"/>
      <c r="R91" s="882">
        <v>92</v>
      </c>
      <c r="S91" s="881"/>
      <c r="T91" s="882"/>
      <c r="U91" s="881"/>
      <c r="V91" s="968"/>
      <c r="W91" s="883"/>
      <c r="X91" s="884">
        <v>27.8</v>
      </c>
      <c r="Y91" s="887"/>
      <c r="Z91" s="888">
        <v>145</v>
      </c>
      <c r="AA91" s="885"/>
      <c r="AB91" s="886">
        <v>0.32</v>
      </c>
      <c r="AC91" s="481">
        <v>5450</v>
      </c>
      <c r="AD91" s="464" t="s">
        <v>36</v>
      </c>
      <c r="AE91" s="368" t="s">
        <v>36</v>
      </c>
      <c r="AF91" s="363" t="s">
        <v>36</v>
      </c>
      <c r="AG91" s="6" t="s">
        <v>286</v>
      </c>
      <c r="AH91" s="18" t="s">
        <v>23</v>
      </c>
      <c r="AI91" s="24">
        <v>3.45</v>
      </c>
      <c r="AJ91" s="44">
        <v>3.56</v>
      </c>
      <c r="AK91" s="42" t="s">
        <v>36</v>
      </c>
      <c r="AL91" s="96"/>
    </row>
    <row r="92" spans="1:38">
      <c r="A92" s="2226"/>
      <c r="B92" s="472">
        <v>42906</v>
      </c>
      <c r="C92" s="789" t="s">
        <v>38</v>
      </c>
      <c r="D92" s="75" t="s">
        <v>627</v>
      </c>
      <c r="E92" s="879"/>
      <c r="F92" s="880">
        <v>24.9</v>
      </c>
      <c r="G92" s="881">
        <v>22.3</v>
      </c>
      <c r="H92" s="882">
        <v>22.1</v>
      </c>
      <c r="I92" s="883">
        <v>10.93</v>
      </c>
      <c r="J92" s="884">
        <v>2.74</v>
      </c>
      <c r="K92" s="885">
        <v>7.4</v>
      </c>
      <c r="L92" s="886">
        <v>7.29</v>
      </c>
      <c r="M92" s="883">
        <v>31.9</v>
      </c>
      <c r="N92" s="884">
        <v>31.9</v>
      </c>
      <c r="O92" s="881"/>
      <c r="P92" s="882">
        <v>76.599999999999994</v>
      </c>
      <c r="Q92" s="881"/>
      <c r="R92" s="882">
        <v>98.2</v>
      </c>
      <c r="S92" s="881"/>
      <c r="T92" s="882"/>
      <c r="U92" s="881"/>
      <c r="V92" s="968"/>
      <c r="W92" s="883"/>
      <c r="X92" s="884">
        <v>37</v>
      </c>
      <c r="Y92" s="887"/>
      <c r="Z92" s="888">
        <v>162</v>
      </c>
      <c r="AA92" s="885"/>
      <c r="AB92" s="886">
        <v>0.22</v>
      </c>
      <c r="AC92" s="481">
        <v>4888</v>
      </c>
      <c r="AD92" s="464" t="s">
        <v>36</v>
      </c>
      <c r="AE92" s="368" t="s">
        <v>36</v>
      </c>
      <c r="AF92" s="363" t="s">
        <v>36</v>
      </c>
      <c r="AG92" s="6" t="s">
        <v>287</v>
      </c>
      <c r="AH92" s="18" t="s">
        <v>23</v>
      </c>
      <c r="AI92" s="45">
        <v>0.111</v>
      </c>
      <c r="AJ92" s="268">
        <v>7.0999999999999994E-2</v>
      </c>
      <c r="AK92" s="47" t="s">
        <v>36</v>
      </c>
      <c r="AL92" s="98"/>
    </row>
    <row r="93" spans="1:38">
      <c r="A93" s="2226"/>
      <c r="B93" s="472">
        <v>42907</v>
      </c>
      <c r="C93" s="789" t="s">
        <v>35</v>
      </c>
      <c r="D93" s="75" t="s">
        <v>632</v>
      </c>
      <c r="E93" s="879">
        <v>21</v>
      </c>
      <c r="F93" s="880">
        <v>22.7</v>
      </c>
      <c r="G93" s="881">
        <v>23.5</v>
      </c>
      <c r="H93" s="882">
        <v>23.5</v>
      </c>
      <c r="I93" s="883">
        <v>9.85</v>
      </c>
      <c r="J93" s="884">
        <v>2.85</v>
      </c>
      <c r="K93" s="885">
        <v>7.43</v>
      </c>
      <c r="L93" s="886">
        <v>7.4</v>
      </c>
      <c r="M93" s="883">
        <v>37.700000000000003</v>
      </c>
      <c r="N93" s="884">
        <v>37</v>
      </c>
      <c r="O93" s="881"/>
      <c r="P93" s="882">
        <v>89.8</v>
      </c>
      <c r="Q93" s="881"/>
      <c r="R93" s="882">
        <v>114.3</v>
      </c>
      <c r="S93" s="881"/>
      <c r="T93" s="882"/>
      <c r="U93" s="881"/>
      <c r="V93" s="968"/>
      <c r="W93" s="883"/>
      <c r="X93" s="884">
        <v>39.5</v>
      </c>
      <c r="Y93" s="887"/>
      <c r="Z93" s="888">
        <v>218</v>
      </c>
      <c r="AA93" s="885"/>
      <c r="AB93" s="886">
        <v>0.26</v>
      </c>
      <c r="AC93" s="481">
        <v>4699</v>
      </c>
      <c r="AD93" s="464" t="s">
        <v>36</v>
      </c>
      <c r="AE93" s="368" t="s">
        <v>36</v>
      </c>
      <c r="AF93" s="363" t="s">
        <v>36</v>
      </c>
      <c r="AG93" s="6" t="s">
        <v>288</v>
      </c>
      <c r="AH93" s="18" t="s">
        <v>23</v>
      </c>
      <c r="AI93" s="24" t="s">
        <v>644</v>
      </c>
      <c r="AJ93" s="269" t="s">
        <v>644</v>
      </c>
      <c r="AK93" s="42" t="s">
        <v>36</v>
      </c>
      <c r="AL93" s="96"/>
    </row>
    <row r="94" spans="1:38">
      <c r="A94" s="2226"/>
      <c r="B94" s="472">
        <v>42908</v>
      </c>
      <c r="C94" s="789" t="s">
        <v>39</v>
      </c>
      <c r="D94" s="75" t="s">
        <v>641</v>
      </c>
      <c r="E94" s="879"/>
      <c r="F94" s="880">
        <v>25.7</v>
      </c>
      <c r="G94" s="881">
        <v>22.3</v>
      </c>
      <c r="H94" s="882">
        <v>22</v>
      </c>
      <c r="I94" s="883">
        <v>17.899999999999999</v>
      </c>
      <c r="J94" s="884">
        <v>2.82</v>
      </c>
      <c r="K94" s="885">
        <v>7.26</v>
      </c>
      <c r="L94" s="886">
        <v>7.12</v>
      </c>
      <c r="M94" s="883">
        <v>21.6</v>
      </c>
      <c r="N94" s="884">
        <v>22.6</v>
      </c>
      <c r="O94" s="881"/>
      <c r="P94" s="882">
        <v>52.5</v>
      </c>
      <c r="Q94" s="881"/>
      <c r="R94" s="882">
        <v>70.400000000000006</v>
      </c>
      <c r="S94" s="881"/>
      <c r="T94" s="882"/>
      <c r="U94" s="881"/>
      <c r="V94" s="968"/>
      <c r="W94" s="883"/>
      <c r="X94" s="884">
        <v>27.5</v>
      </c>
      <c r="Y94" s="887"/>
      <c r="Z94" s="888">
        <v>135</v>
      </c>
      <c r="AA94" s="885"/>
      <c r="AB94" s="886">
        <v>0.2</v>
      </c>
      <c r="AC94" s="481">
        <v>6155</v>
      </c>
      <c r="AD94" s="464" t="s">
        <v>36</v>
      </c>
      <c r="AE94" s="368" t="s">
        <v>36</v>
      </c>
      <c r="AF94" s="363" t="s">
        <v>36</v>
      </c>
      <c r="AG94" s="6" t="s">
        <v>289</v>
      </c>
      <c r="AH94" s="18" t="s">
        <v>23</v>
      </c>
      <c r="AI94" s="23">
        <v>18.100000000000001</v>
      </c>
      <c r="AJ94" s="48">
        <v>18</v>
      </c>
      <c r="AK94" s="36" t="s">
        <v>36</v>
      </c>
      <c r="AL94" s="97"/>
    </row>
    <row r="95" spans="1:38">
      <c r="A95" s="2226"/>
      <c r="B95" s="472">
        <v>42909</v>
      </c>
      <c r="C95" s="789" t="s">
        <v>40</v>
      </c>
      <c r="D95" s="75" t="s">
        <v>627</v>
      </c>
      <c r="E95" s="879"/>
      <c r="F95" s="880">
        <v>26.6</v>
      </c>
      <c r="G95" s="881">
        <v>23.6</v>
      </c>
      <c r="H95" s="882">
        <v>23.2</v>
      </c>
      <c r="I95" s="883">
        <v>6.62</v>
      </c>
      <c r="J95" s="884">
        <v>2.5099999999999998</v>
      </c>
      <c r="K95" s="885">
        <v>7.42</v>
      </c>
      <c r="L95" s="886">
        <v>7.35</v>
      </c>
      <c r="M95" s="883">
        <v>33.200000000000003</v>
      </c>
      <c r="N95" s="884">
        <v>33.1</v>
      </c>
      <c r="O95" s="881"/>
      <c r="P95" s="882">
        <v>81.099999999999994</v>
      </c>
      <c r="Q95" s="881"/>
      <c r="R95" s="882">
        <v>104.3</v>
      </c>
      <c r="S95" s="881"/>
      <c r="T95" s="882"/>
      <c r="U95" s="881"/>
      <c r="V95" s="968"/>
      <c r="W95" s="883"/>
      <c r="X95" s="884">
        <v>35.5</v>
      </c>
      <c r="Y95" s="887"/>
      <c r="Z95" s="888">
        <v>243</v>
      </c>
      <c r="AA95" s="885"/>
      <c r="AB95" s="886">
        <v>0.19</v>
      </c>
      <c r="AC95" s="481">
        <v>3795</v>
      </c>
      <c r="AD95" s="464">
        <v>10050</v>
      </c>
      <c r="AE95" s="368">
        <v>2.5</v>
      </c>
      <c r="AF95" s="363" t="s">
        <v>36</v>
      </c>
      <c r="AG95" s="6" t="s">
        <v>27</v>
      </c>
      <c r="AH95" s="18" t="s">
        <v>23</v>
      </c>
      <c r="AI95" s="23">
        <v>26.1</v>
      </c>
      <c r="AJ95" s="48">
        <v>24.5</v>
      </c>
      <c r="AK95" s="36" t="s">
        <v>36</v>
      </c>
      <c r="AL95" s="97"/>
    </row>
    <row r="96" spans="1:38">
      <c r="A96" s="2226"/>
      <c r="B96" s="472">
        <v>42910</v>
      </c>
      <c r="C96" s="789" t="s">
        <v>41</v>
      </c>
      <c r="D96" s="75" t="s">
        <v>627</v>
      </c>
      <c r="E96" s="879"/>
      <c r="F96" s="880">
        <v>26.2</v>
      </c>
      <c r="G96" s="881">
        <v>24.6</v>
      </c>
      <c r="H96" s="882">
        <v>24.5</v>
      </c>
      <c r="I96" s="883">
        <v>6.5</v>
      </c>
      <c r="J96" s="884">
        <v>3</v>
      </c>
      <c r="K96" s="885">
        <v>7.4</v>
      </c>
      <c r="L96" s="886">
        <v>7.4</v>
      </c>
      <c r="M96" s="883"/>
      <c r="N96" s="884"/>
      <c r="O96" s="881"/>
      <c r="P96" s="882"/>
      <c r="Q96" s="881"/>
      <c r="R96" s="882" t="s">
        <v>19</v>
      </c>
      <c r="S96" s="881"/>
      <c r="T96" s="882"/>
      <c r="U96" s="881"/>
      <c r="V96" s="968"/>
      <c r="W96" s="883"/>
      <c r="X96" s="884"/>
      <c r="Y96" s="887"/>
      <c r="Z96" s="888" t="s">
        <v>19</v>
      </c>
      <c r="AA96" s="885"/>
      <c r="AB96" s="886"/>
      <c r="AC96" s="481">
        <v>3417</v>
      </c>
      <c r="AD96" s="464">
        <v>20250</v>
      </c>
      <c r="AE96" s="368" t="s">
        <v>36</v>
      </c>
      <c r="AF96" s="363" t="s">
        <v>36</v>
      </c>
      <c r="AG96" s="6" t="s">
        <v>290</v>
      </c>
      <c r="AH96" s="18" t="s">
        <v>275</v>
      </c>
      <c r="AI96" s="51">
        <v>14</v>
      </c>
      <c r="AJ96" s="52">
        <v>8.1999999999999993</v>
      </c>
      <c r="AK96" s="43" t="s">
        <v>36</v>
      </c>
      <c r="AL96" s="99"/>
    </row>
    <row r="97" spans="1:38">
      <c r="A97" s="2226"/>
      <c r="B97" s="472">
        <v>42911</v>
      </c>
      <c r="C97" s="789" t="s">
        <v>42</v>
      </c>
      <c r="D97" s="75" t="s">
        <v>632</v>
      </c>
      <c r="E97" s="879">
        <v>5</v>
      </c>
      <c r="F97" s="880">
        <v>22.6</v>
      </c>
      <c r="G97" s="881">
        <v>24.4</v>
      </c>
      <c r="H97" s="882">
        <v>24.7</v>
      </c>
      <c r="I97" s="883">
        <v>6</v>
      </c>
      <c r="J97" s="884">
        <v>3.2</v>
      </c>
      <c r="K97" s="885">
        <v>7.5</v>
      </c>
      <c r="L97" s="886">
        <v>7.5</v>
      </c>
      <c r="M97" s="883"/>
      <c r="N97" s="884"/>
      <c r="O97" s="881"/>
      <c r="P97" s="882"/>
      <c r="Q97" s="881"/>
      <c r="R97" s="882" t="s">
        <v>19</v>
      </c>
      <c r="S97" s="881"/>
      <c r="T97" s="882"/>
      <c r="U97" s="881"/>
      <c r="V97" s="968"/>
      <c r="W97" s="883"/>
      <c r="X97" s="884"/>
      <c r="Y97" s="887"/>
      <c r="Z97" s="888" t="s">
        <v>19</v>
      </c>
      <c r="AA97" s="885"/>
      <c r="AB97" s="886"/>
      <c r="AC97" s="481">
        <v>2813</v>
      </c>
      <c r="AD97" s="464" t="s">
        <v>36</v>
      </c>
      <c r="AE97" s="368" t="s">
        <v>36</v>
      </c>
      <c r="AF97" s="363" t="s">
        <v>36</v>
      </c>
      <c r="AG97" s="6" t="s">
        <v>291</v>
      </c>
      <c r="AH97" s="18" t="s">
        <v>23</v>
      </c>
      <c r="AI97" s="51">
        <v>12</v>
      </c>
      <c r="AJ97" s="52">
        <v>2</v>
      </c>
      <c r="AK97" s="43" t="s">
        <v>36</v>
      </c>
      <c r="AL97" s="99"/>
    </row>
    <row r="98" spans="1:38">
      <c r="A98" s="2226"/>
      <c r="B98" s="472">
        <v>42912</v>
      </c>
      <c r="C98" s="789" t="s">
        <v>37</v>
      </c>
      <c r="D98" s="75" t="s">
        <v>641</v>
      </c>
      <c r="E98" s="879"/>
      <c r="F98" s="880">
        <v>22</v>
      </c>
      <c r="G98" s="881">
        <v>22.2</v>
      </c>
      <c r="H98" s="882">
        <v>22.4</v>
      </c>
      <c r="I98" s="883">
        <v>5.97</v>
      </c>
      <c r="J98" s="884">
        <v>2.72</v>
      </c>
      <c r="K98" s="885">
        <v>7.43</v>
      </c>
      <c r="L98" s="886">
        <v>7.45</v>
      </c>
      <c r="M98" s="883">
        <v>41.9</v>
      </c>
      <c r="N98" s="884">
        <v>39.200000000000003</v>
      </c>
      <c r="O98" s="881"/>
      <c r="P98" s="882">
        <v>91.7</v>
      </c>
      <c r="Q98" s="881"/>
      <c r="R98" s="882">
        <v>122.5</v>
      </c>
      <c r="S98" s="881"/>
      <c r="T98" s="882"/>
      <c r="U98" s="881"/>
      <c r="V98" s="968"/>
      <c r="W98" s="883"/>
      <c r="X98" s="884">
        <v>42.4</v>
      </c>
      <c r="Y98" s="887"/>
      <c r="Z98" s="888">
        <v>281</v>
      </c>
      <c r="AA98" s="885"/>
      <c r="AB98" s="886">
        <v>0.22</v>
      </c>
      <c r="AC98" s="481">
        <v>2839</v>
      </c>
      <c r="AD98" s="464" t="s">
        <v>36</v>
      </c>
      <c r="AE98" s="368" t="s">
        <v>36</v>
      </c>
      <c r="AF98" s="363" t="s">
        <v>36</v>
      </c>
      <c r="AG98" s="19"/>
      <c r="AH98" s="9"/>
      <c r="AI98" s="20"/>
      <c r="AJ98" s="8"/>
      <c r="AK98" s="8"/>
      <c r="AL98" s="9"/>
    </row>
    <row r="99" spans="1:38">
      <c r="A99" s="2226"/>
      <c r="B99" s="472">
        <v>42913</v>
      </c>
      <c r="C99" s="789" t="s">
        <v>38</v>
      </c>
      <c r="D99" s="75" t="s">
        <v>641</v>
      </c>
      <c r="E99" s="879">
        <v>1.5</v>
      </c>
      <c r="F99" s="880">
        <v>22.6</v>
      </c>
      <c r="G99" s="881">
        <v>22.2</v>
      </c>
      <c r="H99" s="882">
        <v>22.3</v>
      </c>
      <c r="I99" s="883">
        <v>5.78</v>
      </c>
      <c r="J99" s="884">
        <v>2.54</v>
      </c>
      <c r="K99" s="885">
        <v>7.52</v>
      </c>
      <c r="L99" s="886">
        <v>7.5</v>
      </c>
      <c r="M99" s="883">
        <v>41.2</v>
      </c>
      <c r="N99" s="884">
        <v>39.9</v>
      </c>
      <c r="O99" s="881"/>
      <c r="P99" s="882">
        <v>94.7</v>
      </c>
      <c r="Q99" s="881"/>
      <c r="R99" s="882">
        <v>124.3</v>
      </c>
      <c r="S99" s="881"/>
      <c r="T99" s="882"/>
      <c r="U99" s="881"/>
      <c r="V99" s="968"/>
      <c r="W99" s="883"/>
      <c r="X99" s="884">
        <v>44.6</v>
      </c>
      <c r="Y99" s="887"/>
      <c r="Z99" s="888">
        <v>287</v>
      </c>
      <c r="AA99" s="885"/>
      <c r="AB99" s="886">
        <v>0.2</v>
      </c>
      <c r="AC99" s="481">
        <v>3326</v>
      </c>
      <c r="AD99" s="464" t="s">
        <v>36</v>
      </c>
      <c r="AE99" s="368" t="s">
        <v>36</v>
      </c>
      <c r="AF99" s="363" t="s">
        <v>36</v>
      </c>
      <c r="AG99" s="19"/>
      <c r="AH99" s="9"/>
      <c r="AI99" s="20"/>
      <c r="AJ99" s="8"/>
      <c r="AK99" s="8"/>
      <c r="AL99" s="9"/>
    </row>
    <row r="100" spans="1:38">
      <c r="A100" s="2226"/>
      <c r="B100" s="472">
        <v>42914</v>
      </c>
      <c r="C100" s="789" t="s">
        <v>35</v>
      </c>
      <c r="D100" s="75" t="s">
        <v>632</v>
      </c>
      <c r="E100" s="879">
        <v>1.5</v>
      </c>
      <c r="F100" s="880">
        <v>21.9</v>
      </c>
      <c r="G100" s="881">
        <v>22.2</v>
      </c>
      <c r="H100" s="882">
        <v>22.2</v>
      </c>
      <c r="I100" s="883">
        <v>5.81</v>
      </c>
      <c r="J100" s="884">
        <v>2.1800000000000002</v>
      </c>
      <c r="K100" s="885">
        <v>7.55</v>
      </c>
      <c r="L100" s="886">
        <v>7.5</v>
      </c>
      <c r="M100" s="883">
        <v>42.5</v>
      </c>
      <c r="N100" s="884">
        <v>41.5</v>
      </c>
      <c r="O100" s="881"/>
      <c r="P100" s="882">
        <v>92.8</v>
      </c>
      <c r="Q100" s="881"/>
      <c r="R100" s="882">
        <v>127.7</v>
      </c>
      <c r="S100" s="881"/>
      <c r="T100" s="882"/>
      <c r="U100" s="881"/>
      <c r="V100" s="968"/>
      <c r="W100" s="883"/>
      <c r="X100" s="884">
        <v>47.3</v>
      </c>
      <c r="Y100" s="887"/>
      <c r="Z100" s="888">
        <v>323</v>
      </c>
      <c r="AA100" s="885"/>
      <c r="AB100" s="886">
        <v>0.13</v>
      </c>
      <c r="AC100" s="481">
        <v>3641</v>
      </c>
      <c r="AD100" s="464">
        <v>10110</v>
      </c>
      <c r="AE100" s="368" t="s">
        <v>36</v>
      </c>
      <c r="AF100" s="363" t="s">
        <v>36</v>
      </c>
      <c r="AG100" s="21"/>
      <c r="AH100" s="3"/>
      <c r="AI100" s="22"/>
      <c r="AJ100" s="10"/>
      <c r="AK100" s="10"/>
      <c r="AL100" s="3"/>
    </row>
    <row r="101" spans="1:38">
      <c r="A101" s="2226"/>
      <c r="B101" s="472">
        <v>42915</v>
      </c>
      <c r="C101" s="866" t="s">
        <v>39</v>
      </c>
      <c r="D101" s="75" t="s">
        <v>641</v>
      </c>
      <c r="E101" s="879"/>
      <c r="F101" s="880">
        <v>26.2</v>
      </c>
      <c r="G101" s="881">
        <v>22.5</v>
      </c>
      <c r="H101" s="882">
        <v>22.4</v>
      </c>
      <c r="I101" s="883">
        <v>5.21</v>
      </c>
      <c r="J101" s="884">
        <v>2.46</v>
      </c>
      <c r="K101" s="885">
        <v>7.55</v>
      </c>
      <c r="L101" s="886">
        <v>7.5</v>
      </c>
      <c r="M101" s="883">
        <v>42.2</v>
      </c>
      <c r="N101" s="884">
        <v>41.6</v>
      </c>
      <c r="O101" s="881"/>
      <c r="P101" s="882">
        <v>93.8</v>
      </c>
      <c r="Q101" s="881"/>
      <c r="R101" s="882">
        <v>129.30000000000001</v>
      </c>
      <c r="S101" s="881"/>
      <c r="T101" s="882"/>
      <c r="U101" s="881"/>
      <c r="V101" s="968"/>
      <c r="W101" s="883"/>
      <c r="X101" s="884">
        <v>46.9</v>
      </c>
      <c r="Y101" s="887"/>
      <c r="Z101" s="888">
        <v>292</v>
      </c>
      <c r="AA101" s="885"/>
      <c r="AB101" s="886">
        <v>0.19</v>
      </c>
      <c r="AC101" s="481">
        <v>3351</v>
      </c>
      <c r="AD101" s="464">
        <v>10100</v>
      </c>
      <c r="AE101" s="368" t="s">
        <v>36</v>
      </c>
      <c r="AF101" s="363" t="s">
        <v>36</v>
      </c>
      <c r="AG101" s="29" t="s">
        <v>34</v>
      </c>
      <c r="AH101" s="2" t="s">
        <v>36</v>
      </c>
      <c r="AI101" s="2" t="s">
        <v>36</v>
      </c>
      <c r="AJ101" s="2" t="s">
        <v>36</v>
      </c>
      <c r="AK101" s="2" t="s">
        <v>36</v>
      </c>
      <c r="AL101" s="100" t="s">
        <v>36</v>
      </c>
    </row>
    <row r="102" spans="1:38">
      <c r="A102" s="2226"/>
      <c r="B102" s="475">
        <v>42916</v>
      </c>
      <c r="C102" s="867" t="s">
        <v>40</v>
      </c>
      <c r="D102" s="267" t="s">
        <v>632</v>
      </c>
      <c r="E102" s="957">
        <v>0.5</v>
      </c>
      <c r="F102" s="958">
        <v>25.5</v>
      </c>
      <c r="G102" s="959">
        <v>23.5</v>
      </c>
      <c r="H102" s="960">
        <v>23.4</v>
      </c>
      <c r="I102" s="961">
        <v>5.92</v>
      </c>
      <c r="J102" s="962">
        <v>2.09</v>
      </c>
      <c r="K102" s="963">
        <v>7.61</v>
      </c>
      <c r="L102" s="964">
        <v>7.48</v>
      </c>
      <c r="M102" s="961">
        <v>43.7</v>
      </c>
      <c r="N102" s="962">
        <v>43.1</v>
      </c>
      <c r="O102" s="959"/>
      <c r="P102" s="960">
        <v>94</v>
      </c>
      <c r="Q102" s="959"/>
      <c r="R102" s="960">
        <v>128.9</v>
      </c>
      <c r="S102" s="959"/>
      <c r="T102" s="960"/>
      <c r="U102" s="959"/>
      <c r="V102" s="971"/>
      <c r="W102" s="961"/>
      <c r="X102" s="962">
        <v>50.5</v>
      </c>
      <c r="Y102" s="965"/>
      <c r="Z102" s="966">
        <v>282</v>
      </c>
      <c r="AA102" s="963"/>
      <c r="AB102" s="964">
        <v>0.17</v>
      </c>
      <c r="AC102" s="478">
        <v>4043</v>
      </c>
      <c r="AD102" s="465" t="s">
        <v>36</v>
      </c>
      <c r="AE102" s="366">
        <v>3.31</v>
      </c>
      <c r="AF102" s="363" t="s">
        <v>36</v>
      </c>
      <c r="AG102" s="11"/>
      <c r="AH102" s="2" t="s">
        <v>36</v>
      </c>
      <c r="AI102" s="2" t="s">
        <v>36</v>
      </c>
      <c r="AJ102" s="2" t="s">
        <v>36</v>
      </c>
      <c r="AK102" s="2" t="s">
        <v>36</v>
      </c>
      <c r="AL102" s="100" t="s">
        <v>36</v>
      </c>
    </row>
    <row r="103" spans="1:38" s="1" customFormat="1" ht="14.25" customHeight="1">
      <c r="A103" s="2226"/>
      <c r="B103" s="2228" t="s">
        <v>407</v>
      </c>
      <c r="C103" s="2184"/>
      <c r="D103" s="664"/>
      <c r="E103" s="899">
        <v>21</v>
      </c>
      <c r="F103" s="900">
        <v>26.8</v>
      </c>
      <c r="G103" s="901">
        <v>24.6</v>
      </c>
      <c r="H103" s="902">
        <v>24.7</v>
      </c>
      <c r="I103" s="903">
        <v>20.07</v>
      </c>
      <c r="J103" s="904">
        <v>4.28</v>
      </c>
      <c r="K103" s="905">
        <v>7.61</v>
      </c>
      <c r="L103" s="906">
        <v>7.5</v>
      </c>
      <c r="M103" s="903">
        <v>43.7</v>
      </c>
      <c r="N103" s="904">
        <v>43.1</v>
      </c>
      <c r="O103" s="901">
        <v>103.8</v>
      </c>
      <c r="P103" s="902">
        <v>107.8</v>
      </c>
      <c r="Q103" s="901">
        <v>121.9</v>
      </c>
      <c r="R103" s="902">
        <v>129.30000000000001</v>
      </c>
      <c r="S103" s="901">
        <v>76</v>
      </c>
      <c r="T103" s="902">
        <v>76.8</v>
      </c>
      <c r="U103" s="901">
        <v>45.9</v>
      </c>
      <c r="V103" s="902">
        <v>46.3</v>
      </c>
      <c r="W103" s="903">
        <v>40.5</v>
      </c>
      <c r="X103" s="904">
        <v>50.9</v>
      </c>
      <c r="Y103" s="907">
        <v>232</v>
      </c>
      <c r="Z103" s="908">
        <v>323</v>
      </c>
      <c r="AA103" s="905">
        <f>MAX(AA73:AA102)</f>
        <v>0.47</v>
      </c>
      <c r="AB103" s="905">
        <f>MAX(AB73:AB102)</f>
        <v>0.42</v>
      </c>
      <c r="AC103" s="615">
        <v>6155</v>
      </c>
      <c r="AD103" s="507">
        <f t="shared" ref="AD103:AF103" si="9">MAX(AD73:AD102)</f>
        <v>20250</v>
      </c>
      <c r="AE103" s="665">
        <f t="shared" si="9"/>
        <v>3.31</v>
      </c>
      <c r="AF103" s="611">
        <f t="shared" si="9"/>
        <v>0</v>
      </c>
      <c r="AG103" s="11" t="s">
        <v>36</v>
      </c>
      <c r="AH103" s="2" t="s">
        <v>36</v>
      </c>
      <c r="AI103" s="1007" t="s">
        <v>36</v>
      </c>
      <c r="AJ103" s="1007" t="s">
        <v>36</v>
      </c>
      <c r="AK103" s="1007" t="s">
        <v>36</v>
      </c>
      <c r="AL103" s="1018" t="s">
        <v>36</v>
      </c>
    </row>
    <row r="104" spans="1:38" s="1" customFormat="1" ht="13.5" customHeight="1">
      <c r="A104" s="2226"/>
      <c r="B104" s="2229" t="s">
        <v>408</v>
      </c>
      <c r="C104" s="2186"/>
      <c r="D104" s="666"/>
      <c r="E104" s="909">
        <v>0.5</v>
      </c>
      <c r="F104" s="910">
        <v>18.600000000000001</v>
      </c>
      <c r="G104" s="911">
        <v>19.600000000000001</v>
      </c>
      <c r="H104" s="912">
        <v>19.600000000000001</v>
      </c>
      <c r="I104" s="913">
        <v>5.21</v>
      </c>
      <c r="J104" s="914">
        <v>2.09</v>
      </c>
      <c r="K104" s="915">
        <v>7.26</v>
      </c>
      <c r="L104" s="916">
        <v>7.12</v>
      </c>
      <c r="M104" s="913">
        <v>21.6</v>
      </c>
      <c r="N104" s="914">
        <v>22.6</v>
      </c>
      <c r="O104" s="911">
        <v>103.8</v>
      </c>
      <c r="P104" s="912">
        <v>52.5</v>
      </c>
      <c r="Q104" s="911">
        <v>121.9</v>
      </c>
      <c r="R104" s="912">
        <v>70.400000000000006</v>
      </c>
      <c r="S104" s="911">
        <v>76</v>
      </c>
      <c r="T104" s="912">
        <v>76.8</v>
      </c>
      <c r="U104" s="911">
        <v>45.9</v>
      </c>
      <c r="V104" s="912">
        <v>46.3</v>
      </c>
      <c r="W104" s="913">
        <v>40.5</v>
      </c>
      <c r="X104" s="914">
        <v>27.5</v>
      </c>
      <c r="Y104" s="917">
        <v>232</v>
      </c>
      <c r="Z104" s="918">
        <v>135</v>
      </c>
      <c r="AA104" s="915">
        <f>MIN(AA73:AA102)</f>
        <v>0.47</v>
      </c>
      <c r="AB104" s="915">
        <f>MIN(AB73:AB102)</f>
        <v>0.13</v>
      </c>
      <c r="AC104" s="49">
        <v>2813</v>
      </c>
      <c r="AD104" s="501">
        <f t="shared" ref="AD104:AF104" si="10">MIN(AD73:AD102)</f>
        <v>9910</v>
      </c>
      <c r="AE104" s="667">
        <f t="shared" si="10"/>
        <v>2.08</v>
      </c>
      <c r="AF104" s="612">
        <f t="shared" si="10"/>
        <v>0</v>
      </c>
      <c r="AG104" s="11" t="s">
        <v>36</v>
      </c>
      <c r="AH104" s="2" t="s">
        <v>36</v>
      </c>
      <c r="AI104" s="2" t="s">
        <v>36</v>
      </c>
      <c r="AJ104" s="2" t="s">
        <v>36</v>
      </c>
      <c r="AK104" s="2" t="s">
        <v>36</v>
      </c>
      <c r="AL104" s="100" t="s">
        <v>36</v>
      </c>
    </row>
    <row r="105" spans="1:38" s="1" customFormat="1" ht="13.5" customHeight="1">
      <c r="A105" s="2226"/>
      <c r="B105" s="2237" t="s">
        <v>409</v>
      </c>
      <c r="C105" s="2188"/>
      <c r="D105" s="668"/>
      <c r="E105" s="1587">
        <f>E106/COUNT(B73:B102)</f>
        <v>1.8666666666666667</v>
      </c>
      <c r="F105" s="920">
        <v>23.033333333333339</v>
      </c>
      <c r="G105" s="921">
        <v>22.510000000000005</v>
      </c>
      <c r="H105" s="922">
        <v>22.473333333333336</v>
      </c>
      <c r="I105" s="923">
        <v>8.9670000000000005</v>
      </c>
      <c r="J105" s="924">
        <v>3.1563333333333334</v>
      </c>
      <c r="K105" s="925">
        <v>7.4450000000000029</v>
      </c>
      <c r="L105" s="926">
        <v>7.418666666666665</v>
      </c>
      <c r="M105" s="923">
        <v>37.754545454545465</v>
      </c>
      <c r="N105" s="924">
        <v>37.690909090909095</v>
      </c>
      <c r="O105" s="921">
        <v>103.8</v>
      </c>
      <c r="P105" s="922">
        <v>91.618181818181796</v>
      </c>
      <c r="Q105" s="921">
        <v>121.9</v>
      </c>
      <c r="R105" s="922">
        <v>115.63181818181819</v>
      </c>
      <c r="S105" s="921">
        <v>76</v>
      </c>
      <c r="T105" s="922">
        <v>76.8</v>
      </c>
      <c r="U105" s="921">
        <v>45.9</v>
      </c>
      <c r="V105" s="922">
        <v>46.3</v>
      </c>
      <c r="W105" s="923">
        <v>40.5</v>
      </c>
      <c r="X105" s="924">
        <v>42.786363636363632</v>
      </c>
      <c r="Y105" s="927">
        <v>232</v>
      </c>
      <c r="Z105" s="928">
        <v>231.5</v>
      </c>
      <c r="AA105" s="925">
        <f>AVERAGE(AA73:AA102)</f>
        <v>0.47</v>
      </c>
      <c r="AB105" s="925">
        <f>AVERAGE(AB73:AB102)</f>
        <v>0.27772727272727277</v>
      </c>
      <c r="AC105" s="670">
        <v>4126.2333333333336</v>
      </c>
      <c r="AD105" s="671">
        <f t="shared" ref="AD105:AF105" si="11">AVERAGE(AD73:AD102)</f>
        <v>12062</v>
      </c>
      <c r="AE105" s="672">
        <f t="shared" si="11"/>
        <v>2.6420000000000003</v>
      </c>
      <c r="AF105" s="613" t="e">
        <f t="shared" si="11"/>
        <v>#DIV/0!</v>
      </c>
      <c r="AG105" s="11" t="s">
        <v>36</v>
      </c>
      <c r="AH105" s="2" t="s">
        <v>36</v>
      </c>
      <c r="AI105" s="2" t="s">
        <v>36</v>
      </c>
      <c r="AJ105" s="2" t="s">
        <v>36</v>
      </c>
      <c r="AK105" s="2" t="s">
        <v>36</v>
      </c>
      <c r="AL105" s="100" t="s">
        <v>36</v>
      </c>
    </row>
    <row r="106" spans="1:38" s="1" customFormat="1" ht="13.5" customHeight="1">
      <c r="A106" s="2227"/>
      <c r="B106" s="2206" t="s">
        <v>410</v>
      </c>
      <c r="C106" s="2190"/>
      <c r="D106" s="705"/>
      <c r="E106" s="929">
        <v>56</v>
      </c>
      <c r="F106" s="930"/>
      <c r="G106" s="931"/>
      <c r="H106" s="932"/>
      <c r="I106" s="933"/>
      <c r="J106" s="934"/>
      <c r="K106" s="935"/>
      <c r="L106" s="936"/>
      <c r="M106" s="933"/>
      <c r="N106" s="934"/>
      <c r="O106" s="931"/>
      <c r="P106" s="932"/>
      <c r="Q106" s="937"/>
      <c r="R106" s="938"/>
      <c r="S106" s="931"/>
      <c r="T106" s="932"/>
      <c r="U106" s="937"/>
      <c r="V106" s="938"/>
      <c r="W106" s="939"/>
      <c r="X106" s="940"/>
      <c r="Y106" s="941"/>
      <c r="Z106" s="942"/>
      <c r="AA106" s="935"/>
      <c r="AB106" s="936"/>
      <c r="AC106" s="791">
        <v>123787</v>
      </c>
      <c r="AD106" s="792">
        <v>171080</v>
      </c>
      <c r="AE106" s="793"/>
      <c r="AF106" s="794"/>
      <c r="AG106" s="274"/>
      <c r="AH106" s="276"/>
      <c r="AI106" s="276"/>
      <c r="AJ106" s="276"/>
      <c r="AK106" s="276"/>
      <c r="AL106" s="275"/>
    </row>
    <row r="107" spans="1:38" ht="13.5" customHeight="1">
      <c r="A107" s="2225" t="s">
        <v>319</v>
      </c>
      <c r="B107" s="469">
        <v>42552</v>
      </c>
      <c r="C107" s="865" t="s">
        <v>41</v>
      </c>
      <c r="D107" s="74" t="s">
        <v>641</v>
      </c>
      <c r="E107" s="869">
        <v>2</v>
      </c>
      <c r="F107" s="870">
        <v>25.1</v>
      </c>
      <c r="G107" s="871">
        <v>23.1</v>
      </c>
      <c r="H107" s="872">
        <v>23.3</v>
      </c>
      <c r="I107" s="873">
        <v>6.4</v>
      </c>
      <c r="J107" s="874">
        <v>2.7</v>
      </c>
      <c r="K107" s="875">
        <v>7.6</v>
      </c>
      <c r="L107" s="876">
        <v>7.5</v>
      </c>
      <c r="M107" s="873"/>
      <c r="N107" s="874"/>
      <c r="O107" s="871"/>
      <c r="P107" s="872"/>
      <c r="Q107" s="871"/>
      <c r="R107" s="872" t="s">
        <v>19</v>
      </c>
      <c r="S107" s="871"/>
      <c r="T107" s="872"/>
      <c r="U107" s="871"/>
      <c r="V107" s="872"/>
      <c r="W107" s="873"/>
      <c r="X107" s="874"/>
      <c r="Y107" s="877"/>
      <c r="Z107" s="878" t="s">
        <v>19</v>
      </c>
      <c r="AA107" s="875"/>
      <c r="AB107" s="876"/>
      <c r="AC107" s="483">
        <v>2726</v>
      </c>
      <c r="AD107" s="463" t="s">
        <v>36</v>
      </c>
      <c r="AE107" s="367" t="s">
        <v>36</v>
      </c>
      <c r="AF107" s="369" t="s">
        <v>36</v>
      </c>
      <c r="AG107" s="186">
        <v>42922</v>
      </c>
      <c r="AH107" s="147" t="s">
        <v>29</v>
      </c>
      <c r="AI107" s="148">
        <v>27.2</v>
      </c>
      <c r="AJ107" s="149" t="s">
        <v>20</v>
      </c>
      <c r="AK107" s="150"/>
      <c r="AL107" s="151"/>
    </row>
    <row r="108" spans="1:38">
      <c r="A108" s="2226"/>
      <c r="B108" s="472">
        <v>42553</v>
      </c>
      <c r="C108" s="789" t="s">
        <v>42</v>
      </c>
      <c r="D108" s="75" t="s">
        <v>641</v>
      </c>
      <c r="E108" s="879">
        <v>1.5</v>
      </c>
      <c r="F108" s="880">
        <v>27.9</v>
      </c>
      <c r="G108" s="881">
        <v>23</v>
      </c>
      <c r="H108" s="882">
        <v>22.8</v>
      </c>
      <c r="I108" s="883">
        <v>6.1</v>
      </c>
      <c r="J108" s="884">
        <v>2.8</v>
      </c>
      <c r="K108" s="885">
        <v>7.6</v>
      </c>
      <c r="L108" s="886">
        <v>7.5</v>
      </c>
      <c r="M108" s="883"/>
      <c r="N108" s="884"/>
      <c r="O108" s="881"/>
      <c r="P108" s="882"/>
      <c r="Q108" s="881" t="s">
        <v>19</v>
      </c>
      <c r="R108" s="882"/>
      <c r="S108" s="881" t="s">
        <v>19</v>
      </c>
      <c r="T108" s="882" t="s">
        <v>19</v>
      </c>
      <c r="U108" s="881" t="s">
        <v>19</v>
      </c>
      <c r="V108" s="882" t="s">
        <v>19</v>
      </c>
      <c r="W108" s="883"/>
      <c r="X108" s="884"/>
      <c r="Y108" s="887" t="s">
        <v>19</v>
      </c>
      <c r="Z108" s="888" t="s">
        <v>19</v>
      </c>
      <c r="AA108" s="885" t="s">
        <v>19</v>
      </c>
      <c r="AB108" s="886"/>
      <c r="AC108" s="481">
        <v>2532</v>
      </c>
      <c r="AD108" s="464" t="s">
        <v>36</v>
      </c>
      <c r="AE108" s="368" t="s">
        <v>36</v>
      </c>
      <c r="AF108" s="363" t="s">
        <v>36</v>
      </c>
      <c r="AG108" s="12" t="s">
        <v>30</v>
      </c>
      <c r="AH108" s="13" t="s">
        <v>31</v>
      </c>
      <c r="AI108" s="14" t="s">
        <v>32</v>
      </c>
      <c r="AJ108" s="15" t="s">
        <v>33</v>
      </c>
      <c r="AK108" s="16" t="s">
        <v>36</v>
      </c>
      <c r="AL108" s="93"/>
    </row>
    <row r="109" spans="1:38">
      <c r="A109" s="2226"/>
      <c r="B109" s="472">
        <v>42554</v>
      </c>
      <c r="C109" s="789" t="s">
        <v>37</v>
      </c>
      <c r="D109" s="76" t="s">
        <v>627</v>
      </c>
      <c r="E109" s="879"/>
      <c r="F109" s="880">
        <v>28.9</v>
      </c>
      <c r="G109" s="881">
        <v>25.3</v>
      </c>
      <c r="H109" s="882">
        <v>24.7</v>
      </c>
      <c r="I109" s="883">
        <v>6.04</v>
      </c>
      <c r="J109" s="884">
        <v>3.43</v>
      </c>
      <c r="K109" s="885">
        <v>7.72</v>
      </c>
      <c r="L109" s="886">
        <v>7.61</v>
      </c>
      <c r="M109" s="883">
        <v>41.5</v>
      </c>
      <c r="N109" s="884">
        <v>41.9</v>
      </c>
      <c r="O109" s="881"/>
      <c r="P109" s="882">
        <v>97.3</v>
      </c>
      <c r="Q109" s="881"/>
      <c r="R109" s="882">
        <v>124.1</v>
      </c>
      <c r="S109" s="881"/>
      <c r="T109" s="882"/>
      <c r="U109" s="881"/>
      <c r="V109" s="882"/>
      <c r="W109" s="883"/>
      <c r="X109" s="884">
        <v>47.4</v>
      </c>
      <c r="Y109" s="887"/>
      <c r="Z109" s="888">
        <v>293</v>
      </c>
      <c r="AA109" s="885" t="s">
        <v>19</v>
      </c>
      <c r="AB109" s="886">
        <v>0.21</v>
      </c>
      <c r="AC109" s="481">
        <v>2640</v>
      </c>
      <c r="AD109" s="464" t="s">
        <v>36</v>
      </c>
      <c r="AE109" s="368" t="s">
        <v>36</v>
      </c>
      <c r="AF109" s="363" t="s">
        <v>36</v>
      </c>
      <c r="AG109" s="5" t="s">
        <v>273</v>
      </c>
      <c r="AH109" s="17" t="s">
        <v>20</v>
      </c>
      <c r="AI109" s="31">
        <v>25.5</v>
      </c>
      <c r="AJ109" s="32">
        <v>25.6</v>
      </c>
      <c r="AK109" s="33" t="s">
        <v>36</v>
      </c>
      <c r="AL109" s="94"/>
    </row>
    <row r="110" spans="1:38">
      <c r="A110" s="2226"/>
      <c r="B110" s="472">
        <v>42555</v>
      </c>
      <c r="C110" s="789" t="s">
        <v>38</v>
      </c>
      <c r="D110" s="120" t="s">
        <v>641</v>
      </c>
      <c r="E110" s="889">
        <v>76.5</v>
      </c>
      <c r="F110" s="890">
        <v>28.7</v>
      </c>
      <c r="G110" s="891">
        <v>25.8</v>
      </c>
      <c r="H110" s="892">
        <v>25.4</v>
      </c>
      <c r="I110" s="893">
        <v>2.95</v>
      </c>
      <c r="J110" s="894">
        <v>3.26</v>
      </c>
      <c r="K110" s="895">
        <v>7.74</v>
      </c>
      <c r="L110" s="896">
        <v>7.6</v>
      </c>
      <c r="M110" s="893">
        <v>40.700000000000003</v>
      </c>
      <c r="N110" s="894">
        <v>41.4</v>
      </c>
      <c r="O110" s="891"/>
      <c r="P110" s="892">
        <v>96.8</v>
      </c>
      <c r="Q110" s="891"/>
      <c r="R110" s="892">
        <v>124.5</v>
      </c>
      <c r="S110" s="891"/>
      <c r="T110" s="892"/>
      <c r="U110" s="891"/>
      <c r="V110" s="892"/>
      <c r="W110" s="893"/>
      <c r="X110" s="894">
        <v>45</v>
      </c>
      <c r="Y110" s="897"/>
      <c r="Z110" s="898">
        <v>272</v>
      </c>
      <c r="AA110" s="895" t="s">
        <v>19</v>
      </c>
      <c r="AB110" s="896">
        <v>0.18</v>
      </c>
      <c r="AC110" s="481">
        <v>3002</v>
      </c>
      <c r="AD110" s="464" t="s">
        <v>36</v>
      </c>
      <c r="AE110" s="368" t="s">
        <v>36</v>
      </c>
      <c r="AF110" s="363" t="s">
        <v>36</v>
      </c>
      <c r="AG110" s="6" t="s">
        <v>274</v>
      </c>
      <c r="AH110" s="18" t="s">
        <v>275</v>
      </c>
      <c r="AI110" s="37">
        <v>10.02</v>
      </c>
      <c r="AJ110" s="38">
        <v>2.84</v>
      </c>
      <c r="AK110" s="39" t="s">
        <v>36</v>
      </c>
      <c r="AL110" s="95"/>
    </row>
    <row r="111" spans="1:38">
      <c r="A111" s="2226"/>
      <c r="B111" s="472">
        <v>42556</v>
      </c>
      <c r="C111" s="789" t="s">
        <v>35</v>
      </c>
      <c r="D111" s="76" t="s">
        <v>641</v>
      </c>
      <c r="E111" s="879">
        <v>7</v>
      </c>
      <c r="F111" s="880">
        <v>28</v>
      </c>
      <c r="G111" s="881">
        <v>24.7</v>
      </c>
      <c r="H111" s="882">
        <v>24.9</v>
      </c>
      <c r="I111" s="883">
        <v>25.73</v>
      </c>
      <c r="J111" s="884">
        <v>3.82</v>
      </c>
      <c r="K111" s="885">
        <v>7.2</v>
      </c>
      <c r="L111" s="886">
        <v>7.18</v>
      </c>
      <c r="M111" s="883">
        <v>18.78</v>
      </c>
      <c r="N111" s="884">
        <v>18.91</v>
      </c>
      <c r="O111" s="881"/>
      <c r="P111" s="882">
        <v>47.9</v>
      </c>
      <c r="Q111" s="881"/>
      <c r="R111" s="882">
        <v>63.2</v>
      </c>
      <c r="S111" s="881"/>
      <c r="T111" s="882"/>
      <c r="U111" s="881"/>
      <c r="V111" s="882"/>
      <c r="W111" s="883"/>
      <c r="X111" s="884">
        <v>20.399999999999999</v>
      </c>
      <c r="Y111" s="887"/>
      <c r="Z111" s="888">
        <v>142</v>
      </c>
      <c r="AA111" s="885" t="s">
        <v>19</v>
      </c>
      <c r="AB111" s="886">
        <v>0.17</v>
      </c>
      <c r="AC111" s="481">
        <v>5376</v>
      </c>
      <c r="AD111" s="464" t="s">
        <v>36</v>
      </c>
      <c r="AE111" s="368" t="s">
        <v>36</v>
      </c>
      <c r="AF111" s="363" t="s">
        <v>36</v>
      </c>
      <c r="AG111" s="6" t="s">
        <v>21</v>
      </c>
      <c r="AH111" s="18"/>
      <c r="AI111" s="40">
        <v>7.33</v>
      </c>
      <c r="AJ111" s="41">
        <v>7.26</v>
      </c>
      <c r="AK111" s="42" t="s">
        <v>36</v>
      </c>
      <c r="AL111" s="96"/>
    </row>
    <row r="112" spans="1:38">
      <c r="A112" s="2226"/>
      <c r="B112" s="537">
        <v>42557</v>
      </c>
      <c r="C112" s="790" t="s">
        <v>39</v>
      </c>
      <c r="D112" s="76" t="s">
        <v>627</v>
      </c>
      <c r="E112" s="879"/>
      <c r="F112" s="880">
        <v>27.2</v>
      </c>
      <c r="G112" s="881">
        <v>25.5</v>
      </c>
      <c r="H112" s="882">
        <v>25.6</v>
      </c>
      <c r="I112" s="883">
        <v>10.02</v>
      </c>
      <c r="J112" s="884">
        <v>2.84</v>
      </c>
      <c r="K112" s="885">
        <v>7.33</v>
      </c>
      <c r="L112" s="886">
        <v>7.26</v>
      </c>
      <c r="M112" s="883">
        <v>29.3</v>
      </c>
      <c r="N112" s="884">
        <v>28.4</v>
      </c>
      <c r="O112" s="881">
        <v>78.599999999999994</v>
      </c>
      <c r="P112" s="882">
        <v>67.7</v>
      </c>
      <c r="Q112" s="881">
        <v>100.1</v>
      </c>
      <c r="R112" s="882">
        <v>94.2</v>
      </c>
      <c r="S112" s="881">
        <v>64.400000000000006</v>
      </c>
      <c r="T112" s="882">
        <v>60.2</v>
      </c>
      <c r="U112" s="881">
        <v>35.700000000000003</v>
      </c>
      <c r="V112" s="882">
        <v>34</v>
      </c>
      <c r="W112" s="883">
        <v>20</v>
      </c>
      <c r="X112" s="884">
        <v>27.9</v>
      </c>
      <c r="Y112" s="887">
        <v>211</v>
      </c>
      <c r="Z112" s="888">
        <v>193</v>
      </c>
      <c r="AA112" s="885">
        <v>0.65</v>
      </c>
      <c r="AB112" s="886">
        <v>0.22</v>
      </c>
      <c r="AC112" s="481">
        <v>3542</v>
      </c>
      <c r="AD112" s="464">
        <v>10150</v>
      </c>
      <c r="AE112" s="368" t="s">
        <v>36</v>
      </c>
      <c r="AF112" s="363" t="s">
        <v>36</v>
      </c>
      <c r="AG112" s="6" t="s">
        <v>276</v>
      </c>
      <c r="AH112" s="18" t="s">
        <v>22</v>
      </c>
      <c r="AI112" s="34">
        <v>29.3</v>
      </c>
      <c r="AJ112" s="35">
        <v>28.4</v>
      </c>
      <c r="AK112" s="36" t="s">
        <v>36</v>
      </c>
      <c r="AL112" s="97"/>
    </row>
    <row r="113" spans="1:38">
      <c r="A113" s="2226"/>
      <c r="B113" s="1592">
        <v>42558</v>
      </c>
      <c r="C113" s="1594" t="s">
        <v>40</v>
      </c>
      <c r="D113" s="76" t="s">
        <v>627</v>
      </c>
      <c r="E113" s="879"/>
      <c r="F113" s="880">
        <v>28</v>
      </c>
      <c r="G113" s="881">
        <v>26.2</v>
      </c>
      <c r="H113" s="882">
        <v>26</v>
      </c>
      <c r="I113" s="883">
        <v>7.64</v>
      </c>
      <c r="J113" s="884">
        <v>3.11</v>
      </c>
      <c r="K113" s="885">
        <v>7.3</v>
      </c>
      <c r="L113" s="886">
        <v>7.42</v>
      </c>
      <c r="M113" s="883">
        <v>35.1</v>
      </c>
      <c r="N113" s="884">
        <v>34.700000000000003</v>
      </c>
      <c r="O113" s="881"/>
      <c r="P113" s="882">
        <v>87.8</v>
      </c>
      <c r="Q113" s="881" t="s">
        <v>19</v>
      </c>
      <c r="R113" s="882">
        <v>107.5</v>
      </c>
      <c r="S113" s="881" t="s">
        <v>19</v>
      </c>
      <c r="T113" s="882" t="s">
        <v>19</v>
      </c>
      <c r="U113" s="881" t="s">
        <v>19</v>
      </c>
      <c r="V113" s="882" t="s">
        <v>19</v>
      </c>
      <c r="W113" s="883"/>
      <c r="X113" s="884">
        <v>34</v>
      </c>
      <c r="Y113" s="887" t="s">
        <v>19</v>
      </c>
      <c r="Z113" s="888">
        <v>244</v>
      </c>
      <c r="AA113" s="885" t="s">
        <v>19</v>
      </c>
      <c r="AB113" s="886">
        <v>0.15</v>
      </c>
      <c r="AC113" s="481">
        <v>3015</v>
      </c>
      <c r="AD113" s="464" t="s">
        <v>36</v>
      </c>
      <c r="AE113" s="368">
        <v>2.13</v>
      </c>
      <c r="AF113" s="363" t="s">
        <v>466</v>
      </c>
      <c r="AG113" s="6" t="s">
        <v>277</v>
      </c>
      <c r="AH113" s="18" t="s">
        <v>23</v>
      </c>
      <c r="AI113" s="34">
        <v>78.599999999999994</v>
      </c>
      <c r="AJ113" s="35">
        <v>67.7</v>
      </c>
      <c r="AK113" s="36" t="s">
        <v>36</v>
      </c>
      <c r="AL113" s="97"/>
    </row>
    <row r="114" spans="1:38">
      <c r="A114" s="2226"/>
      <c r="B114" s="472">
        <v>42559</v>
      </c>
      <c r="C114" s="789" t="s">
        <v>41</v>
      </c>
      <c r="D114" s="76" t="s">
        <v>627</v>
      </c>
      <c r="E114" s="879"/>
      <c r="F114" s="880">
        <v>29.9</v>
      </c>
      <c r="G114" s="881">
        <v>27.1</v>
      </c>
      <c r="H114" s="882">
        <v>26.8</v>
      </c>
      <c r="I114" s="883">
        <v>5.5</v>
      </c>
      <c r="J114" s="884">
        <v>3</v>
      </c>
      <c r="K114" s="885">
        <v>7.4</v>
      </c>
      <c r="L114" s="886">
        <v>7.5</v>
      </c>
      <c r="M114" s="883"/>
      <c r="N114" s="884"/>
      <c r="O114" s="881"/>
      <c r="P114" s="882"/>
      <c r="Q114" s="881"/>
      <c r="R114" s="882"/>
      <c r="S114" s="881"/>
      <c r="T114" s="882"/>
      <c r="U114" s="881"/>
      <c r="V114" s="882"/>
      <c r="W114" s="883"/>
      <c r="X114" s="884"/>
      <c r="Y114" s="887"/>
      <c r="Z114" s="888" t="s">
        <v>19</v>
      </c>
      <c r="AA114" s="885" t="s">
        <v>19</v>
      </c>
      <c r="AB114" s="886"/>
      <c r="AC114" s="481">
        <v>2594</v>
      </c>
      <c r="AD114" s="464" t="s">
        <v>36</v>
      </c>
      <c r="AE114" s="368" t="s">
        <v>36</v>
      </c>
      <c r="AF114" s="363" t="s">
        <v>36</v>
      </c>
      <c r="AG114" s="6" t="s">
        <v>278</v>
      </c>
      <c r="AH114" s="18" t="s">
        <v>23</v>
      </c>
      <c r="AI114" s="34">
        <v>100.1</v>
      </c>
      <c r="AJ114" s="35">
        <v>94.2</v>
      </c>
      <c r="AK114" s="36" t="s">
        <v>36</v>
      </c>
      <c r="AL114" s="97"/>
    </row>
    <row r="115" spans="1:38">
      <c r="A115" s="2226"/>
      <c r="B115" s="472">
        <v>42560</v>
      </c>
      <c r="C115" s="789" t="s">
        <v>42</v>
      </c>
      <c r="D115" s="76" t="s">
        <v>627</v>
      </c>
      <c r="E115" s="879"/>
      <c r="F115" s="880">
        <v>30</v>
      </c>
      <c r="G115" s="881">
        <v>27.3</v>
      </c>
      <c r="H115" s="882">
        <v>27.1</v>
      </c>
      <c r="I115" s="883">
        <v>6.3</v>
      </c>
      <c r="J115" s="884">
        <v>3.7</v>
      </c>
      <c r="K115" s="885">
        <v>7.5</v>
      </c>
      <c r="L115" s="886">
        <v>7.6</v>
      </c>
      <c r="M115" s="883"/>
      <c r="N115" s="884"/>
      <c r="O115" s="881"/>
      <c r="P115" s="882"/>
      <c r="Q115" s="881"/>
      <c r="R115" s="882"/>
      <c r="S115" s="881"/>
      <c r="T115" s="882"/>
      <c r="U115" s="881"/>
      <c r="V115" s="882"/>
      <c r="W115" s="883"/>
      <c r="X115" s="884"/>
      <c r="Y115" s="887"/>
      <c r="Z115" s="888" t="s">
        <v>19</v>
      </c>
      <c r="AA115" s="885" t="s">
        <v>19</v>
      </c>
      <c r="AB115" s="886"/>
      <c r="AC115" s="481">
        <v>2693</v>
      </c>
      <c r="AD115" s="464" t="s">
        <v>36</v>
      </c>
      <c r="AE115" s="368" t="s">
        <v>36</v>
      </c>
      <c r="AF115" s="363" t="s">
        <v>36</v>
      </c>
      <c r="AG115" s="6" t="s">
        <v>279</v>
      </c>
      <c r="AH115" s="18" t="s">
        <v>23</v>
      </c>
      <c r="AI115" s="34">
        <v>64.400000000000006</v>
      </c>
      <c r="AJ115" s="35">
        <v>60.2</v>
      </c>
      <c r="AK115" s="36" t="s">
        <v>36</v>
      </c>
      <c r="AL115" s="97"/>
    </row>
    <row r="116" spans="1:38">
      <c r="A116" s="2226"/>
      <c r="B116" s="472">
        <v>42561</v>
      </c>
      <c r="C116" s="789" t="s">
        <v>37</v>
      </c>
      <c r="D116" s="76" t="s">
        <v>641</v>
      </c>
      <c r="E116" s="879"/>
      <c r="F116" s="880">
        <v>29.5</v>
      </c>
      <c r="G116" s="881">
        <v>27.8</v>
      </c>
      <c r="H116" s="882">
        <v>27.5</v>
      </c>
      <c r="I116" s="883">
        <v>5.26</v>
      </c>
      <c r="J116" s="884">
        <v>4.7699999999999996</v>
      </c>
      <c r="K116" s="885">
        <v>7.64</v>
      </c>
      <c r="L116" s="886">
        <v>7.64</v>
      </c>
      <c r="M116" s="883">
        <v>38.6</v>
      </c>
      <c r="N116" s="884">
        <v>39</v>
      </c>
      <c r="O116" s="881"/>
      <c r="P116" s="882">
        <v>97.1</v>
      </c>
      <c r="Q116" s="881"/>
      <c r="R116" s="882">
        <v>117.7</v>
      </c>
      <c r="S116" s="881"/>
      <c r="T116" s="882"/>
      <c r="U116" s="881"/>
      <c r="V116" s="882"/>
      <c r="W116" s="883"/>
      <c r="X116" s="884">
        <v>41.9</v>
      </c>
      <c r="Y116" s="887"/>
      <c r="Z116" s="888">
        <v>259</v>
      </c>
      <c r="AA116" s="885" t="s">
        <v>19</v>
      </c>
      <c r="AB116" s="886">
        <v>0.21</v>
      </c>
      <c r="AC116" s="481">
        <v>3370</v>
      </c>
      <c r="AD116" s="464" t="s">
        <v>36</v>
      </c>
      <c r="AE116" s="368" t="s">
        <v>36</v>
      </c>
      <c r="AF116" s="363" t="s">
        <v>36</v>
      </c>
      <c r="AG116" s="6" t="s">
        <v>280</v>
      </c>
      <c r="AH116" s="18" t="s">
        <v>23</v>
      </c>
      <c r="AI116" s="34">
        <v>35.700000000000003</v>
      </c>
      <c r="AJ116" s="35">
        <v>34</v>
      </c>
      <c r="AK116" s="36" t="s">
        <v>36</v>
      </c>
      <c r="AL116" s="97"/>
    </row>
    <row r="117" spans="1:38">
      <c r="A117" s="2226"/>
      <c r="B117" s="472">
        <v>42562</v>
      </c>
      <c r="C117" s="789" t="s">
        <v>38</v>
      </c>
      <c r="D117" s="76" t="s">
        <v>627</v>
      </c>
      <c r="E117" s="879"/>
      <c r="F117" s="880">
        <v>30</v>
      </c>
      <c r="G117" s="881">
        <v>28.4</v>
      </c>
      <c r="H117" s="882">
        <v>29.1</v>
      </c>
      <c r="I117" s="883">
        <v>6.45</v>
      </c>
      <c r="J117" s="884">
        <v>6.51</v>
      </c>
      <c r="K117" s="885">
        <v>7.76</v>
      </c>
      <c r="L117" s="886">
        <v>7.7</v>
      </c>
      <c r="M117" s="883">
        <v>37.9</v>
      </c>
      <c r="N117" s="884">
        <v>38.5</v>
      </c>
      <c r="O117" s="881"/>
      <c r="P117" s="882">
        <v>98.9</v>
      </c>
      <c r="Q117" s="881"/>
      <c r="R117" s="882">
        <v>116.7</v>
      </c>
      <c r="S117" s="881"/>
      <c r="T117" s="882"/>
      <c r="U117" s="881"/>
      <c r="V117" s="882"/>
      <c r="W117" s="883"/>
      <c r="X117" s="884">
        <v>40.1</v>
      </c>
      <c r="Y117" s="887"/>
      <c r="Z117" s="888">
        <v>227</v>
      </c>
      <c r="AA117" s="885" t="s">
        <v>19</v>
      </c>
      <c r="AB117" s="886">
        <v>0.2</v>
      </c>
      <c r="AC117" s="481">
        <v>7209</v>
      </c>
      <c r="AD117" s="464" t="s">
        <v>36</v>
      </c>
      <c r="AE117" s="368" t="s">
        <v>36</v>
      </c>
      <c r="AF117" s="363" t="s">
        <v>36</v>
      </c>
      <c r="AG117" s="6" t="s">
        <v>281</v>
      </c>
      <c r="AH117" s="18" t="s">
        <v>23</v>
      </c>
      <c r="AI117" s="37">
        <v>20</v>
      </c>
      <c r="AJ117" s="38">
        <v>27.9</v>
      </c>
      <c r="AK117" s="39" t="s">
        <v>36</v>
      </c>
      <c r="AL117" s="95"/>
    </row>
    <row r="118" spans="1:38">
      <c r="A118" s="2226"/>
      <c r="B118" s="472">
        <v>42563</v>
      </c>
      <c r="C118" s="789" t="s">
        <v>35</v>
      </c>
      <c r="D118" s="76" t="s">
        <v>627</v>
      </c>
      <c r="E118" s="879"/>
      <c r="F118" s="880">
        <v>31</v>
      </c>
      <c r="G118" s="881">
        <v>28.3</v>
      </c>
      <c r="H118" s="882">
        <v>28.3</v>
      </c>
      <c r="I118" s="883">
        <v>5.87</v>
      </c>
      <c r="J118" s="884">
        <v>4.4000000000000004</v>
      </c>
      <c r="K118" s="885">
        <v>7.69</v>
      </c>
      <c r="L118" s="886">
        <v>7.37</v>
      </c>
      <c r="M118" s="883">
        <v>40.6</v>
      </c>
      <c r="N118" s="884">
        <v>41.5</v>
      </c>
      <c r="O118" s="881"/>
      <c r="P118" s="882">
        <v>90.6</v>
      </c>
      <c r="Q118" s="881"/>
      <c r="R118" s="882">
        <v>117.7</v>
      </c>
      <c r="S118" s="881"/>
      <c r="T118" s="882"/>
      <c r="U118" s="881"/>
      <c r="V118" s="882"/>
      <c r="W118" s="883"/>
      <c r="X118" s="884">
        <v>47.6</v>
      </c>
      <c r="Y118" s="887"/>
      <c r="Z118" s="888">
        <v>261</v>
      </c>
      <c r="AA118" s="885" t="s">
        <v>19</v>
      </c>
      <c r="AB118" s="886">
        <v>0.06</v>
      </c>
      <c r="AC118" s="481">
        <v>10553</v>
      </c>
      <c r="AD118" s="464" t="s">
        <v>36</v>
      </c>
      <c r="AE118" s="368" t="s">
        <v>36</v>
      </c>
      <c r="AF118" s="363" t="s">
        <v>36</v>
      </c>
      <c r="AG118" s="6" t="s">
        <v>282</v>
      </c>
      <c r="AH118" s="18" t="s">
        <v>23</v>
      </c>
      <c r="AI118" s="49">
        <v>211</v>
      </c>
      <c r="AJ118" s="50">
        <v>193</v>
      </c>
      <c r="AK118" s="25" t="s">
        <v>36</v>
      </c>
      <c r="AL118" s="26"/>
    </row>
    <row r="119" spans="1:38">
      <c r="A119" s="2226"/>
      <c r="B119" s="472">
        <v>42564</v>
      </c>
      <c r="C119" s="789" t="s">
        <v>39</v>
      </c>
      <c r="D119" s="76" t="s">
        <v>627</v>
      </c>
      <c r="E119" s="879"/>
      <c r="F119" s="880">
        <v>31.3</v>
      </c>
      <c r="G119" s="881">
        <v>28.7</v>
      </c>
      <c r="H119" s="882">
        <v>28.3</v>
      </c>
      <c r="I119" s="883">
        <v>6.54</v>
      </c>
      <c r="J119" s="884">
        <v>3.88</v>
      </c>
      <c r="K119" s="885">
        <v>7.65</v>
      </c>
      <c r="L119" s="886">
        <v>7.46</v>
      </c>
      <c r="M119" s="883">
        <v>38.299999999999997</v>
      </c>
      <c r="N119" s="884">
        <v>39.4</v>
      </c>
      <c r="O119" s="881"/>
      <c r="P119" s="882">
        <v>91.7</v>
      </c>
      <c r="Q119" s="881"/>
      <c r="R119" s="882">
        <v>115.1</v>
      </c>
      <c r="S119" s="881"/>
      <c r="T119" s="882"/>
      <c r="U119" s="881"/>
      <c r="V119" s="882"/>
      <c r="W119" s="883"/>
      <c r="X119" s="884">
        <v>47.8</v>
      </c>
      <c r="Y119" s="887"/>
      <c r="Z119" s="888">
        <v>231</v>
      </c>
      <c r="AA119" s="885" t="s">
        <v>19</v>
      </c>
      <c r="AB119" s="886">
        <v>0.12</v>
      </c>
      <c r="AC119" s="481">
        <v>9579</v>
      </c>
      <c r="AD119" s="464" t="s">
        <v>36</v>
      </c>
      <c r="AE119" s="368" t="s">
        <v>36</v>
      </c>
      <c r="AF119" s="363" t="s">
        <v>36</v>
      </c>
      <c r="AG119" s="6" t="s">
        <v>283</v>
      </c>
      <c r="AH119" s="18" t="s">
        <v>23</v>
      </c>
      <c r="AI119" s="40">
        <v>0.65</v>
      </c>
      <c r="AJ119" s="41">
        <v>0.22</v>
      </c>
      <c r="AK119" s="42" t="s">
        <v>36</v>
      </c>
      <c r="AL119" s="96"/>
    </row>
    <row r="120" spans="1:38">
      <c r="A120" s="2226"/>
      <c r="B120" s="472">
        <v>42565</v>
      </c>
      <c r="C120" s="789" t="s">
        <v>40</v>
      </c>
      <c r="D120" s="76" t="s">
        <v>627</v>
      </c>
      <c r="E120" s="879"/>
      <c r="F120" s="880">
        <v>31.1</v>
      </c>
      <c r="G120" s="881">
        <v>29.1</v>
      </c>
      <c r="H120" s="882">
        <v>28.9</v>
      </c>
      <c r="I120" s="883">
        <v>14.41</v>
      </c>
      <c r="J120" s="884">
        <v>9.1999999999999993</v>
      </c>
      <c r="K120" s="885">
        <v>7.71</v>
      </c>
      <c r="L120" s="886">
        <v>7.44</v>
      </c>
      <c r="M120" s="883">
        <v>36.799999999999997</v>
      </c>
      <c r="N120" s="884">
        <v>39</v>
      </c>
      <c r="O120" s="881"/>
      <c r="P120" s="882">
        <v>89.3</v>
      </c>
      <c r="Q120" s="881"/>
      <c r="R120" s="882">
        <v>110.3</v>
      </c>
      <c r="S120" s="881"/>
      <c r="T120" s="882"/>
      <c r="U120" s="881"/>
      <c r="V120" s="882"/>
      <c r="W120" s="883"/>
      <c r="X120" s="884">
        <v>49.2</v>
      </c>
      <c r="Y120" s="887"/>
      <c r="Z120" s="888">
        <v>207</v>
      </c>
      <c r="AA120" s="885" t="s">
        <v>19</v>
      </c>
      <c r="AB120" s="886">
        <v>0.18</v>
      </c>
      <c r="AC120" s="481">
        <v>10736</v>
      </c>
      <c r="AD120" s="464">
        <v>10070</v>
      </c>
      <c r="AE120" s="368">
        <v>2.379</v>
      </c>
      <c r="AF120" s="363" t="s">
        <v>36</v>
      </c>
      <c r="AG120" s="6" t="s">
        <v>24</v>
      </c>
      <c r="AH120" s="18" t="s">
        <v>23</v>
      </c>
      <c r="AI120" s="23">
        <v>4.4000000000000004</v>
      </c>
      <c r="AJ120" s="48">
        <v>3.3</v>
      </c>
      <c r="AK120" s="155" t="s">
        <v>36</v>
      </c>
      <c r="AL120" s="96"/>
    </row>
    <row r="121" spans="1:38">
      <c r="A121" s="2226"/>
      <c r="B121" s="472">
        <v>42566</v>
      </c>
      <c r="C121" s="789" t="s">
        <v>41</v>
      </c>
      <c r="D121" s="76" t="s">
        <v>627</v>
      </c>
      <c r="E121" s="879"/>
      <c r="F121" s="880">
        <v>30.8</v>
      </c>
      <c r="G121" s="881">
        <v>29.5</v>
      </c>
      <c r="H121" s="882">
        <v>29.5</v>
      </c>
      <c r="I121" s="883">
        <v>17.7</v>
      </c>
      <c r="J121" s="884">
        <v>7.5</v>
      </c>
      <c r="K121" s="885">
        <v>7.6</v>
      </c>
      <c r="L121" s="886">
        <v>7.5</v>
      </c>
      <c r="M121" s="883"/>
      <c r="N121" s="884"/>
      <c r="O121" s="881"/>
      <c r="P121" s="882"/>
      <c r="Q121" s="881"/>
      <c r="R121" s="882"/>
      <c r="S121" s="881"/>
      <c r="T121" s="882"/>
      <c r="U121" s="881"/>
      <c r="V121" s="882"/>
      <c r="W121" s="883"/>
      <c r="X121" s="884"/>
      <c r="Y121" s="887"/>
      <c r="Z121" s="888" t="s">
        <v>19</v>
      </c>
      <c r="AA121" s="885" t="s">
        <v>19</v>
      </c>
      <c r="AB121" s="886"/>
      <c r="AC121" s="481">
        <v>14222</v>
      </c>
      <c r="AD121" s="464" t="s">
        <v>36</v>
      </c>
      <c r="AE121" s="368" t="s">
        <v>36</v>
      </c>
      <c r="AF121" s="363" t="s">
        <v>36</v>
      </c>
      <c r="AG121" s="6" t="s">
        <v>25</v>
      </c>
      <c r="AH121" s="18" t="s">
        <v>23</v>
      </c>
      <c r="AI121" s="23">
        <v>1.6</v>
      </c>
      <c r="AJ121" s="48">
        <v>1.3</v>
      </c>
      <c r="AK121" s="36" t="s">
        <v>36</v>
      </c>
      <c r="AL121" s="96"/>
    </row>
    <row r="122" spans="1:38">
      <c r="A122" s="2226"/>
      <c r="B122" s="472">
        <v>42567</v>
      </c>
      <c r="C122" s="789" t="s">
        <v>42</v>
      </c>
      <c r="D122" s="76" t="s">
        <v>627</v>
      </c>
      <c r="E122" s="879"/>
      <c r="F122" s="880">
        <v>32.6</v>
      </c>
      <c r="G122" s="881">
        <v>30</v>
      </c>
      <c r="H122" s="882">
        <v>29.8</v>
      </c>
      <c r="I122" s="883">
        <v>11.6</v>
      </c>
      <c r="J122" s="884">
        <v>6.1</v>
      </c>
      <c r="K122" s="885">
        <v>7.6</v>
      </c>
      <c r="L122" s="886">
        <v>7.2</v>
      </c>
      <c r="M122" s="883"/>
      <c r="N122" s="884"/>
      <c r="O122" s="881"/>
      <c r="P122" s="882"/>
      <c r="Q122" s="881"/>
      <c r="R122" s="882"/>
      <c r="S122" s="881"/>
      <c r="T122" s="882"/>
      <c r="U122" s="881"/>
      <c r="V122" s="882"/>
      <c r="W122" s="883"/>
      <c r="X122" s="884"/>
      <c r="Y122" s="887"/>
      <c r="Z122" s="888" t="s">
        <v>19</v>
      </c>
      <c r="AA122" s="885" t="s">
        <v>19</v>
      </c>
      <c r="AB122" s="886"/>
      <c r="AC122" s="481">
        <v>13929</v>
      </c>
      <c r="AD122" s="464" t="s">
        <v>36</v>
      </c>
      <c r="AE122" s="368" t="s">
        <v>36</v>
      </c>
      <c r="AF122" s="363" t="s">
        <v>36</v>
      </c>
      <c r="AG122" s="6" t="s">
        <v>284</v>
      </c>
      <c r="AH122" s="18" t="s">
        <v>23</v>
      </c>
      <c r="AI122" s="23">
        <v>6.8</v>
      </c>
      <c r="AJ122" s="48">
        <v>7</v>
      </c>
      <c r="AK122" s="36" t="s">
        <v>36</v>
      </c>
      <c r="AL122" s="96"/>
    </row>
    <row r="123" spans="1:38">
      <c r="A123" s="2226"/>
      <c r="B123" s="472">
        <v>42568</v>
      </c>
      <c r="C123" s="789" t="s">
        <v>37</v>
      </c>
      <c r="D123" s="76" t="s">
        <v>641</v>
      </c>
      <c r="E123" s="879">
        <v>0.5</v>
      </c>
      <c r="F123" s="880">
        <v>29.1</v>
      </c>
      <c r="G123" s="881">
        <v>29.2</v>
      </c>
      <c r="H123" s="882">
        <v>29</v>
      </c>
      <c r="I123" s="883">
        <v>10.199999999999999</v>
      </c>
      <c r="J123" s="884">
        <v>5.0999999999999996</v>
      </c>
      <c r="K123" s="885">
        <v>7.4</v>
      </c>
      <c r="L123" s="886">
        <v>7.2</v>
      </c>
      <c r="M123" s="883"/>
      <c r="N123" s="884"/>
      <c r="O123" s="881"/>
      <c r="P123" s="882"/>
      <c r="Q123" s="881"/>
      <c r="R123" s="882"/>
      <c r="S123" s="881"/>
      <c r="T123" s="882"/>
      <c r="U123" s="881"/>
      <c r="V123" s="882"/>
      <c r="W123" s="883"/>
      <c r="X123" s="884"/>
      <c r="Y123" s="887"/>
      <c r="Z123" s="888" t="s">
        <v>19</v>
      </c>
      <c r="AA123" s="885" t="s">
        <v>19</v>
      </c>
      <c r="AB123" s="886" t="s">
        <v>19</v>
      </c>
      <c r="AC123" s="481">
        <v>12631</v>
      </c>
      <c r="AD123" s="464" t="s">
        <v>36</v>
      </c>
      <c r="AE123" s="368" t="s">
        <v>36</v>
      </c>
      <c r="AF123" s="363" t="s">
        <v>36</v>
      </c>
      <c r="AG123" s="6" t="s">
        <v>285</v>
      </c>
      <c r="AH123" s="18" t="s">
        <v>23</v>
      </c>
      <c r="AI123" s="45">
        <v>9.4E-2</v>
      </c>
      <c r="AJ123" s="46">
        <v>7.1999999999999995E-2</v>
      </c>
      <c r="AK123" s="47" t="s">
        <v>36</v>
      </c>
      <c r="AL123" s="98"/>
    </row>
    <row r="124" spans="1:38">
      <c r="A124" s="2226"/>
      <c r="B124" s="472">
        <v>42569</v>
      </c>
      <c r="C124" s="789" t="s">
        <v>38</v>
      </c>
      <c r="D124" s="76" t="s">
        <v>641</v>
      </c>
      <c r="E124" s="879"/>
      <c r="F124" s="880">
        <v>26.1</v>
      </c>
      <c r="G124" s="881">
        <v>28.5</v>
      </c>
      <c r="H124" s="882">
        <v>28</v>
      </c>
      <c r="I124" s="883">
        <v>11.55</v>
      </c>
      <c r="J124" s="884">
        <v>4.99</v>
      </c>
      <c r="K124" s="885">
        <v>7.54</v>
      </c>
      <c r="L124" s="886">
        <v>7.33</v>
      </c>
      <c r="M124" s="883">
        <v>38.4</v>
      </c>
      <c r="N124" s="884">
        <v>38.9</v>
      </c>
      <c r="O124" s="881"/>
      <c r="P124" s="882">
        <v>87.8</v>
      </c>
      <c r="Q124" s="881"/>
      <c r="R124" s="882">
        <v>111.1</v>
      </c>
      <c r="S124" s="881"/>
      <c r="T124" s="882"/>
      <c r="U124" s="881"/>
      <c r="V124" s="882"/>
      <c r="W124" s="883"/>
      <c r="X124" s="884">
        <v>49.3</v>
      </c>
      <c r="Y124" s="887"/>
      <c r="Z124" s="888">
        <v>224</v>
      </c>
      <c r="AA124" s="885" t="s">
        <v>19</v>
      </c>
      <c r="AB124" s="886">
        <v>0.15</v>
      </c>
      <c r="AC124" s="481">
        <v>11924</v>
      </c>
      <c r="AD124" s="464" t="s">
        <v>36</v>
      </c>
      <c r="AE124" s="368" t="s">
        <v>36</v>
      </c>
      <c r="AF124" s="363" t="s">
        <v>36</v>
      </c>
      <c r="AG124" s="6" t="s">
        <v>292</v>
      </c>
      <c r="AH124" s="18" t="s">
        <v>23</v>
      </c>
      <c r="AI124" s="24">
        <v>1.87</v>
      </c>
      <c r="AJ124" s="44">
        <v>1.8</v>
      </c>
      <c r="AK124" s="42" t="s">
        <v>36</v>
      </c>
      <c r="AL124" s="96"/>
    </row>
    <row r="125" spans="1:38">
      <c r="A125" s="2226"/>
      <c r="B125" s="472">
        <v>42570</v>
      </c>
      <c r="C125" s="789" t="s">
        <v>35</v>
      </c>
      <c r="D125" s="76" t="s">
        <v>641</v>
      </c>
      <c r="E125" s="879"/>
      <c r="F125" s="880">
        <v>26.4</v>
      </c>
      <c r="G125" s="881">
        <v>26.8</v>
      </c>
      <c r="H125" s="882">
        <v>26.6</v>
      </c>
      <c r="I125" s="883">
        <v>9.19</v>
      </c>
      <c r="J125" s="884">
        <v>2.88</v>
      </c>
      <c r="K125" s="885">
        <v>7.5</v>
      </c>
      <c r="L125" s="886">
        <v>7.35</v>
      </c>
      <c r="M125" s="883">
        <v>38.299999999999997</v>
      </c>
      <c r="N125" s="884">
        <v>39.299999999999997</v>
      </c>
      <c r="O125" s="881"/>
      <c r="P125" s="882">
        <v>90.7</v>
      </c>
      <c r="Q125" s="881"/>
      <c r="R125" s="882">
        <v>114.3</v>
      </c>
      <c r="S125" s="881"/>
      <c r="T125" s="882"/>
      <c r="U125" s="881"/>
      <c r="V125" s="882"/>
      <c r="W125" s="883"/>
      <c r="X125" s="884">
        <v>47</v>
      </c>
      <c r="Y125" s="887"/>
      <c r="Z125" s="888">
        <v>216</v>
      </c>
      <c r="AA125" s="885" t="s">
        <v>19</v>
      </c>
      <c r="AB125" s="886">
        <v>0.12</v>
      </c>
      <c r="AC125" s="481">
        <v>10903</v>
      </c>
      <c r="AD125" s="464" t="s">
        <v>36</v>
      </c>
      <c r="AE125" s="368" t="s">
        <v>36</v>
      </c>
      <c r="AF125" s="363" t="s">
        <v>36</v>
      </c>
      <c r="AG125" s="6" t="s">
        <v>286</v>
      </c>
      <c r="AH125" s="18" t="s">
        <v>23</v>
      </c>
      <c r="AI125" s="24">
        <v>2.3199999999999998</v>
      </c>
      <c r="AJ125" s="44">
        <v>2.12</v>
      </c>
      <c r="AK125" s="42" t="s">
        <v>36</v>
      </c>
      <c r="AL125" s="96"/>
    </row>
    <row r="126" spans="1:38">
      <c r="A126" s="2226"/>
      <c r="B126" s="472">
        <v>42571</v>
      </c>
      <c r="C126" s="789" t="s">
        <v>39</v>
      </c>
      <c r="D126" s="76" t="s">
        <v>627</v>
      </c>
      <c r="E126" s="879">
        <v>34</v>
      </c>
      <c r="F126" s="880">
        <v>29.7</v>
      </c>
      <c r="G126" s="881">
        <v>27.2</v>
      </c>
      <c r="H126" s="882">
        <v>26.6</v>
      </c>
      <c r="I126" s="883">
        <v>3.93</v>
      </c>
      <c r="J126" s="884">
        <v>4.1500000000000004</v>
      </c>
      <c r="K126" s="885">
        <v>7.49</v>
      </c>
      <c r="L126" s="886">
        <v>7.4</v>
      </c>
      <c r="M126" s="883">
        <v>38.4</v>
      </c>
      <c r="N126" s="884">
        <v>38.700000000000003</v>
      </c>
      <c r="O126" s="881"/>
      <c r="P126" s="882">
        <v>92.6</v>
      </c>
      <c r="Q126" s="881"/>
      <c r="R126" s="882">
        <v>115.3</v>
      </c>
      <c r="S126" s="881"/>
      <c r="T126" s="882"/>
      <c r="U126" s="881"/>
      <c r="V126" s="882"/>
      <c r="W126" s="883"/>
      <c r="X126" s="884">
        <v>44.5</v>
      </c>
      <c r="Y126" s="887"/>
      <c r="Z126" s="888">
        <v>221</v>
      </c>
      <c r="AA126" s="885" t="s">
        <v>19</v>
      </c>
      <c r="AB126" s="886">
        <v>0.17</v>
      </c>
      <c r="AC126" s="481">
        <v>8983</v>
      </c>
      <c r="AD126" s="464" t="s">
        <v>36</v>
      </c>
      <c r="AE126" s="368" t="s">
        <v>36</v>
      </c>
      <c r="AF126" s="363" t="s">
        <v>36</v>
      </c>
      <c r="AG126" s="6" t="s">
        <v>287</v>
      </c>
      <c r="AH126" s="18" t="s">
        <v>23</v>
      </c>
      <c r="AI126" s="45">
        <v>7.3999999999999996E-2</v>
      </c>
      <c r="AJ126" s="46">
        <v>4.5999999999999999E-2</v>
      </c>
      <c r="AK126" s="47" t="s">
        <v>36</v>
      </c>
      <c r="AL126" s="98"/>
    </row>
    <row r="127" spans="1:38">
      <c r="A127" s="2226"/>
      <c r="B127" s="472">
        <v>42572</v>
      </c>
      <c r="C127" s="789" t="s">
        <v>40</v>
      </c>
      <c r="D127" s="76" t="s">
        <v>627</v>
      </c>
      <c r="E127" s="879">
        <v>20</v>
      </c>
      <c r="F127" s="880">
        <v>31</v>
      </c>
      <c r="G127" s="881">
        <v>27.2</v>
      </c>
      <c r="H127" s="882">
        <v>26.8</v>
      </c>
      <c r="I127" s="883">
        <v>10</v>
      </c>
      <c r="J127" s="884">
        <v>2.64</v>
      </c>
      <c r="K127" s="885">
        <v>7.27</v>
      </c>
      <c r="L127" s="886">
        <v>7.13</v>
      </c>
      <c r="M127" s="883">
        <v>31.1</v>
      </c>
      <c r="N127" s="884">
        <v>29.7</v>
      </c>
      <c r="O127" s="881"/>
      <c r="P127" s="882">
        <v>66.400000000000006</v>
      </c>
      <c r="Q127" s="881"/>
      <c r="R127" s="882">
        <v>89</v>
      </c>
      <c r="S127" s="881"/>
      <c r="T127" s="882"/>
      <c r="U127" s="881"/>
      <c r="V127" s="882"/>
      <c r="W127" s="883"/>
      <c r="X127" s="884">
        <v>34.9</v>
      </c>
      <c r="Y127" s="887"/>
      <c r="Z127" s="888">
        <v>214</v>
      </c>
      <c r="AA127" s="885" t="s">
        <v>19</v>
      </c>
      <c r="AB127" s="886">
        <v>0.05</v>
      </c>
      <c r="AC127" s="481">
        <v>9460</v>
      </c>
      <c r="AD127" s="464">
        <v>10010</v>
      </c>
      <c r="AE127" s="368">
        <v>2.2999999999999998</v>
      </c>
      <c r="AF127" s="363" t="s">
        <v>36</v>
      </c>
      <c r="AG127" s="6" t="s">
        <v>288</v>
      </c>
      <c r="AH127" s="18" t="s">
        <v>23</v>
      </c>
      <c r="AI127" s="24" t="s">
        <v>644</v>
      </c>
      <c r="AJ127" s="44" t="s">
        <v>644</v>
      </c>
      <c r="AK127" s="42" t="s">
        <v>36</v>
      </c>
      <c r="AL127" s="96"/>
    </row>
    <row r="128" spans="1:38">
      <c r="A128" s="2226"/>
      <c r="B128" s="472">
        <v>42573</v>
      </c>
      <c r="C128" s="789" t="s">
        <v>41</v>
      </c>
      <c r="D128" s="76" t="s">
        <v>627</v>
      </c>
      <c r="E128" s="879"/>
      <c r="F128" s="880">
        <v>29.9</v>
      </c>
      <c r="G128" s="881">
        <v>26.9</v>
      </c>
      <c r="H128" s="882">
        <v>26.8</v>
      </c>
      <c r="I128" s="883">
        <v>14.4</v>
      </c>
      <c r="J128" s="884">
        <v>3</v>
      </c>
      <c r="K128" s="885">
        <v>7.2</v>
      </c>
      <c r="L128" s="886">
        <v>7.1</v>
      </c>
      <c r="M128" s="883"/>
      <c r="N128" s="884"/>
      <c r="O128" s="881"/>
      <c r="P128" s="882"/>
      <c r="Q128" s="881"/>
      <c r="R128" s="882"/>
      <c r="S128" s="881"/>
      <c r="T128" s="882"/>
      <c r="U128" s="881"/>
      <c r="V128" s="882"/>
      <c r="W128" s="883"/>
      <c r="X128" s="884"/>
      <c r="Y128" s="887"/>
      <c r="Z128" s="888" t="s">
        <v>19</v>
      </c>
      <c r="AA128" s="885" t="s">
        <v>19</v>
      </c>
      <c r="AB128" s="886"/>
      <c r="AC128" s="481">
        <v>5442</v>
      </c>
      <c r="AD128" s="464" t="s">
        <v>36</v>
      </c>
      <c r="AE128" s="368" t="s">
        <v>36</v>
      </c>
      <c r="AF128" s="363" t="s">
        <v>36</v>
      </c>
      <c r="AG128" s="6" t="s">
        <v>289</v>
      </c>
      <c r="AH128" s="18" t="s">
        <v>23</v>
      </c>
      <c r="AI128" s="23">
        <v>18.100000000000001</v>
      </c>
      <c r="AJ128" s="48">
        <v>17.399999999999999</v>
      </c>
      <c r="AK128" s="36" t="s">
        <v>36</v>
      </c>
      <c r="AL128" s="97"/>
    </row>
    <row r="129" spans="1:38">
      <c r="A129" s="2226"/>
      <c r="B129" s="472">
        <v>42574</v>
      </c>
      <c r="C129" s="789" t="s">
        <v>42</v>
      </c>
      <c r="D129" s="76" t="s">
        <v>641</v>
      </c>
      <c r="E129" s="879"/>
      <c r="F129" s="880">
        <v>28.2</v>
      </c>
      <c r="G129" s="881">
        <v>27.6</v>
      </c>
      <c r="H129" s="882">
        <v>27.7</v>
      </c>
      <c r="I129" s="883">
        <v>5.7</v>
      </c>
      <c r="J129" s="884">
        <v>2.6</v>
      </c>
      <c r="K129" s="885">
        <v>7.3</v>
      </c>
      <c r="L129" s="886">
        <v>7.3</v>
      </c>
      <c r="M129" s="883"/>
      <c r="N129" s="884"/>
      <c r="O129" s="881"/>
      <c r="P129" s="882"/>
      <c r="Q129" s="881"/>
      <c r="R129" s="882"/>
      <c r="S129" s="881"/>
      <c r="T129" s="882"/>
      <c r="U129" s="881"/>
      <c r="V129" s="882"/>
      <c r="W129" s="883"/>
      <c r="X129" s="884"/>
      <c r="Y129" s="887"/>
      <c r="Z129" s="888" t="s">
        <v>19</v>
      </c>
      <c r="AA129" s="885" t="s">
        <v>19</v>
      </c>
      <c r="AB129" s="886"/>
      <c r="AC129" s="481">
        <v>4454</v>
      </c>
      <c r="AD129" s="464" t="s">
        <v>36</v>
      </c>
      <c r="AE129" s="368" t="s">
        <v>36</v>
      </c>
      <c r="AF129" s="363" t="s">
        <v>36</v>
      </c>
      <c r="AG129" s="6" t="s">
        <v>27</v>
      </c>
      <c r="AH129" s="18" t="s">
        <v>23</v>
      </c>
      <c r="AI129" s="23">
        <v>26</v>
      </c>
      <c r="AJ129" s="48">
        <v>23.4</v>
      </c>
      <c r="AK129" s="36" t="s">
        <v>36</v>
      </c>
      <c r="AL129" s="97"/>
    </row>
    <row r="130" spans="1:38">
      <c r="A130" s="2226"/>
      <c r="B130" s="472">
        <v>42575</v>
      </c>
      <c r="C130" s="789" t="s">
        <v>37</v>
      </c>
      <c r="D130" s="76" t="s">
        <v>641</v>
      </c>
      <c r="E130" s="879"/>
      <c r="F130" s="880">
        <v>28.7</v>
      </c>
      <c r="G130" s="881">
        <v>25.8</v>
      </c>
      <c r="H130" s="882">
        <v>25.7</v>
      </c>
      <c r="I130" s="883">
        <v>7.54</v>
      </c>
      <c r="J130" s="884">
        <v>3.03</v>
      </c>
      <c r="K130" s="885">
        <v>7.49</v>
      </c>
      <c r="L130" s="886">
        <v>7.49</v>
      </c>
      <c r="M130" s="883">
        <v>35.200000000000003</v>
      </c>
      <c r="N130" s="884">
        <v>35.700000000000003</v>
      </c>
      <c r="O130" s="881"/>
      <c r="P130" s="882">
        <v>94.2</v>
      </c>
      <c r="Q130" s="881"/>
      <c r="R130" s="882">
        <v>112.1</v>
      </c>
      <c r="S130" s="881"/>
      <c r="T130" s="882"/>
      <c r="U130" s="881"/>
      <c r="V130" s="882"/>
      <c r="W130" s="883"/>
      <c r="X130" s="884">
        <v>34.200000000000003</v>
      </c>
      <c r="Y130" s="887"/>
      <c r="Z130" s="888">
        <v>226</v>
      </c>
      <c r="AA130" s="885" t="s">
        <v>19</v>
      </c>
      <c r="AB130" s="886">
        <v>0.16</v>
      </c>
      <c r="AC130" s="481">
        <v>4076</v>
      </c>
      <c r="AD130" s="464" t="s">
        <v>36</v>
      </c>
      <c r="AE130" s="368" t="s">
        <v>36</v>
      </c>
      <c r="AF130" s="363" t="s">
        <v>36</v>
      </c>
      <c r="AG130" s="6" t="s">
        <v>290</v>
      </c>
      <c r="AH130" s="18" t="s">
        <v>275</v>
      </c>
      <c r="AI130" s="51">
        <v>13</v>
      </c>
      <c r="AJ130" s="52">
        <v>10</v>
      </c>
      <c r="AK130" s="43" t="s">
        <v>36</v>
      </c>
      <c r="AL130" s="99"/>
    </row>
    <row r="131" spans="1:38">
      <c r="A131" s="2226"/>
      <c r="B131" s="472">
        <v>42576</v>
      </c>
      <c r="C131" s="789" t="s">
        <v>38</v>
      </c>
      <c r="D131" s="76" t="s">
        <v>641</v>
      </c>
      <c r="E131" s="879"/>
      <c r="F131" s="880">
        <v>29.2</v>
      </c>
      <c r="G131" s="881">
        <v>26.7</v>
      </c>
      <c r="H131" s="882">
        <v>26.5</v>
      </c>
      <c r="I131" s="883">
        <v>5.72</v>
      </c>
      <c r="J131" s="884">
        <v>2.88</v>
      </c>
      <c r="K131" s="885">
        <v>7.59</v>
      </c>
      <c r="L131" s="886">
        <v>7.56</v>
      </c>
      <c r="M131" s="883">
        <v>36.4</v>
      </c>
      <c r="N131" s="884">
        <v>36.4</v>
      </c>
      <c r="O131" s="881"/>
      <c r="P131" s="882">
        <v>98.1</v>
      </c>
      <c r="Q131" s="881"/>
      <c r="R131" s="882">
        <v>114.3</v>
      </c>
      <c r="S131" s="881"/>
      <c r="T131" s="882"/>
      <c r="U131" s="881"/>
      <c r="V131" s="882"/>
      <c r="W131" s="883"/>
      <c r="X131" s="884">
        <v>31.1</v>
      </c>
      <c r="Y131" s="887"/>
      <c r="Z131" s="888">
        <v>236</v>
      </c>
      <c r="AA131" s="885" t="s">
        <v>19</v>
      </c>
      <c r="AB131" s="886">
        <v>0.18</v>
      </c>
      <c r="AC131" s="481">
        <v>3303</v>
      </c>
      <c r="AD131" s="464">
        <v>10040</v>
      </c>
      <c r="AE131" s="368" t="s">
        <v>36</v>
      </c>
      <c r="AF131" s="363" t="s">
        <v>36</v>
      </c>
      <c r="AG131" s="6" t="s">
        <v>291</v>
      </c>
      <c r="AH131" s="18" t="s">
        <v>23</v>
      </c>
      <c r="AI131" s="51">
        <v>9</v>
      </c>
      <c r="AJ131" s="52">
        <v>4</v>
      </c>
      <c r="AK131" s="43" t="s">
        <v>36</v>
      </c>
      <c r="AL131" s="99"/>
    </row>
    <row r="132" spans="1:38">
      <c r="A132" s="2226"/>
      <c r="B132" s="472">
        <v>42577</v>
      </c>
      <c r="C132" s="789" t="s">
        <v>35</v>
      </c>
      <c r="D132" s="76" t="s">
        <v>632</v>
      </c>
      <c r="E132" s="879">
        <v>18</v>
      </c>
      <c r="F132" s="880">
        <v>23.2</v>
      </c>
      <c r="G132" s="881">
        <v>24.8</v>
      </c>
      <c r="H132" s="882">
        <v>25.7</v>
      </c>
      <c r="I132" s="883">
        <v>26.42</v>
      </c>
      <c r="J132" s="884">
        <v>2.62</v>
      </c>
      <c r="K132" s="885">
        <v>7.28</v>
      </c>
      <c r="L132" s="886">
        <v>7.33</v>
      </c>
      <c r="M132" s="883">
        <v>27.5</v>
      </c>
      <c r="N132" s="884">
        <v>27.8</v>
      </c>
      <c r="O132" s="881"/>
      <c r="P132" s="882">
        <v>73.7</v>
      </c>
      <c r="Q132" s="881"/>
      <c r="R132" s="882">
        <v>92.2</v>
      </c>
      <c r="S132" s="881"/>
      <c r="T132" s="882"/>
      <c r="U132" s="881"/>
      <c r="V132" s="882"/>
      <c r="W132" s="883"/>
      <c r="X132" s="884">
        <v>26</v>
      </c>
      <c r="Y132" s="887"/>
      <c r="Z132" s="888">
        <v>205</v>
      </c>
      <c r="AA132" s="885" t="s">
        <v>19</v>
      </c>
      <c r="AB132" s="886">
        <v>0.09</v>
      </c>
      <c r="AC132" s="481">
        <v>5947</v>
      </c>
      <c r="AD132" s="464" t="s">
        <v>36</v>
      </c>
      <c r="AE132" s="368" t="s">
        <v>36</v>
      </c>
      <c r="AF132" s="363" t="s">
        <v>36</v>
      </c>
      <c r="AG132" s="19"/>
      <c r="AH132" s="9"/>
      <c r="AI132" s="20"/>
      <c r="AJ132" s="8"/>
      <c r="AK132" s="8"/>
      <c r="AL132" s="9"/>
    </row>
    <row r="133" spans="1:38">
      <c r="A133" s="2226"/>
      <c r="B133" s="472">
        <v>42578</v>
      </c>
      <c r="C133" s="789" t="s">
        <v>39</v>
      </c>
      <c r="D133" s="76" t="s">
        <v>632</v>
      </c>
      <c r="E133" s="879">
        <v>1.5</v>
      </c>
      <c r="F133" s="880">
        <v>21.9</v>
      </c>
      <c r="G133" s="881">
        <v>23.8</v>
      </c>
      <c r="H133" s="882">
        <v>23.7</v>
      </c>
      <c r="I133" s="883">
        <v>46.39</v>
      </c>
      <c r="J133" s="884">
        <v>2.72</v>
      </c>
      <c r="K133" s="885">
        <v>7.37</v>
      </c>
      <c r="L133" s="886">
        <v>7.14</v>
      </c>
      <c r="M133" s="883">
        <v>27.8</v>
      </c>
      <c r="N133" s="884">
        <v>27.5</v>
      </c>
      <c r="O133" s="881"/>
      <c r="P133" s="882">
        <v>62.1</v>
      </c>
      <c r="Q133" s="881"/>
      <c r="R133" s="882">
        <v>84</v>
      </c>
      <c r="S133" s="881"/>
      <c r="T133" s="882"/>
      <c r="U133" s="881"/>
      <c r="V133" s="882"/>
      <c r="W133" s="883"/>
      <c r="X133" s="884">
        <v>31.5</v>
      </c>
      <c r="Y133" s="887"/>
      <c r="Z133" s="888">
        <v>170</v>
      </c>
      <c r="AA133" s="885" t="s">
        <v>19</v>
      </c>
      <c r="AB133" s="886">
        <v>0.11</v>
      </c>
      <c r="AC133" s="481">
        <v>5316</v>
      </c>
      <c r="AD133" s="464">
        <v>10080</v>
      </c>
      <c r="AE133" s="368" t="s">
        <v>36</v>
      </c>
      <c r="AF133" s="363" t="s">
        <v>36</v>
      </c>
      <c r="AG133" s="19"/>
      <c r="AH133" s="9"/>
      <c r="AI133" s="20"/>
      <c r="AJ133" s="8"/>
      <c r="AK133" s="8"/>
      <c r="AL133" s="9"/>
    </row>
    <row r="134" spans="1:38">
      <c r="A134" s="2226"/>
      <c r="B134" s="472">
        <v>42579</v>
      </c>
      <c r="C134" s="789" t="s">
        <v>40</v>
      </c>
      <c r="D134" s="76" t="s">
        <v>641</v>
      </c>
      <c r="E134" s="879"/>
      <c r="F134" s="880">
        <v>25.2</v>
      </c>
      <c r="G134" s="881">
        <v>23.5</v>
      </c>
      <c r="H134" s="882">
        <v>23.3</v>
      </c>
      <c r="I134" s="883">
        <v>5.52</v>
      </c>
      <c r="J134" s="884">
        <v>3.37</v>
      </c>
      <c r="K134" s="885">
        <v>7.34</v>
      </c>
      <c r="L134" s="886">
        <v>7.35</v>
      </c>
      <c r="M134" s="883">
        <v>33.700000000000003</v>
      </c>
      <c r="N134" s="884">
        <v>34</v>
      </c>
      <c r="O134" s="881"/>
      <c r="P134" s="882">
        <v>85.9</v>
      </c>
      <c r="Q134" s="881"/>
      <c r="R134" s="882">
        <v>86</v>
      </c>
      <c r="S134" s="881"/>
      <c r="T134" s="882"/>
      <c r="U134" s="881"/>
      <c r="V134" s="882"/>
      <c r="W134" s="883"/>
      <c r="X134" s="884">
        <v>34.200000000000003</v>
      </c>
      <c r="Y134" s="887"/>
      <c r="Z134" s="888">
        <v>234</v>
      </c>
      <c r="AA134" s="885" t="s">
        <v>19</v>
      </c>
      <c r="AB134" s="886">
        <v>0.28999999999999998</v>
      </c>
      <c r="AC134" s="481">
        <v>3078</v>
      </c>
      <c r="AD134" s="464" t="s">
        <v>36</v>
      </c>
      <c r="AE134" s="368">
        <v>2.59</v>
      </c>
      <c r="AF134" s="363" t="s">
        <v>36</v>
      </c>
      <c r="AG134" s="21"/>
      <c r="AH134" s="3"/>
      <c r="AI134" s="22"/>
      <c r="AJ134" s="10"/>
      <c r="AK134" s="10"/>
      <c r="AL134" s="3"/>
    </row>
    <row r="135" spans="1:38">
      <c r="A135" s="2226"/>
      <c r="B135" s="472">
        <v>42580</v>
      </c>
      <c r="C135" s="789" t="s">
        <v>41</v>
      </c>
      <c r="D135" s="76" t="s">
        <v>641</v>
      </c>
      <c r="E135" s="879"/>
      <c r="F135" s="880">
        <v>28.4</v>
      </c>
      <c r="G135" s="881">
        <v>26.2</v>
      </c>
      <c r="H135" s="882">
        <v>26.2</v>
      </c>
      <c r="I135" s="883">
        <v>5.7</v>
      </c>
      <c r="J135" s="884">
        <v>3.2</v>
      </c>
      <c r="K135" s="885">
        <v>7.4</v>
      </c>
      <c r="L135" s="886">
        <v>7.4</v>
      </c>
      <c r="M135" s="883"/>
      <c r="N135" s="884"/>
      <c r="O135" s="881"/>
      <c r="P135" s="882"/>
      <c r="Q135" s="881"/>
      <c r="R135" s="882"/>
      <c r="S135" s="881"/>
      <c r="T135" s="882"/>
      <c r="U135" s="881"/>
      <c r="V135" s="882"/>
      <c r="W135" s="883"/>
      <c r="X135" s="884"/>
      <c r="Y135" s="887"/>
      <c r="Z135" s="888" t="s">
        <v>19</v>
      </c>
      <c r="AA135" s="885" t="s">
        <v>19</v>
      </c>
      <c r="AB135" s="886"/>
      <c r="AC135" s="481">
        <v>3045</v>
      </c>
      <c r="AD135" s="464">
        <v>10030</v>
      </c>
      <c r="AE135" s="368" t="s">
        <v>36</v>
      </c>
      <c r="AF135" s="363" t="s">
        <v>36</v>
      </c>
      <c r="AG135" s="29" t="s">
        <v>34</v>
      </c>
      <c r="AH135" s="2" t="s">
        <v>36</v>
      </c>
      <c r="AI135" s="2" t="s">
        <v>36</v>
      </c>
      <c r="AJ135" s="2" t="s">
        <v>36</v>
      </c>
      <c r="AK135" s="2" t="s">
        <v>36</v>
      </c>
      <c r="AL135" s="100" t="s">
        <v>36</v>
      </c>
    </row>
    <row r="136" spans="1:38">
      <c r="A136" s="2226"/>
      <c r="B136" s="472">
        <v>42581</v>
      </c>
      <c r="C136" s="866" t="s">
        <v>42</v>
      </c>
      <c r="D136" s="76" t="s">
        <v>641</v>
      </c>
      <c r="E136" s="879"/>
      <c r="F136" s="880">
        <v>25.3</v>
      </c>
      <c r="G136" s="881">
        <v>25.5</v>
      </c>
      <c r="H136" s="882">
        <v>25.8</v>
      </c>
      <c r="I136" s="883">
        <v>5.2</v>
      </c>
      <c r="J136" s="884">
        <v>3.7</v>
      </c>
      <c r="K136" s="885">
        <v>7.4</v>
      </c>
      <c r="L136" s="886">
        <v>7.5</v>
      </c>
      <c r="M136" s="883"/>
      <c r="N136" s="884"/>
      <c r="O136" s="881"/>
      <c r="P136" s="882"/>
      <c r="Q136" s="881"/>
      <c r="R136" s="882" t="s">
        <v>19</v>
      </c>
      <c r="S136" s="881"/>
      <c r="T136" s="882"/>
      <c r="U136" s="881"/>
      <c r="V136" s="882"/>
      <c r="W136" s="883"/>
      <c r="X136" s="884"/>
      <c r="Y136" s="887"/>
      <c r="Z136" s="888" t="s">
        <v>19</v>
      </c>
      <c r="AA136" s="885" t="s">
        <v>19</v>
      </c>
      <c r="AB136" s="886"/>
      <c r="AC136" s="481">
        <v>3107</v>
      </c>
      <c r="AD136" s="464" t="s">
        <v>36</v>
      </c>
      <c r="AE136" s="368" t="s">
        <v>36</v>
      </c>
      <c r="AF136" s="363" t="s">
        <v>36</v>
      </c>
      <c r="AG136" s="11" t="s">
        <v>36</v>
      </c>
      <c r="AH136" s="2" t="s">
        <v>36</v>
      </c>
      <c r="AI136" s="2" t="s">
        <v>36</v>
      </c>
      <c r="AJ136" s="2" t="s">
        <v>36</v>
      </c>
      <c r="AK136" s="2" t="s">
        <v>36</v>
      </c>
      <c r="AL136" s="100" t="s">
        <v>36</v>
      </c>
    </row>
    <row r="137" spans="1:38">
      <c r="A137" s="2226"/>
      <c r="B137" s="475">
        <v>41486</v>
      </c>
      <c r="C137" s="867" t="s">
        <v>37</v>
      </c>
      <c r="D137" s="156" t="s">
        <v>715</v>
      </c>
      <c r="E137" s="957"/>
      <c r="F137" s="958">
        <v>29</v>
      </c>
      <c r="G137" s="959">
        <v>26.4</v>
      </c>
      <c r="H137" s="960">
        <v>26</v>
      </c>
      <c r="I137" s="961">
        <v>4.95</v>
      </c>
      <c r="J137" s="962">
        <v>3.33</v>
      </c>
      <c r="K137" s="963">
        <v>7.52</v>
      </c>
      <c r="L137" s="964">
        <v>7.51</v>
      </c>
      <c r="M137" s="961">
        <v>37.9</v>
      </c>
      <c r="N137" s="962">
        <v>38.5</v>
      </c>
      <c r="O137" s="959"/>
      <c r="P137" s="960">
        <v>97.1</v>
      </c>
      <c r="Q137" s="959"/>
      <c r="R137" s="960">
        <v>116.5</v>
      </c>
      <c r="S137" s="959"/>
      <c r="T137" s="960"/>
      <c r="U137" s="959"/>
      <c r="V137" s="960"/>
      <c r="W137" s="961"/>
      <c r="X137" s="962">
        <v>40.9</v>
      </c>
      <c r="Y137" s="965"/>
      <c r="Z137" s="966">
        <v>228</v>
      </c>
      <c r="AA137" s="963"/>
      <c r="AB137" s="964">
        <v>0.23</v>
      </c>
      <c r="AC137" s="478">
        <v>3561</v>
      </c>
      <c r="AD137" s="465" t="s">
        <v>36</v>
      </c>
      <c r="AE137" s="366" t="s">
        <v>36</v>
      </c>
      <c r="AF137" s="370" t="s">
        <v>36</v>
      </c>
      <c r="AG137" s="11" t="s">
        <v>36</v>
      </c>
      <c r="AH137" s="2" t="s">
        <v>36</v>
      </c>
      <c r="AI137" s="2" t="s">
        <v>36</v>
      </c>
      <c r="AJ137" s="2" t="s">
        <v>36</v>
      </c>
      <c r="AK137" s="2" t="s">
        <v>36</v>
      </c>
      <c r="AL137" s="100" t="s">
        <v>36</v>
      </c>
    </row>
    <row r="138" spans="1:38" s="1" customFormat="1" ht="13.5" customHeight="1">
      <c r="A138" s="2226"/>
      <c r="B138" s="2194" t="s">
        <v>407</v>
      </c>
      <c r="C138" s="2184"/>
      <c r="D138" s="664"/>
      <c r="E138" s="586">
        <f t="shared" ref="E138:AB138" si="12">MAX(E107:E137)</f>
        <v>76.5</v>
      </c>
      <c r="F138" s="587">
        <f t="shared" si="12"/>
        <v>32.6</v>
      </c>
      <c r="G138" s="688">
        <f t="shared" si="12"/>
        <v>30</v>
      </c>
      <c r="H138" s="589">
        <f t="shared" si="12"/>
        <v>29.8</v>
      </c>
      <c r="I138" s="590">
        <f t="shared" si="12"/>
        <v>46.39</v>
      </c>
      <c r="J138" s="689">
        <f t="shared" si="12"/>
        <v>9.1999999999999993</v>
      </c>
      <c r="K138" s="690">
        <f t="shared" si="12"/>
        <v>7.76</v>
      </c>
      <c r="L138" s="593">
        <f t="shared" si="12"/>
        <v>7.7</v>
      </c>
      <c r="M138" s="590">
        <f t="shared" si="12"/>
        <v>41.5</v>
      </c>
      <c r="N138" s="689">
        <f t="shared" si="12"/>
        <v>41.9</v>
      </c>
      <c r="O138" s="688">
        <f t="shared" si="12"/>
        <v>78.599999999999994</v>
      </c>
      <c r="P138" s="589">
        <f t="shared" si="12"/>
        <v>98.9</v>
      </c>
      <c r="Q138" s="588">
        <f t="shared" si="12"/>
        <v>100.1</v>
      </c>
      <c r="R138" s="587">
        <f t="shared" si="12"/>
        <v>124.5</v>
      </c>
      <c r="S138" s="688">
        <f t="shared" si="12"/>
        <v>64.400000000000006</v>
      </c>
      <c r="T138" s="589">
        <f t="shared" si="12"/>
        <v>60.2</v>
      </c>
      <c r="U138" s="588">
        <f t="shared" si="12"/>
        <v>35.700000000000003</v>
      </c>
      <c r="V138" s="587">
        <f t="shared" si="12"/>
        <v>34</v>
      </c>
      <c r="W138" s="691">
        <f t="shared" si="12"/>
        <v>20</v>
      </c>
      <c r="X138" s="591">
        <f t="shared" si="12"/>
        <v>49.3</v>
      </c>
      <c r="Y138" s="594">
        <f t="shared" si="12"/>
        <v>211</v>
      </c>
      <c r="Z138" s="692">
        <f t="shared" si="12"/>
        <v>293</v>
      </c>
      <c r="AA138" s="690">
        <f t="shared" si="12"/>
        <v>0.65</v>
      </c>
      <c r="AB138" s="690">
        <f t="shared" si="12"/>
        <v>0.28999999999999998</v>
      </c>
      <c r="AC138" s="615">
        <f>MAX(AC107:AC137)</f>
        <v>14222</v>
      </c>
      <c r="AD138" s="693">
        <f>MAX(AD107:AD137)</f>
        <v>10150</v>
      </c>
      <c r="AE138" s="747" t="s">
        <v>36</v>
      </c>
      <c r="AF138" s="674"/>
      <c r="AG138" s="11" t="s">
        <v>36</v>
      </c>
      <c r="AH138" s="2" t="s">
        <v>36</v>
      </c>
      <c r="AI138" s="2" t="s">
        <v>36</v>
      </c>
      <c r="AJ138" s="2" t="s">
        <v>36</v>
      </c>
      <c r="AK138" s="2" t="s">
        <v>36</v>
      </c>
      <c r="AL138" s="100" t="s">
        <v>36</v>
      </c>
    </row>
    <row r="139" spans="1:38" s="1" customFormat="1" ht="13.5" customHeight="1">
      <c r="A139" s="2226"/>
      <c r="B139" s="2195" t="s">
        <v>408</v>
      </c>
      <c r="C139" s="2186"/>
      <c r="D139" s="666"/>
      <c r="E139" s="597">
        <f t="shared" ref="E139:AB139" si="13">MIN(E107:E137)</f>
        <v>0.5</v>
      </c>
      <c r="F139" s="598">
        <f t="shared" si="13"/>
        <v>21.9</v>
      </c>
      <c r="G139" s="694">
        <f t="shared" si="13"/>
        <v>23</v>
      </c>
      <c r="H139" s="600">
        <f t="shared" si="13"/>
        <v>22.8</v>
      </c>
      <c r="I139" s="601">
        <f t="shared" si="13"/>
        <v>2.95</v>
      </c>
      <c r="J139" s="695">
        <f t="shared" si="13"/>
        <v>2.6</v>
      </c>
      <c r="K139" s="696">
        <f t="shared" si="13"/>
        <v>7.2</v>
      </c>
      <c r="L139" s="604">
        <f t="shared" si="13"/>
        <v>7.1</v>
      </c>
      <c r="M139" s="601">
        <f t="shared" si="13"/>
        <v>18.78</v>
      </c>
      <c r="N139" s="695">
        <f t="shared" si="13"/>
        <v>18.91</v>
      </c>
      <c r="O139" s="694">
        <f t="shared" si="13"/>
        <v>78.599999999999994</v>
      </c>
      <c r="P139" s="600">
        <f t="shared" si="13"/>
        <v>47.9</v>
      </c>
      <c r="Q139" s="599">
        <f t="shared" si="13"/>
        <v>100.1</v>
      </c>
      <c r="R139" s="598">
        <f t="shared" si="13"/>
        <v>63.2</v>
      </c>
      <c r="S139" s="694">
        <f t="shared" si="13"/>
        <v>64.400000000000006</v>
      </c>
      <c r="T139" s="600">
        <f t="shared" si="13"/>
        <v>60.2</v>
      </c>
      <c r="U139" s="599">
        <f t="shared" si="13"/>
        <v>35.700000000000003</v>
      </c>
      <c r="V139" s="598">
        <f t="shared" si="13"/>
        <v>34</v>
      </c>
      <c r="W139" s="697">
        <f t="shared" si="13"/>
        <v>20</v>
      </c>
      <c r="X139" s="602">
        <f t="shared" si="13"/>
        <v>20.399999999999999</v>
      </c>
      <c r="Y139" s="605">
        <f t="shared" si="13"/>
        <v>211</v>
      </c>
      <c r="Z139" s="698">
        <f t="shared" si="13"/>
        <v>142</v>
      </c>
      <c r="AA139" s="696">
        <f t="shared" si="13"/>
        <v>0.65</v>
      </c>
      <c r="AB139" s="696">
        <f t="shared" si="13"/>
        <v>0.05</v>
      </c>
      <c r="AC139" s="49">
        <f>MIN(AC107:AC137)</f>
        <v>2532</v>
      </c>
      <c r="AD139" s="699">
        <f>MIN(AD107:AD137)</f>
        <v>10010</v>
      </c>
      <c r="AE139" s="747" t="s">
        <v>36</v>
      </c>
      <c r="AF139" s="674"/>
      <c r="AG139" s="11" t="s">
        <v>36</v>
      </c>
      <c r="AH139" s="2" t="s">
        <v>36</v>
      </c>
      <c r="AI139" s="2" t="s">
        <v>36</v>
      </c>
      <c r="AJ139" s="2" t="s">
        <v>36</v>
      </c>
      <c r="AK139" s="2" t="s">
        <v>36</v>
      </c>
      <c r="AL139" s="100" t="s">
        <v>36</v>
      </c>
    </row>
    <row r="140" spans="1:38" s="1" customFormat="1" ht="13.5" customHeight="1">
      <c r="A140" s="2226"/>
      <c r="B140" s="2195" t="s">
        <v>409</v>
      </c>
      <c r="C140" s="2186"/>
      <c r="D140" s="666"/>
      <c r="E140" s="1572">
        <f>E141/COUNT(B107:B137)</f>
        <v>5.193548387096774</v>
      </c>
      <c r="F140" s="598">
        <f t="shared" ref="F140:AB140" si="14">AVERAGE(F107:F137)</f>
        <v>28.429032258064527</v>
      </c>
      <c r="G140" s="694">
        <f t="shared" si="14"/>
        <v>26.641935483870967</v>
      </c>
      <c r="H140" s="600">
        <f t="shared" si="14"/>
        <v>26.529032258064518</v>
      </c>
      <c r="I140" s="601">
        <f t="shared" si="14"/>
        <v>10.223225806451611</v>
      </c>
      <c r="J140" s="695">
        <f t="shared" si="14"/>
        <v>3.9106451612903217</v>
      </c>
      <c r="K140" s="696">
        <f t="shared" si="14"/>
        <v>7.4880645161290333</v>
      </c>
      <c r="L140" s="604">
        <f t="shared" si="14"/>
        <v>7.4054838709677426</v>
      </c>
      <c r="M140" s="601">
        <f t="shared" si="14"/>
        <v>35.113999999999997</v>
      </c>
      <c r="N140" s="695">
        <f t="shared" si="14"/>
        <v>35.460499999999996</v>
      </c>
      <c r="O140" s="694">
        <f t="shared" si="14"/>
        <v>78.599999999999994</v>
      </c>
      <c r="P140" s="600">
        <f t="shared" si="14"/>
        <v>85.684999999999988</v>
      </c>
      <c r="Q140" s="599">
        <f t="shared" si="14"/>
        <v>100.1</v>
      </c>
      <c r="R140" s="598">
        <f t="shared" si="14"/>
        <v>106.29</v>
      </c>
      <c r="S140" s="694">
        <f t="shared" si="14"/>
        <v>64.400000000000006</v>
      </c>
      <c r="T140" s="600">
        <f t="shared" si="14"/>
        <v>60.2</v>
      </c>
      <c r="U140" s="599">
        <f t="shared" si="14"/>
        <v>35.700000000000003</v>
      </c>
      <c r="V140" s="598">
        <f t="shared" si="14"/>
        <v>34</v>
      </c>
      <c r="W140" s="697">
        <f t="shared" si="14"/>
        <v>20</v>
      </c>
      <c r="X140" s="602">
        <f t="shared" si="14"/>
        <v>38.745000000000012</v>
      </c>
      <c r="Y140" s="605">
        <f t="shared" si="14"/>
        <v>211</v>
      </c>
      <c r="Z140" s="698">
        <f t="shared" si="14"/>
        <v>225.15</v>
      </c>
      <c r="AA140" s="696">
        <f t="shared" si="14"/>
        <v>0.65</v>
      </c>
      <c r="AB140" s="696">
        <f t="shared" si="14"/>
        <v>0.16249999999999998</v>
      </c>
      <c r="AC140" s="49">
        <f>AVERAGE(AC107:AC137)</f>
        <v>6224.1290322580644</v>
      </c>
      <c r="AD140" s="699">
        <f>AVERAGE(AD107:AD137)</f>
        <v>10063.333333333334</v>
      </c>
      <c r="AE140" s="747" t="s">
        <v>36</v>
      </c>
      <c r="AF140" s="674"/>
      <c r="AG140" s="11" t="s">
        <v>36</v>
      </c>
      <c r="AH140" s="2" t="s">
        <v>36</v>
      </c>
      <c r="AI140" s="2" t="s">
        <v>36</v>
      </c>
      <c r="AJ140" s="2" t="s">
        <v>36</v>
      </c>
      <c r="AK140" s="2" t="s">
        <v>36</v>
      </c>
      <c r="AL140" s="100" t="s">
        <v>36</v>
      </c>
    </row>
    <row r="141" spans="1:38" s="1" customFormat="1" ht="13.5" customHeight="1">
      <c r="A141" s="2227"/>
      <c r="B141" s="2189" t="s">
        <v>410</v>
      </c>
      <c r="C141" s="2190"/>
      <c r="D141" s="666"/>
      <c r="E141" s="669">
        <f>SUM(E107:E137)</f>
        <v>161</v>
      </c>
      <c r="F141" s="725"/>
      <c r="G141" s="726"/>
      <c r="H141" s="727"/>
      <c r="I141" s="728"/>
      <c r="J141" s="729"/>
      <c r="K141" s="730"/>
      <c r="L141" s="731"/>
      <c r="M141" s="728"/>
      <c r="N141" s="729"/>
      <c r="O141" s="726"/>
      <c r="P141" s="727"/>
      <c r="Q141" s="732"/>
      <c r="R141" s="733"/>
      <c r="S141" s="726"/>
      <c r="T141" s="727"/>
      <c r="U141" s="732"/>
      <c r="V141" s="733"/>
      <c r="W141" s="734"/>
      <c r="X141" s="735"/>
      <c r="Y141" s="736"/>
      <c r="Z141" s="737"/>
      <c r="AA141" s="730"/>
      <c r="AB141" s="731"/>
      <c r="AC141" s="670">
        <f>SUM(AC107:AC137)</f>
        <v>192948</v>
      </c>
      <c r="AD141" s="738"/>
      <c r="AE141" s="747"/>
      <c r="AF141" s="674"/>
      <c r="AG141" s="274"/>
      <c r="AH141" s="276"/>
      <c r="AI141" s="276"/>
      <c r="AJ141" s="276"/>
      <c r="AK141" s="276"/>
      <c r="AL141" s="275"/>
    </row>
    <row r="142" spans="1:38" ht="13.5" customHeight="1">
      <c r="A142" s="2234" t="s">
        <v>322</v>
      </c>
      <c r="B142" s="803">
        <v>42583</v>
      </c>
      <c r="C142" s="865" t="s">
        <v>38</v>
      </c>
      <c r="D142" s="74" t="s">
        <v>641</v>
      </c>
      <c r="E142" s="869">
        <v>5.5</v>
      </c>
      <c r="F142" s="870">
        <v>28.5</v>
      </c>
      <c r="G142" s="871">
        <v>27.4</v>
      </c>
      <c r="H142" s="872">
        <v>27.2</v>
      </c>
      <c r="I142" s="873">
        <v>18.809999999999999</v>
      </c>
      <c r="J142" s="874">
        <v>4.1900000000000004</v>
      </c>
      <c r="K142" s="875">
        <v>7.56</v>
      </c>
      <c r="L142" s="876">
        <v>7.54</v>
      </c>
      <c r="M142" s="873">
        <v>38.6</v>
      </c>
      <c r="N142" s="874">
        <v>39.4</v>
      </c>
      <c r="O142" s="871"/>
      <c r="P142" s="872">
        <v>98.8</v>
      </c>
      <c r="Q142" s="871"/>
      <c r="R142" s="872">
        <v>120.3</v>
      </c>
      <c r="S142" s="871"/>
      <c r="T142" s="872"/>
      <c r="U142" s="871"/>
      <c r="V142" s="872"/>
      <c r="W142" s="873"/>
      <c r="X142" s="874">
        <v>42.6</v>
      </c>
      <c r="Y142" s="877"/>
      <c r="Z142" s="878">
        <v>263</v>
      </c>
      <c r="AA142" s="875"/>
      <c r="AB142" s="876">
        <v>0.18</v>
      </c>
      <c r="AC142" s="483">
        <v>3963</v>
      </c>
      <c r="AD142" s="463" t="s">
        <v>36</v>
      </c>
      <c r="AE142" s="367" t="s">
        <v>36</v>
      </c>
      <c r="AF142" s="369" t="s">
        <v>36</v>
      </c>
      <c r="AG142" s="186">
        <v>42957</v>
      </c>
      <c r="AH142" s="147" t="s">
        <v>29</v>
      </c>
      <c r="AI142" s="148">
        <v>25.7</v>
      </c>
      <c r="AJ142" s="149" t="s">
        <v>20</v>
      </c>
      <c r="AK142" s="150"/>
      <c r="AL142" s="151"/>
    </row>
    <row r="143" spans="1:38">
      <c r="A143" s="2235"/>
      <c r="B143" s="472">
        <v>42584</v>
      </c>
      <c r="C143" s="789" t="s">
        <v>35</v>
      </c>
      <c r="D143" s="116" t="s">
        <v>641</v>
      </c>
      <c r="E143" s="879"/>
      <c r="F143" s="880">
        <v>24</v>
      </c>
      <c r="G143" s="881">
        <v>24.4</v>
      </c>
      <c r="H143" s="882">
        <v>24.5</v>
      </c>
      <c r="I143" s="883">
        <v>9.91</v>
      </c>
      <c r="J143" s="884">
        <v>3.95</v>
      </c>
      <c r="K143" s="885">
        <v>7.42</v>
      </c>
      <c r="L143" s="886">
        <v>7.49</v>
      </c>
      <c r="M143" s="883">
        <v>34.5</v>
      </c>
      <c r="N143" s="884">
        <v>34.799999999999997</v>
      </c>
      <c r="O143" s="881"/>
      <c r="P143" s="882">
        <v>90.8</v>
      </c>
      <c r="Q143" s="881"/>
      <c r="R143" s="882">
        <v>112.9</v>
      </c>
      <c r="S143" s="881"/>
      <c r="T143" s="882"/>
      <c r="U143" s="881"/>
      <c r="V143" s="882"/>
      <c r="W143" s="883"/>
      <c r="X143" s="884">
        <v>35.9</v>
      </c>
      <c r="Y143" s="887"/>
      <c r="Z143" s="888">
        <v>242</v>
      </c>
      <c r="AA143" s="885"/>
      <c r="AB143" s="886">
        <v>0.2</v>
      </c>
      <c r="AC143" s="481">
        <v>4063</v>
      </c>
      <c r="AD143" s="464">
        <v>9980</v>
      </c>
      <c r="AE143" s="368" t="s">
        <v>36</v>
      </c>
      <c r="AF143" s="363" t="s">
        <v>36</v>
      </c>
      <c r="AG143" s="12" t="s">
        <v>30</v>
      </c>
      <c r="AH143" s="13" t="s">
        <v>31</v>
      </c>
      <c r="AI143" s="14" t="s">
        <v>32</v>
      </c>
      <c r="AJ143" s="15" t="s">
        <v>33</v>
      </c>
      <c r="AK143" s="16" t="s">
        <v>36</v>
      </c>
      <c r="AL143" s="93"/>
    </row>
    <row r="144" spans="1:38">
      <c r="A144" s="2235"/>
      <c r="B144" s="472">
        <v>42585</v>
      </c>
      <c r="C144" s="789" t="s">
        <v>39</v>
      </c>
      <c r="D144" s="116" t="s">
        <v>641</v>
      </c>
      <c r="E144" s="879"/>
      <c r="F144" s="880">
        <v>24.9</v>
      </c>
      <c r="G144" s="881">
        <v>23.9</v>
      </c>
      <c r="H144" s="882">
        <v>23.7</v>
      </c>
      <c r="I144" s="883">
        <v>4.51</v>
      </c>
      <c r="J144" s="884">
        <v>3.32</v>
      </c>
      <c r="K144" s="885">
        <v>7.47</v>
      </c>
      <c r="L144" s="886">
        <v>7.44</v>
      </c>
      <c r="M144" s="883">
        <v>36</v>
      </c>
      <c r="N144" s="884">
        <v>37.200000000000003</v>
      </c>
      <c r="O144" s="881"/>
      <c r="P144" s="882">
        <v>90.6</v>
      </c>
      <c r="Q144" s="881"/>
      <c r="R144" s="882">
        <v>112.7</v>
      </c>
      <c r="S144" s="881"/>
      <c r="T144" s="882"/>
      <c r="U144" s="881"/>
      <c r="V144" s="882"/>
      <c r="W144" s="883"/>
      <c r="X144" s="884">
        <v>44.2</v>
      </c>
      <c r="Y144" s="887"/>
      <c r="Z144" s="888">
        <v>245</v>
      </c>
      <c r="AA144" s="885"/>
      <c r="AB144" s="886">
        <v>0.2</v>
      </c>
      <c r="AC144" s="481">
        <v>3561</v>
      </c>
      <c r="AD144" s="464" t="s">
        <v>36</v>
      </c>
      <c r="AE144" s="368" t="s">
        <v>36</v>
      </c>
      <c r="AF144" s="363" t="s">
        <v>36</v>
      </c>
      <c r="AG144" s="5" t="s">
        <v>273</v>
      </c>
      <c r="AH144" s="17" t="s">
        <v>20</v>
      </c>
      <c r="AI144" s="31">
        <v>27.5</v>
      </c>
      <c r="AJ144" s="32">
        <v>27.6</v>
      </c>
      <c r="AK144" s="33" t="s">
        <v>36</v>
      </c>
      <c r="AL144" s="94"/>
    </row>
    <row r="145" spans="1:38">
      <c r="A145" s="2235"/>
      <c r="B145" s="1592">
        <v>42586</v>
      </c>
      <c r="C145" s="1594" t="s">
        <v>40</v>
      </c>
      <c r="D145" s="116" t="s">
        <v>641</v>
      </c>
      <c r="E145" s="879">
        <v>9</v>
      </c>
      <c r="F145" s="880">
        <v>25.3</v>
      </c>
      <c r="G145" s="881">
        <v>24.4</v>
      </c>
      <c r="H145" s="882">
        <v>24.1</v>
      </c>
      <c r="I145" s="883">
        <v>4.37</v>
      </c>
      <c r="J145" s="884">
        <v>3.52</v>
      </c>
      <c r="K145" s="885">
        <v>7.52</v>
      </c>
      <c r="L145" s="886">
        <v>7.5</v>
      </c>
      <c r="M145" s="883">
        <v>37.4</v>
      </c>
      <c r="N145" s="884">
        <v>38.1</v>
      </c>
      <c r="O145" s="881"/>
      <c r="P145" s="882">
        <v>97.7</v>
      </c>
      <c r="Q145" s="881" t="s">
        <v>19</v>
      </c>
      <c r="R145" s="882">
        <v>119.5</v>
      </c>
      <c r="S145" s="881" t="s">
        <v>19</v>
      </c>
      <c r="T145" s="882" t="s">
        <v>19</v>
      </c>
      <c r="U145" s="881" t="s">
        <v>19</v>
      </c>
      <c r="V145" s="882" t="s">
        <v>19</v>
      </c>
      <c r="W145" s="883"/>
      <c r="X145" s="884">
        <v>42.7</v>
      </c>
      <c r="Y145" s="887" t="s">
        <v>19</v>
      </c>
      <c r="Z145" s="888">
        <v>258</v>
      </c>
      <c r="AA145" s="885" t="s">
        <v>19</v>
      </c>
      <c r="AB145" s="886">
        <v>0.19</v>
      </c>
      <c r="AC145" s="481">
        <v>3497</v>
      </c>
      <c r="AD145" s="464">
        <v>20070</v>
      </c>
      <c r="AE145" s="368">
        <v>2.06</v>
      </c>
      <c r="AF145" s="363" t="s">
        <v>474</v>
      </c>
      <c r="AG145" s="6" t="s">
        <v>274</v>
      </c>
      <c r="AH145" s="18" t="s">
        <v>275</v>
      </c>
      <c r="AI145" s="37">
        <v>5.73</v>
      </c>
      <c r="AJ145" s="38">
        <v>3.5</v>
      </c>
      <c r="AK145" s="39" t="s">
        <v>36</v>
      </c>
      <c r="AL145" s="95"/>
    </row>
    <row r="146" spans="1:38">
      <c r="A146" s="2235"/>
      <c r="B146" s="472">
        <v>42587</v>
      </c>
      <c r="C146" s="789" t="s">
        <v>41</v>
      </c>
      <c r="D146" s="116" t="s">
        <v>641</v>
      </c>
      <c r="E146" s="879">
        <v>2</v>
      </c>
      <c r="F146" s="880">
        <v>26.9</v>
      </c>
      <c r="G146" s="881">
        <v>25.1</v>
      </c>
      <c r="H146" s="882">
        <v>25.3</v>
      </c>
      <c r="I146" s="883">
        <v>15.8</v>
      </c>
      <c r="J146" s="884">
        <v>3.7</v>
      </c>
      <c r="K146" s="885">
        <v>7.2</v>
      </c>
      <c r="L146" s="886">
        <v>7.2</v>
      </c>
      <c r="M146" s="883"/>
      <c r="N146" s="884"/>
      <c r="O146" s="881"/>
      <c r="P146" s="882"/>
      <c r="Q146" s="881"/>
      <c r="R146" s="882" t="s">
        <v>19</v>
      </c>
      <c r="S146" s="881"/>
      <c r="T146" s="882"/>
      <c r="U146" s="881"/>
      <c r="V146" s="882"/>
      <c r="W146" s="883"/>
      <c r="X146" s="884"/>
      <c r="Y146" s="887"/>
      <c r="Z146" s="888" t="s">
        <v>19</v>
      </c>
      <c r="AA146" s="885"/>
      <c r="AB146" s="886"/>
      <c r="AC146" s="481">
        <v>5910</v>
      </c>
      <c r="AD146" s="464" t="s">
        <v>36</v>
      </c>
      <c r="AE146" s="368" t="s">
        <v>36</v>
      </c>
      <c r="AF146" s="363" t="s">
        <v>36</v>
      </c>
      <c r="AG146" s="6" t="s">
        <v>21</v>
      </c>
      <c r="AH146" s="18"/>
      <c r="AI146" s="40">
        <v>7.43</v>
      </c>
      <c r="AJ146" s="41">
        <v>7.44</v>
      </c>
      <c r="AK146" s="42" t="s">
        <v>36</v>
      </c>
      <c r="AL146" s="96"/>
    </row>
    <row r="147" spans="1:38">
      <c r="A147" s="2235"/>
      <c r="B147" s="472">
        <v>42588</v>
      </c>
      <c r="C147" s="789" t="s">
        <v>42</v>
      </c>
      <c r="D147" s="116" t="s">
        <v>641</v>
      </c>
      <c r="E147" s="879"/>
      <c r="F147" s="880">
        <v>29.2</v>
      </c>
      <c r="G147" s="881">
        <v>26.6</v>
      </c>
      <c r="H147" s="882">
        <v>26.7</v>
      </c>
      <c r="I147" s="883">
        <v>6.3</v>
      </c>
      <c r="J147" s="884">
        <v>2.9</v>
      </c>
      <c r="K147" s="885">
        <v>7.3</v>
      </c>
      <c r="L147" s="886">
        <v>7.4</v>
      </c>
      <c r="M147" s="883"/>
      <c r="N147" s="884"/>
      <c r="O147" s="881"/>
      <c r="P147" s="882"/>
      <c r="Q147" s="881"/>
      <c r="R147" s="882" t="s">
        <v>19</v>
      </c>
      <c r="S147" s="881"/>
      <c r="T147" s="882"/>
      <c r="U147" s="881"/>
      <c r="V147" s="882"/>
      <c r="W147" s="883"/>
      <c r="X147" s="884"/>
      <c r="Y147" s="887"/>
      <c r="Z147" s="888" t="s">
        <v>19</v>
      </c>
      <c r="AA147" s="885"/>
      <c r="AB147" s="886"/>
      <c r="AC147" s="481">
        <v>4375</v>
      </c>
      <c r="AD147" s="464" t="s">
        <v>36</v>
      </c>
      <c r="AE147" s="368" t="s">
        <v>36</v>
      </c>
      <c r="AF147" s="363" t="s">
        <v>36</v>
      </c>
      <c r="AG147" s="6" t="s">
        <v>276</v>
      </c>
      <c r="AH147" s="18" t="s">
        <v>22</v>
      </c>
      <c r="AI147" s="34">
        <v>34.4</v>
      </c>
      <c r="AJ147" s="35">
        <v>35.200000000000003</v>
      </c>
      <c r="AK147" s="36" t="s">
        <v>36</v>
      </c>
      <c r="AL147" s="97"/>
    </row>
    <row r="148" spans="1:38">
      <c r="A148" s="2235"/>
      <c r="B148" s="472">
        <v>42589</v>
      </c>
      <c r="C148" s="789" t="s">
        <v>37</v>
      </c>
      <c r="D148" s="116" t="s">
        <v>627</v>
      </c>
      <c r="E148" s="879">
        <v>20</v>
      </c>
      <c r="F148" s="880">
        <v>31.4</v>
      </c>
      <c r="G148" s="881">
        <v>27.1</v>
      </c>
      <c r="H148" s="882">
        <v>26.8</v>
      </c>
      <c r="I148" s="883">
        <v>4.43</v>
      </c>
      <c r="J148" s="884">
        <v>2.71</v>
      </c>
      <c r="K148" s="885">
        <v>7.46</v>
      </c>
      <c r="L148" s="886">
        <v>7.42</v>
      </c>
      <c r="M148" s="883">
        <v>34.700000000000003</v>
      </c>
      <c r="N148" s="884">
        <v>35.299999999999997</v>
      </c>
      <c r="O148" s="881"/>
      <c r="P148" s="882">
        <v>94.6</v>
      </c>
      <c r="Q148" s="881"/>
      <c r="R148" s="882">
        <v>115.3</v>
      </c>
      <c r="S148" s="881"/>
      <c r="T148" s="882"/>
      <c r="U148" s="881"/>
      <c r="V148" s="882"/>
      <c r="W148" s="883"/>
      <c r="X148" s="884">
        <v>34.9</v>
      </c>
      <c r="Y148" s="887"/>
      <c r="Z148" s="888">
        <v>251</v>
      </c>
      <c r="AA148" s="885"/>
      <c r="AB148" s="886">
        <v>0.14000000000000001</v>
      </c>
      <c r="AC148" s="481">
        <v>4213</v>
      </c>
      <c r="AD148" s="464" t="s">
        <v>36</v>
      </c>
      <c r="AE148" s="368" t="s">
        <v>36</v>
      </c>
      <c r="AF148" s="363" t="s">
        <v>36</v>
      </c>
      <c r="AG148" s="6" t="s">
        <v>277</v>
      </c>
      <c r="AH148" s="18" t="s">
        <v>23</v>
      </c>
      <c r="AI148" s="34">
        <v>90.3</v>
      </c>
      <c r="AJ148" s="35">
        <v>85.3</v>
      </c>
      <c r="AK148" s="36" t="s">
        <v>36</v>
      </c>
      <c r="AL148" s="97"/>
    </row>
    <row r="149" spans="1:38">
      <c r="A149" s="2235"/>
      <c r="B149" s="472">
        <v>42590</v>
      </c>
      <c r="C149" s="789" t="s">
        <v>38</v>
      </c>
      <c r="D149" s="116" t="s">
        <v>641</v>
      </c>
      <c r="E149" s="879">
        <v>5</v>
      </c>
      <c r="F149" s="880">
        <v>28.9</v>
      </c>
      <c r="G149" s="881">
        <v>26.6</v>
      </c>
      <c r="H149" s="882">
        <v>26.5</v>
      </c>
      <c r="I149" s="883">
        <v>16.93</v>
      </c>
      <c r="J149" s="884">
        <v>3.15</v>
      </c>
      <c r="K149" s="885">
        <v>7.22</v>
      </c>
      <c r="L149" s="886">
        <v>7.18</v>
      </c>
      <c r="M149" s="883">
        <v>24.3</v>
      </c>
      <c r="N149" s="884">
        <v>23.2</v>
      </c>
      <c r="O149" s="881"/>
      <c r="P149" s="882">
        <v>56.7</v>
      </c>
      <c r="Q149" s="881"/>
      <c r="R149" s="882">
        <v>75.2</v>
      </c>
      <c r="S149" s="881"/>
      <c r="T149" s="882"/>
      <c r="U149" s="881"/>
      <c r="V149" s="882"/>
      <c r="W149" s="883"/>
      <c r="X149" s="884">
        <v>26.6</v>
      </c>
      <c r="Y149" s="887"/>
      <c r="Z149" s="888">
        <v>197</v>
      </c>
      <c r="AA149" s="885"/>
      <c r="AB149" s="886">
        <v>0.11</v>
      </c>
      <c r="AC149" s="481">
        <v>6362</v>
      </c>
      <c r="AD149" s="464">
        <v>10070</v>
      </c>
      <c r="AE149" s="368" t="s">
        <v>36</v>
      </c>
      <c r="AF149" s="363" t="s">
        <v>36</v>
      </c>
      <c r="AG149" s="6" t="s">
        <v>278</v>
      </c>
      <c r="AH149" s="18" t="s">
        <v>23</v>
      </c>
      <c r="AI149" s="34">
        <v>113.7</v>
      </c>
      <c r="AJ149" s="35">
        <v>114.9</v>
      </c>
      <c r="AK149" s="36" t="s">
        <v>36</v>
      </c>
      <c r="AL149" s="97"/>
    </row>
    <row r="150" spans="1:38">
      <c r="A150" s="2235"/>
      <c r="B150" s="472">
        <v>42591</v>
      </c>
      <c r="C150" s="789" t="s">
        <v>35</v>
      </c>
      <c r="D150" s="116" t="s">
        <v>627</v>
      </c>
      <c r="E150" s="879">
        <v>0.5</v>
      </c>
      <c r="F150" s="880">
        <v>32</v>
      </c>
      <c r="G150" s="881">
        <v>27.9</v>
      </c>
      <c r="H150" s="882">
        <v>27.5</v>
      </c>
      <c r="I150" s="883">
        <v>5.53</v>
      </c>
      <c r="J150" s="884">
        <v>2.5</v>
      </c>
      <c r="K150" s="885">
        <v>7.32</v>
      </c>
      <c r="L150" s="886">
        <v>7.31</v>
      </c>
      <c r="M150" s="883">
        <v>36.4</v>
      </c>
      <c r="N150" s="884">
        <v>36.5</v>
      </c>
      <c r="O150" s="881"/>
      <c r="P150" s="882">
        <v>73.099999999999994</v>
      </c>
      <c r="Q150" s="881"/>
      <c r="R150" s="882">
        <v>99.8</v>
      </c>
      <c r="S150" s="881"/>
      <c r="T150" s="882"/>
      <c r="U150" s="881"/>
      <c r="V150" s="882"/>
      <c r="W150" s="883"/>
      <c r="X150" s="884">
        <v>46.6</v>
      </c>
      <c r="Y150" s="887"/>
      <c r="Z150" s="888">
        <v>232</v>
      </c>
      <c r="AA150" s="885"/>
      <c r="AB150" s="886">
        <v>0.14000000000000001</v>
      </c>
      <c r="AC150" s="481">
        <v>4491</v>
      </c>
      <c r="AD150" s="464">
        <v>10070</v>
      </c>
      <c r="AE150" s="368" t="s">
        <v>36</v>
      </c>
      <c r="AF150" s="363" t="s">
        <v>36</v>
      </c>
      <c r="AG150" s="6" t="s">
        <v>279</v>
      </c>
      <c r="AH150" s="18" t="s">
        <v>23</v>
      </c>
      <c r="AI150" s="34">
        <v>73</v>
      </c>
      <c r="AJ150" s="35">
        <v>74</v>
      </c>
      <c r="AK150" s="36" t="s">
        <v>36</v>
      </c>
      <c r="AL150" s="97"/>
    </row>
    <row r="151" spans="1:38">
      <c r="A151" s="2235"/>
      <c r="B151" s="537">
        <v>42592</v>
      </c>
      <c r="C151" s="790" t="s">
        <v>39</v>
      </c>
      <c r="D151" s="116" t="s">
        <v>641</v>
      </c>
      <c r="E151" s="879"/>
      <c r="F151" s="880">
        <v>25.7</v>
      </c>
      <c r="G151" s="881">
        <v>27.5</v>
      </c>
      <c r="H151" s="882">
        <v>27.6</v>
      </c>
      <c r="I151" s="883">
        <v>5.73</v>
      </c>
      <c r="J151" s="884">
        <v>3.5</v>
      </c>
      <c r="K151" s="885">
        <v>7.43</v>
      </c>
      <c r="L151" s="886">
        <v>7.44</v>
      </c>
      <c r="M151" s="883">
        <v>34.4</v>
      </c>
      <c r="N151" s="884">
        <v>35.200000000000003</v>
      </c>
      <c r="O151" s="881">
        <v>90.3</v>
      </c>
      <c r="P151" s="882">
        <v>85.3</v>
      </c>
      <c r="Q151" s="881">
        <v>113.7</v>
      </c>
      <c r="R151" s="882">
        <v>114.9</v>
      </c>
      <c r="S151" s="881">
        <v>73</v>
      </c>
      <c r="T151" s="882">
        <v>74</v>
      </c>
      <c r="U151" s="881">
        <v>40.700000000000003</v>
      </c>
      <c r="V151" s="882">
        <v>40.9</v>
      </c>
      <c r="W151" s="883">
        <v>28.7</v>
      </c>
      <c r="X151" s="884">
        <v>35.200000000000003</v>
      </c>
      <c r="Y151" s="887">
        <v>249</v>
      </c>
      <c r="Z151" s="888">
        <v>204</v>
      </c>
      <c r="AA151" s="885">
        <v>0.4</v>
      </c>
      <c r="AB151" s="886">
        <v>0.14000000000000001</v>
      </c>
      <c r="AC151" s="481">
        <v>3474</v>
      </c>
      <c r="AD151" s="464" t="s">
        <v>36</v>
      </c>
      <c r="AE151" s="368" t="s">
        <v>36</v>
      </c>
      <c r="AF151" s="363" t="s">
        <v>36</v>
      </c>
      <c r="AG151" s="6" t="s">
        <v>280</v>
      </c>
      <c r="AH151" s="18" t="s">
        <v>23</v>
      </c>
      <c r="AI151" s="34">
        <v>40.700000000000003</v>
      </c>
      <c r="AJ151" s="35">
        <v>40.9</v>
      </c>
      <c r="AK151" s="36" t="s">
        <v>36</v>
      </c>
      <c r="AL151" s="97"/>
    </row>
    <row r="152" spans="1:38">
      <c r="A152" s="2235"/>
      <c r="B152" s="472">
        <v>42593</v>
      </c>
      <c r="C152" s="789" t="s">
        <v>40</v>
      </c>
      <c r="D152" s="116" t="s">
        <v>641</v>
      </c>
      <c r="E152" s="879">
        <v>6.5</v>
      </c>
      <c r="F152" s="880">
        <v>22.1</v>
      </c>
      <c r="G152" s="881">
        <v>24.7</v>
      </c>
      <c r="H152" s="882">
        <v>25.1</v>
      </c>
      <c r="I152" s="883">
        <v>8.9</v>
      </c>
      <c r="J152" s="884">
        <v>3</v>
      </c>
      <c r="K152" s="885">
        <v>7.4</v>
      </c>
      <c r="L152" s="886">
        <v>7.5</v>
      </c>
      <c r="M152" s="883"/>
      <c r="N152" s="884"/>
      <c r="O152" s="881"/>
      <c r="P152" s="882"/>
      <c r="Q152" s="881"/>
      <c r="R152" s="882" t="s">
        <v>19</v>
      </c>
      <c r="S152" s="881"/>
      <c r="T152" s="882"/>
      <c r="U152" s="881"/>
      <c r="V152" s="882"/>
      <c r="W152" s="883"/>
      <c r="X152" s="884"/>
      <c r="Y152" s="887"/>
      <c r="Z152" s="888" t="s">
        <v>19</v>
      </c>
      <c r="AA152" s="885"/>
      <c r="AB152" s="886"/>
      <c r="AC152" s="481">
        <v>3996</v>
      </c>
      <c r="AD152" s="464" t="s">
        <v>36</v>
      </c>
      <c r="AE152" s="368" t="s">
        <v>36</v>
      </c>
      <c r="AF152" s="363" t="s">
        <v>36</v>
      </c>
      <c r="AG152" s="6" t="s">
        <v>281</v>
      </c>
      <c r="AH152" s="18" t="s">
        <v>23</v>
      </c>
      <c r="AI152" s="37">
        <v>28.7</v>
      </c>
      <c r="AJ152" s="38">
        <v>35.200000000000003</v>
      </c>
      <c r="AK152" s="39" t="s">
        <v>36</v>
      </c>
      <c r="AL152" s="95"/>
    </row>
    <row r="153" spans="1:38">
      <c r="A153" s="2235"/>
      <c r="B153" s="472">
        <v>42594</v>
      </c>
      <c r="C153" s="789" t="s">
        <v>41</v>
      </c>
      <c r="D153" s="116" t="s">
        <v>632</v>
      </c>
      <c r="E153" s="879">
        <v>4.5</v>
      </c>
      <c r="F153" s="880">
        <v>22.8</v>
      </c>
      <c r="G153" s="881">
        <v>23.3</v>
      </c>
      <c r="H153" s="882">
        <v>23.7</v>
      </c>
      <c r="I153" s="883">
        <v>8.1999999999999993</v>
      </c>
      <c r="J153" s="884">
        <v>3.6</v>
      </c>
      <c r="K153" s="885">
        <v>7.5</v>
      </c>
      <c r="L153" s="886">
        <v>7.5</v>
      </c>
      <c r="M153" s="883"/>
      <c r="N153" s="884"/>
      <c r="O153" s="881"/>
      <c r="P153" s="882"/>
      <c r="Q153" s="881"/>
      <c r="R153" s="882" t="s">
        <v>19</v>
      </c>
      <c r="S153" s="881"/>
      <c r="T153" s="882"/>
      <c r="U153" s="881"/>
      <c r="V153" s="882"/>
      <c r="W153" s="883"/>
      <c r="X153" s="884"/>
      <c r="Y153" s="887"/>
      <c r="Z153" s="888" t="s">
        <v>19</v>
      </c>
      <c r="AA153" s="885"/>
      <c r="AB153" s="886"/>
      <c r="AC153" s="481">
        <v>3703</v>
      </c>
      <c r="AD153" s="464" t="s">
        <v>36</v>
      </c>
      <c r="AE153" s="368">
        <v>2.46</v>
      </c>
      <c r="AF153" s="363" t="s">
        <v>36</v>
      </c>
      <c r="AG153" s="6" t="s">
        <v>282</v>
      </c>
      <c r="AH153" s="18" t="s">
        <v>23</v>
      </c>
      <c r="AI153" s="49">
        <v>249</v>
      </c>
      <c r="AJ153" s="50">
        <v>204</v>
      </c>
      <c r="AK153" s="25" t="s">
        <v>36</v>
      </c>
      <c r="AL153" s="26"/>
    </row>
    <row r="154" spans="1:38">
      <c r="A154" s="2235"/>
      <c r="B154" s="472">
        <v>42595</v>
      </c>
      <c r="C154" s="789" t="s">
        <v>42</v>
      </c>
      <c r="D154" s="116" t="s">
        <v>627</v>
      </c>
      <c r="E154" s="879"/>
      <c r="F154" s="880">
        <v>25.7</v>
      </c>
      <c r="G154" s="881">
        <v>24.4</v>
      </c>
      <c r="H154" s="882">
        <v>24.2</v>
      </c>
      <c r="I154" s="883">
        <v>7.2</v>
      </c>
      <c r="J154" s="884">
        <v>3.4</v>
      </c>
      <c r="K154" s="885">
        <v>7.6</v>
      </c>
      <c r="L154" s="886">
        <v>7.5</v>
      </c>
      <c r="M154" s="883"/>
      <c r="N154" s="884"/>
      <c r="O154" s="881"/>
      <c r="P154" s="882"/>
      <c r="Q154" s="881"/>
      <c r="R154" s="882" t="s">
        <v>19</v>
      </c>
      <c r="S154" s="881"/>
      <c r="T154" s="882"/>
      <c r="U154" s="881"/>
      <c r="V154" s="882"/>
      <c r="W154" s="883"/>
      <c r="X154" s="884"/>
      <c r="Y154" s="887"/>
      <c r="Z154" s="888" t="s">
        <v>19</v>
      </c>
      <c r="AA154" s="885"/>
      <c r="AB154" s="886"/>
      <c r="AC154" s="481">
        <v>3670</v>
      </c>
      <c r="AD154" s="464" t="s">
        <v>36</v>
      </c>
      <c r="AE154" s="368" t="s">
        <v>36</v>
      </c>
      <c r="AF154" s="363" t="s">
        <v>36</v>
      </c>
      <c r="AG154" s="6" t="s">
        <v>283</v>
      </c>
      <c r="AH154" s="18" t="s">
        <v>23</v>
      </c>
      <c r="AI154" s="41">
        <v>0.4</v>
      </c>
      <c r="AJ154" s="41">
        <v>0.14000000000000001</v>
      </c>
      <c r="AK154" s="42" t="s">
        <v>36</v>
      </c>
      <c r="AL154" s="96"/>
    </row>
    <row r="155" spans="1:38">
      <c r="A155" s="2235"/>
      <c r="B155" s="472">
        <v>42596</v>
      </c>
      <c r="C155" s="789" t="s">
        <v>37</v>
      </c>
      <c r="D155" s="116" t="s">
        <v>641</v>
      </c>
      <c r="E155" s="879"/>
      <c r="F155" s="880">
        <v>24.9</v>
      </c>
      <c r="G155" s="881">
        <v>24.9</v>
      </c>
      <c r="H155" s="882">
        <v>24.8</v>
      </c>
      <c r="I155" s="883">
        <v>5.2</v>
      </c>
      <c r="J155" s="884">
        <v>3.01</v>
      </c>
      <c r="K155" s="885">
        <v>7.53</v>
      </c>
      <c r="L155" s="886">
        <v>7.5</v>
      </c>
      <c r="M155" s="883">
        <v>36.5</v>
      </c>
      <c r="N155" s="884">
        <v>36.9</v>
      </c>
      <c r="O155" s="881"/>
      <c r="P155" s="882">
        <v>91.5</v>
      </c>
      <c r="Q155" s="881"/>
      <c r="R155" s="882">
        <v>125.3</v>
      </c>
      <c r="S155" s="881"/>
      <c r="T155" s="882"/>
      <c r="U155" s="881"/>
      <c r="V155" s="882"/>
      <c r="W155" s="883"/>
      <c r="X155" s="884">
        <v>33.1</v>
      </c>
      <c r="Y155" s="887"/>
      <c r="Z155" s="888">
        <v>275</v>
      </c>
      <c r="AA155" s="885"/>
      <c r="AB155" s="886">
        <v>0.46</v>
      </c>
      <c r="AC155" s="481">
        <v>3654</v>
      </c>
      <c r="AD155" s="464" t="s">
        <v>36</v>
      </c>
      <c r="AE155" s="368" t="s">
        <v>36</v>
      </c>
      <c r="AF155" s="363" t="s">
        <v>36</v>
      </c>
      <c r="AG155" s="6" t="s">
        <v>24</v>
      </c>
      <c r="AH155" s="18" t="s">
        <v>23</v>
      </c>
      <c r="AI155" s="23">
        <v>3.7</v>
      </c>
      <c r="AJ155" s="48">
        <v>3</v>
      </c>
      <c r="AK155" s="155" t="s">
        <v>36</v>
      </c>
      <c r="AL155" s="96"/>
    </row>
    <row r="156" spans="1:38">
      <c r="A156" s="2235"/>
      <c r="B156" s="472">
        <v>42597</v>
      </c>
      <c r="C156" s="789" t="s">
        <v>38</v>
      </c>
      <c r="D156" s="75" t="s">
        <v>641</v>
      </c>
      <c r="E156" s="879">
        <v>9</v>
      </c>
      <c r="F156" s="880">
        <v>25.6</v>
      </c>
      <c r="G156" s="881">
        <v>23.8</v>
      </c>
      <c r="H156" s="882">
        <v>24</v>
      </c>
      <c r="I156" s="883">
        <v>5.36</v>
      </c>
      <c r="J156" s="884">
        <v>2.8</v>
      </c>
      <c r="K156" s="885">
        <v>7.5</v>
      </c>
      <c r="L156" s="886">
        <v>7.5</v>
      </c>
      <c r="M156" s="883">
        <v>36.700000000000003</v>
      </c>
      <c r="N156" s="884">
        <v>36.700000000000003</v>
      </c>
      <c r="O156" s="881"/>
      <c r="P156" s="882">
        <v>92.6</v>
      </c>
      <c r="Q156" s="881"/>
      <c r="R156" s="882">
        <v>125.9</v>
      </c>
      <c r="S156" s="881"/>
      <c r="T156" s="882"/>
      <c r="U156" s="881"/>
      <c r="V156" s="882"/>
      <c r="W156" s="883"/>
      <c r="X156" s="884">
        <v>36</v>
      </c>
      <c r="Y156" s="887"/>
      <c r="Z156" s="888">
        <v>220</v>
      </c>
      <c r="AA156" s="885"/>
      <c r="AB156" s="886">
        <v>0.16</v>
      </c>
      <c r="AC156" s="481">
        <v>3643</v>
      </c>
      <c r="AD156" s="464">
        <v>9960</v>
      </c>
      <c r="AE156" s="368" t="s">
        <v>36</v>
      </c>
      <c r="AF156" s="363" t="s">
        <v>36</v>
      </c>
      <c r="AG156" s="6" t="s">
        <v>25</v>
      </c>
      <c r="AH156" s="18" t="s">
        <v>23</v>
      </c>
      <c r="AI156" s="23">
        <v>0.9</v>
      </c>
      <c r="AJ156" s="48">
        <v>0.9</v>
      </c>
      <c r="AK156" s="36" t="s">
        <v>36</v>
      </c>
      <c r="AL156" s="96"/>
    </row>
    <row r="157" spans="1:38">
      <c r="A157" s="2235"/>
      <c r="B157" s="472">
        <v>42598</v>
      </c>
      <c r="C157" s="789" t="s">
        <v>35</v>
      </c>
      <c r="D157" s="116" t="s">
        <v>641</v>
      </c>
      <c r="E157" s="879">
        <v>8</v>
      </c>
      <c r="F157" s="880">
        <v>23.7</v>
      </c>
      <c r="G157" s="881">
        <v>23.2</v>
      </c>
      <c r="H157" s="882">
        <v>23.2</v>
      </c>
      <c r="I157" s="883">
        <v>8.39</v>
      </c>
      <c r="J157" s="884">
        <v>2.67</v>
      </c>
      <c r="K157" s="885">
        <v>7.41</v>
      </c>
      <c r="L157" s="886">
        <v>7.36</v>
      </c>
      <c r="M157" s="883">
        <v>33.200000000000003</v>
      </c>
      <c r="N157" s="884">
        <v>32.5</v>
      </c>
      <c r="O157" s="881"/>
      <c r="P157" s="882">
        <v>76.2</v>
      </c>
      <c r="Q157" s="881"/>
      <c r="R157" s="882">
        <v>108.1</v>
      </c>
      <c r="S157" s="881"/>
      <c r="T157" s="882"/>
      <c r="U157" s="881"/>
      <c r="V157" s="882"/>
      <c r="W157" s="883"/>
      <c r="X157" s="884">
        <v>33.5</v>
      </c>
      <c r="Y157" s="887"/>
      <c r="Z157" s="888">
        <v>250</v>
      </c>
      <c r="AA157" s="885"/>
      <c r="AB157" s="886">
        <v>0.16</v>
      </c>
      <c r="AC157" s="481">
        <v>4467</v>
      </c>
      <c r="AD157" s="464">
        <v>10090</v>
      </c>
      <c r="AE157" s="368" t="s">
        <v>36</v>
      </c>
      <c r="AF157" s="363" t="s">
        <v>36</v>
      </c>
      <c r="AG157" s="6" t="s">
        <v>284</v>
      </c>
      <c r="AH157" s="18" t="s">
        <v>23</v>
      </c>
      <c r="AI157" s="23">
        <v>5.4</v>
      </c>
      <c r="AJ157" s="48">
        <v>6.6</v>
      </c>
      <c r="AK157" s="36" t="s">
        <v>36</v>
      </c>
      <c r="AL157" s="96"/>
    </row>
    <row r="158" spans="1:38">
      <c r="A158" s="2235"/>
      <c r="B158" s="472">
        <v>42599</v>
      </c>
      <c r="C158" s="789" t="s">
        <v>39</v>
      </c>
      <c r="D158" s="116" t="s">
        <v>641</v>
      </c>
      <c r="E158" s="879">
        <v>0.5</v>
      </c>
      <c r="F158" s="880">
        <v>24.8</v>
      </c>
      <c r="G158" s="881">
        <v>22.9</v>
      </c>
      <c r="H158" s="882">
        <v>22.9</v>
      </c>
      <c r="I158" s="883">
        <v>6.19</v>
      </c>
      <c r="J158" s="884">
        <v>2.79</v>
      </c>
      <c r="K158" s="885">
        <v>7.34</v>
      </c>
      <c r="L158" s="886">
        <v>7.31</v>
      </c>
      <c r="M158" s="883">
        <v>30.5</v>
      </c>
      <c r="N158" s="884">
        <v>31.1</v>
      </c>
      <c r="O158" s="881"/>
      <c r="P158" s="882">
        <v>73.3</v>
      </c>
      <c r="Q158" s="881" t="s">
        <v>19</v>
      </c>
      <c r="R158" s="882">
        <v>101.3</v>
      </c>
      <c r="S158" s="881" t="s">
        <v>19</v>
      </c>
      <c r="T158" s="882"/>
      <c r="U158" s="881" t="s">
        <v>19</v>
      </c>
      <c r="V158" s="882"/>
      <c r="W158" s="883"/>
      <c r="X158" s="884">
        <v>32.5</v>
      </c>
      <c r="Y158" s="887"/>
      <c r="Z158" s="888">
        <v>261</v>
      </c>
      <c r="AA158" s="885"/>
      <c r="AB158" s="886">
        <v>0.15</v>
      </c>
      <c r="AC158" s="481">
        <v>4470</v>
      </c>
      <c r="AD158" s="464" t="s">
        <v>36</v>
      </c>
      <c r="AE158" s="368" t="s">
        <v>36</v>
      </c>
      <c r="AF158" s="363" t="s">
        <v>36</v>
      </c>
      <c r="AG158" s="6" t="s">
        <v>285</v>
      </c>
      <c r="AH158" s="18" t="s">
        <v>23</v>
      </c>
      <c r="AI158" s="45">
        <v>0.112</v>
      </c>
      <c r="AJ158" s="46">
        <v>5.8000000000000003E-2</v>
      </c>
      <c r="AK158" s="47" t="s">
        <v>36</v>
      </c>
      <c r="AL158" s="98"/>
    </row>
    <row r="159" spans="1:38">
      <c r="A159" s="2235"/>
      <c r="B159" s="472">
        <v>42600</v>
      </c>
      <c r="C159" s="789" t="s">
        <v>40</v>
      </c>
      <c r="D159" s="116" t="s">
        <v>641</v>
      </c>
      <c r="E159" s="879"/>
      <c r="F159" s="880">
        <v>29.2</v>
      </c>
      <c r="G159" s="881">
        <v>24.5</v>
      </c>
      <c r="H159" s="882">
        <v>24.2</v>
      </c>
      <c r="I159" s="883">
        <v>4.8099999999999996</v>
      </c>
      <c r="J159" s="884">
        <v>3.11</v>
      </c>
      <c r="K159" s="885">
        <v>7.48</v>
      </c>
      <c r="L159" s="886">
        <v>7.45</v>
      </c>
      <c r="M159" s="883">
        <v>34.5</v>
      </c>
      <c r="N159" s="884">
        <v>33.9</v>
      </c>
      <c r="O159" s="881"/>
      <c r="P159" s="882">
        <v>87.9</v>
      </c>
      <c r="Q159" s="881"/>
      <c r="R159" s="882">
        <v>117.5</v>
      </c>
      <c r="S159" s="881"/>
      <c r="T159" s="882" t="s">
        <v>19</v>
      </c>
      <c r="U159" s="881"/>
      <c r="V159" s="882" t="s">
        <v>19</v>
      </c>
      <c r="W159" s="883"/>
      <c r="X159" s="884">
        <v>28.5</v>
      </c>
      <c r="Y159" s="887"/>
      <c r="Z159" s="888">
        <v>264</v>
      </c>
      <c r="AA159" s="885"/>
      <c r="AB159" s="886">
        <v>0.26</v>
      </c>
      <c r="AC159" s="481">
        <v>3353</v>
      </c>
      <c r="AD159" s="464" t="s">
        <v>36</v>
      </c>
      <c r="AE159" s="368">
        <v>1.43</v>
      </c>
      <c r="AF159" s="363" t="s">
        <v>475</v>
      </c>
      <c r="AG159" s="6" t="s">
        <v>292</v>
      </c>
      <c r="AH159" s="18" t="s">
        <v>23</v>
      </c>
      <c r="AI159" s="24">
        <v>2.1800000000000002</v>
      </c>
      <c r="AJ159" s="44">
        <v>2.2599999999999998</v>
      </c>
      <c r="AK159" s="42" t="s">
        <v>36</v>
      </c>
      <c r="AL159" s="96"/>
    </row>
    <row r="160" spans="1:38">
      <c r="A160" s="2235"/>
      <c r="B160" s="472">
        <v>42601</v>
      </c>
      <c r="C160" s="789" t="s">
        <v>41</v>
      </c>
      <c r="D160" s="116" t="s">
        <v>641</v>
      </c>
      <c r="E160" s="879">
        <v>7.5</v>
      </c>
      <c r="F160" s="880">
        <v>26.2</v>
      </c>
      <c r="G160" s="881">
        <v>25</v>
      </c>
      <c r="H160" s="882">
        <v>25.1</v>
      </c>
      <c r="I160" s="883">
        <v>7.6</v>
      </c>
      <c r="J160" s="884">
        <v>3.4</v>
      </c>
      <c r="K160" s="885">
        <v>7.4</v>
      </c>
      <c r="L160" s="886">
        <v>7.5</v>
      </c>
      <c r="M160" s="883"/>
      <c r="N160" s="884"/>
      <c r="O160" s="881"/>
      <c r="P160" s="882"/>
      <c r="Q160" s="881"/>
      <c r="R160" s="882" t="s">
        <v>19</v>
      </c>
      <c r="S160" s="881"/>
      <c r="T160" s="882"/>
      <c r="U160" s="881"/>
      <c r="V160" s="882"/>
      <c r="W160" s="883"/>
      <c r="X160" s="884"/>
      <c r="Y160" s="887"/>
      <c r="Z160" s="888" t="s">
        <v>19</v>
      </c>
      <c r="AA160" s="885"/>
      <c r="AB160" s="886"/>
      <c r="AC160" s="481">
        <v>4223</v>
      </c>
      <c r="AD160" s="464" t="s">
        <v>36</v>
      </c>
      <c r="AE160" s="368" t="s">
        <v>36</v>
      </c>
      <c r="AF160" s="363" t="s">
        <v>36</v>
      </c>
      <c r="AG160" s="6" t="s">
        <v>286</v>
      </c>
      <c r="AH160" s="18" t="s">
        <v>23</v>
      </c>
      <c r="AI160" s="24">
        <v>3.03</v>
      </c>
      <c r="AJ160" s="44">
        <v>2.95</v>
      </c>
      <c r="AK160" s="42" t="s">
        <v>36</v>
      </c>
      <c r="AL160" s="96"/>
    </row>
    <row r="161" spans="1:38">
      <c r="A161" s="2235"/>
      <c r="B161" s="472">
        <v>42602</v>
      </c>
      <c r="C161" s="789" t="s">
        <v>42</v>
      </c>
      <c r="D161" s="116" t="s">
        <v>641</v>
      </c>
      <c r="E161" s="879"/>
      <c r="F161" s="880">
        <v>25.2</v>
      </c>
      <c r="G161" s="881">
        <v>24.6</v>
      </c>
      <c r="H161" s="882">
        <v>24.8</v>
      </c>
      <c r="I161" s="883">
        <v>11.8</v>
      </c>
      <c r="J161" s="884">
        <v>2.7</v>
      </c>
      <c r="K161" s="885">
        <v>7.2</v>
      </c>
      <c r="L161" s="886">
        <v>7.3</v>
      </c>
      <c r="M161" s="883"/>
      <c r="N161" s="884"/>
      <c r="O161" s="881"/>
      <c r="P161" s="882"/>
      <c r="Q161" s="881"/>
      <c r="R161" s="882" t="s">
        <v>19</v>
      </c>
      <c r="S161" s="881"/>
      <c r="T161" s="882"/>
      <c r="U161" s="881"/>
      <c r="V161" s="882"/>
      <c r="W161" s="883"/>
      <c r="X161" s="884"/>
      <c r="Y161" s="887"/>
      <c r="Z161" s="888" t="s">
        <v>19</v>
      </c>
      <c r="AA161" s="885"/>
      <c r="AB161" s="886"/>
      <c r="AC161" s="481">
        <v>4897</v>
      </c>
      <c r="AD161" s="464" t="s">
        <v>36</v>
      </c>
      <c r="AE161" s="368" t="s">
        <v>36</v>
      </c>
      <c r="AF161" s="363" t="s">
        <v>36</v>
      </c>
      <c r="AG161" s="6" t="s">
        <v>287</v>
      </c>
      <c r="AH161" s="18" t="s">
        <v>23</v>
      </c>
      <c r="AI161" s="45">
        <v>0.104</v>
      </c>
      <c r="AJ161" s="46">
        <v>4.7E-2</v>
      </c>
      <c r="AK161" s="47" t="s">
        <v>36</v>
      </c>
      <c r="AL161" s="98"/>
    </row>
    <row r="162" spans="1:38">
      <c r="A162" s="2235"/>
      <c r="B162" s="472">
        <v>42603</v>
      </c>
      <c r="C162" s="789" t="s">
        <v>37</v>
      </c>
      <c r="D162" s="116" t="s">
        <v>641</v>
      </c>
      <c r="E162" s="879">
        <v>1</v>
      </c>
      <c r="F162" s="880">
        <v>27.2</v>
      </c>
      <c r="G162" s="881">
        <v>25</v>
      </c>
      <c r="H162" s="882">
        <v>24.9</v>
      </c>
      <c r="I162" s="883">
        <v>6.69</v>
      </c>
      <c r="J162" s="884">
        <v>4.32</v>
      </c>
      <c r="K162" s="885">
        <v>7.51</v>
      </c>
      <c r="L162" s="886">
        <v>7.45</v>
      </c>
      <c r="M162" s="883">
        <v>34.200000000000003</v>
      </c>
      <c r="N162" s="884">
        <v>33.6</v>
      </c>
      <c r="O162" s="881"/>
      <c r="P162" s="882">
        <v>86.8</v>
      </c>
      <c r="Q162" s="881"/>
      <c r="R162" s="882">
        <v>115.5</v>
      </c>
      <c r="S162" s="881"/>
      <c r="T162" s="882"/>
      <c r="U162" s="881"/>
      <c r="V162" s="882"/>
      <c r="W162" s="883"/>
      <c r="X162" s="884">
        <v>28.2</v>
      </c>
      <c r="Y162" s="887"/>
      <c r="Z162" s="888">
        <v>233</v>
      </c>
      <c r="AA162" s="885"/>
      <c r="AB162" s="886">
        <v>0.28000000000000003</v>
      </c>
      <c r="AC162" s="481">
        <v>3160</v>
      </c>
      <c r="AD162" s="464" t="s">
        <v>36</v>
      </c>
      <c r="AE162" s="368" t="s">
        <v>36</v>
      </c>
      <c r="AF162" s="363" t="s">
        <v>36</v>
      </c>
      <c r="AG162" s="6" t="s">
        <v>288</v>
      </c>
      <c r="AH162" s="18" t="s">
        <v>23</v>
      </c>
      <c r="AI162" s="24" t="s">
        <v>644</v>
      </c>
      <c r="AJ162" s="44" t="s">
        <v>644</v>
      </c>
      <c r="AK162" s="42" t="s">
        <v>36</v>
      </c>
      <c r="AL162" s="96"/>
    </row>
    <row r="163" spans="1:38">
      <c r="A163" s="2235"/>
      <c r="B163" s="472">
        <v>42604</v>
      </c>
      <c r="C163" s="789" t="s">
        <v>38</v>
      </c>
      <c r="D163" s="116" t="s">
        <v>627</v>
      </c>
      <c r="E163" s="879"/>
      <c r="F163" s="880">
        <v>29.7</v>
      </c>
      <c r="G163" s="881">
        <v>25.3</v>
      </c>
      <c r="H163" s="882">
        <v>25</v>
      </c>
      <c r="I163" s="883">
        <v>5.72</v>
      </c>
      <c r="J163" s="884">
        <v>3.99</v>
      </c>
      <c r="K163" s="885">
        <v>7.53</v>
      </c>
      <c r="L163" s="886">
        <v>7.57</v>
      </c>
      <c r="M163" s="883">
        <v>35</v>
      </c>
      <c r="N163" s="884">
        <v>35</v>
      </c>
      <c r="O163" s="881"/>
      <c r="P163" s="882">
        <v>91.5</v>
      </c>
      <c r="Q163" s="881"/>
      <c r="R163" s="882">
        <v>122.1</v>
      </c>
      <c r="S163" s="881"/>
      <c r="T163" s="882"/>
      <c r="U163" s="881"/>
      <c r="V163" s="882"/>
      <c r="W163" s="883"/>
      <c r="X163" s="884">
        <v>28.9</v>
      </c>
      <c r="Y163" s="887"/>
      <c r="Z163" s="888">
        <v>218</v>
      </c>
      <c r="AA163" s="885"/>
      <c r="AB163" s="886">
        <v>0.26</v>
      </c>
      <c r="AC163" s="481">
        <v>2727</v>
      </c>
      <c r="AD163" s="464" t="s">
        <v>36</v>
      </c>
      <c r="AE163" s="368" t="s">
        <v>36</v>
      </c>
      <c r="AF163" s="363" t="s">
        <v>36</v>
      </c>
      <c r="AG163" s="6" t="s">
        <v>289</v>
      </c>
      <c r="AH163" s="18" t="s">
        <v>23</v>
      </c>
      <c r="AI163" s="23">
        <v>19</v>
      </c>
      <c r="AJ163" s="48">
        <v>18.600000000000001</v>
      </c>
      <c r="AK163" s="36" t="s">
        <v>36</v>
      </c>
      <c r="AL163" s="97"/>
    </row>
    <row r="164" spans="1:38">
      <c r="A164" s="2235"/>
      <c r="B164" s="472">
        <v>42605</v>
      </c>
      <c r="C164" s="789" t="s">
        <v>35</v>
      </c>
      <c r="D164" s="116" t="s">
        <v>627</v>
      </c>
      <c r="E164" s="879"/>
      <c r="F164" s="880">
        <v>30.7</v>
      </c>
      <c r="G164" s="881">
        <v>26.7</v>
      </c>
      <c r="H164" s="882">
        <v>26.5</v>
      </c>
      <c r="I164" s="883">
        <v>5.8</v>
      </c>
      <c r="J164" s="884">
        <v>5.35</v>
      </c>
      <c r="K164" s="885">
        <v>7.58</v>
      </c>
      <c r="L164" s="886">
        <v>7.67</v>
      </c>
      <c r="M164" s="883">
        <v>37.9</v>
      </c>
      <c r="N164" s="884">
        <v>36.4</v>
      </c>
      <c r="O164" s="881"/>
      <c r="P164" s="882">
        <v>88</v>
      </c>
      <c r="Q164" s="881"/>
      <c r="R164" s="882">
        <v>121.5</v>
      </c>
      <c r="S164" s="881"/>
      <c r="T164" s="882"/>
      <c r="U164" s="881"/>
      <c r="V164" s="882"/>
      <c r="W164" s="883"/>
      <c r="X164" s="884">
        <v>34.6</v>
      </c>
      <c r="Y164" s="887"/>
      <c r="Z164" s="888">
        <v>242</v>
      </c>
      <c r="AA164" s="885"/>
      <c r="AB164" s="886">
        <v>0.23</v>
      </c>
      <c r="AC164" s="481">
        <v>3918</v>
      </c>
      <c r="AD164" s="464">
        <v>20010</v>
      </c>
      <c r="AE164" s="368" t="s">
        <v>36</v>
      </c>
      <c r="AF164" s="363" t="s">
        <v>36</v>
      </c>
      <c r="AG164" s="6" t="s">
        <v>27</v>
      </c>
      <c r="AH164" s="18" t="s">
        <v>23</v>
      </c>
      <c r="AI164" s="23">
        <v>28.8</v>
      </c>
      <c r="AJ164" s="48">
        <v>27</v>
      </c>
      <c r="AK164" s="36" t="s">
        <v>36</v>
      </c>
      <c r="AL164" s="97"/>
    </row>
    <row r="165" spans="1:38">
      <c r="A165" s="2235"/>
      <c r="B165" s="472">
        <v>42606</v>
      </c>
      <c r="C165" s="789" t="s">
        <v>39</v>
      </c>
      <c r="D165" s="116" t="s">
        <v>641</v>
      </c>
      <c r="E165" s="879"/>
      <c r="F165" s="880">
        <v>30.2</v>
      </c>
      <c r="G165" s="881">
        <v>27.1</v>
      </c>
      <c r="H165" s="882">
        <v>26.9</v>
      </c>
      <c r="I165" s="883">
        <v>5.24</v>
      </c>
      <c r="J165" s="884">
        <v>3.68</v>
      </c>
      <c r="K165" s="885">
        <v>7.78</v>
      </c>
      <c r="L165" s="886">
        <v>7.53</v>
      </c>
      <c r="M165" s="883">
        <v>38.799999999999997</v>
      </c>
      <c r="N165" s="884">
        <v>38.6</v>
      </c>
      <c r="O165" s="881"/>
      <c r="P165" s="882">
        <v>86.4</v>
      </c>
      <c r="Q165" s="881"/>
      <c r="R165" s="882">
        <v>121.9</v>
      </c>
      <c r="S165" s="881"/>
      <c r="T165" s="882"/>
      <c r="U165" s="881"/>
      <c r="V165" s="882"/>
      <c r="W165" s="883"/>
      <c r="X165" s="884">
        <v>42.2</v>
      </c>
      <c r="Y165" s="887"/>
      <c r="Z165" s="888">
        <v>230</v>
      </c>
      <c r="AA165" s="885"/>
      <c r="AB165" s="886">
        <v>0.13</v>
      </c>
      <c r="AC165" s="481">
        <v>4671</v>
      </c>
      <c r="AD165" s="464">
        <v>20200</v>
      </c>
      <c r="AE165" s="368" t="s">
        <v>36</v>
      </c>
      <c r="AF165" s="363" t="s">
        <v>36</v>
      </c>
      <c r="AG165" s="6" t="s">
        <v>290</v>
      </c>
      <c r="AH165" s="18" t="s">
        <v>275</v>
      </c>
      <c r="AI165" s="51">
        <v>13</v>
      </c>
      <c r="AJ165" s="52">
        <v>10</v>
      </c>
      <c r="AK165" s="43" t="s">
        <v>36</v>
      </c>
      <c r="AL165" s="99"/>
    </row>
    <row r="166" spans="1:38">
      <c r="A166" s="2235"/>
      <c r="B166" s="472">
        <v>42607</v>
      </c>
      <c r="C166" s="789" t="s">
        <v>40</v>
      </c>
      <c r="D166" s="116" t="s">
        <v>627</v>
      </c>
      <c r="E166" s="879"/>
      <c r="F166" s="880">
        <v>32.5</v>
      </c>
      <c r="G166" s="881">
        <v>27.4</v>
      </c>
      <c r="H166" s="882">
        <v>27.2</v>
      </c>
      <c r="I166" s="883">
        <v>6</v>
      </c>
      <c r="J166" s="884">
        <v>4.34</v>
      </c>
      <c r="K166" s="885">
        <v>7.75</v>
      </c>
      <c r="L166" s="886">
        <v>7.53</v>
      </c>
      <c r="M166" s="883">
        <v>38.6</v>
      </c>
      <c r="N166" s="884">
        <v>38.9</v>
      </c>
      <c r="O166" s="881"/>
      <c r="P166" s="882">
        <v>86.9</v>
      </c>
      <c r="Q166" s="881"/>
      <c r="R166" s="882">
        <v>122.5</v>
      </c>
      <c r="S166" s="881"/>
      <c r="T166" s="882"/>
      <c r="U166" s="881"/>
      <c r="V166" s="882"/>
      <c r="W166" s="883"/>
      <c r="X166" s="884">
        <v>41.4</v>
      </c>
      <c r="Y166" s="887"/>
      <c r="Z166" s="888">
        <v>279</v>
      </c>
      <c r="AA166" s="885"/>
      <c r="AB166" s="886">
        <v>0.1</v>
      </c>
      <c r="AC166" s="481">
        <v>6418</v>
      </c>
      <c r="AD166" s="464">
        <v>10030</v>
      </c>
      <c r="AE166" s="368">
        <v>2.08</v>
      </c>
      <c r="AF166" s="363" t="s">
        <v>36</v>
      </c>
      <c r="AG166" s="6" t="s">
        <v>291</v>
      </c>
      <c r="AH166" s="18" t="s">
        <v>23</v>
      </c>
      <c r="AI166" s="51">
        <v>7</v>
      </c>
      <c r="AJ166" s="52">
        <v>3</v>
      </c>
      <c r="AK166" s="43" t="s">
        <v>36</v>
      </c>
      <c r="AL166" s="99"/>
    </row>
    <row r="167" spans="1:38">
      <c r="A167" s="2235"/>
      <c r="B167" s="472">
        <v>42608</v>
      </c>
      <c r="C167" s="789" t="s">
        <v>41</v>
      </c>
      <c r="D167" s="116" t="s">
        <v>641</v>
      </c>
      <c r="E167" s="879"/>
      <c r="F167" s="880">
        <v>31.3</v>
      </c>
      <c r="G167" s="881">
        <v>27.8</v>
      </c>
      <c r="H167" s="882">
        <v>27.9</v>
      </c>
      <c r="I167" s="883">
        <v>5.8</v>
      </c>
      <c r="J167" s="884">
        <v>3.4</v>
      </c>
      <c r="K167" s="885">
        <v>7.7</v>
      </c>
      <c r="L167" s="886">
        <v>7.4</v>
      </c>
      <c r="M167" s="883"/>
      <c r="N167" s="884"/>
      <c r="O167" s="881"/>
      <c r="P167" s="882"/>
      <c r="Q167" s="881"/>
      <c r="R167" s="882" t="s">
        <v>19</v>
      </c>
      <c r="S167" s="881"/>
      <c r="T167" s="882"/>
      <c r="U167" s="881"/>
      <c r="V167" s="882"/>
      <c r="W167" s="883"/>
      <c r="X167" s="884"/>
      <c r="Y167" s="887"/>
      <c r="Z167" s="888" t="s">
        <v>19</v>
      </c>
      <c r="AA167" s="885"/>
      <c r="AB167" s="886"/>
      <c r="AC167" s="481">
        <v>8480</v>
      </c>
      <c r="AD167" s="464" t="s">
        <v>36</v>
      </c>
      <c r="AE167" s="368" t="s">
        <v>36</v>
      </c>
      <c r="AF167" s="363" t="s">
        <v>36</v>
      </c>
      <c r="AG167" s="19"/>
      <c r="AH167" s="9"/>
      <c r="AI167" s="20"/>
      <c r="AJ167" s="8"/>
      <c r="AK167" s="8"/>
      <c r="AL167" s="9"/>
    </row>
    <row r="168" spans="1:38">
      <c r="A168" s="2235"/>
      <c r="B168" s="472">
        <v>42609</v>
      </c>
      <c r="C168" s="789" t="s">
        <v>42</v>
      </c>
      <c r="D168" s="116" t="s">
        <v>641</v>
      </c>
      <c r="E168" s="879"/>
      <c r="F168" s="880">
        <v>25.9</v>
      </c>
      <c r="G168" s="881">
        <v>26.8</v>
      </c>
      <c r="H168" s="882">
        <v>26.8</v>
      </c>
      <c r="I168" s="883">
        <v>4.5</v>
      </c>
      <c r="J168" s="884">
        <v>3.5</v>
      </c>
      <c r="K168" s="885">
        <v>7.6</v>
      </c>
      <c r="L168" s="886">
        <v>7.4</v>
      </c>
      <c r="M168" s="883"/>
      <c r="N168" s="884"/>
      <c r="O168" s="881"/>
      <c r="P168" s="882"/>
      <c r="Q168" s="881"/>
      <c r="R168" s="882" t="s">
        <v>19</v>
      </c>
      <c r="S168" s="881"/>
      <c r="T168" s="882"/>
      <c r="U168" s="881"/>
      <c r="V168" s="882"/>
      <c r="W168" s="883"/>
      <c r="X168" s="884"/>
      <c r="Y168" s="887"/>
      <c r="Z168" s="888" t="s">
        <v>19</v>
      </c>
      <c r="AA168" s="885"/>
      <c r="AB168" s="886"/>
      <c r="AC168" s="481">
        <v>7640</v>
      </c>
      <c r="AD168" s="464" t="s">
        <v>36</v>
      </c>
      <c r="AE168" s="368" t="s">
        <v>36</v>
      </c>
      <c r="AF168" s="363" t="s">
        <v>36</v>
      </c>
      <c r="AG168" s="19"/>
      <c r="AH168" s="9"/>
      <c r="AI168" s="20"/>
      <c r="AJ168" s="8"/>
      <c r="AK168" s="8"/>
      <c r="AL168" s="9"/>
    </row>
    <row r="169" spans="1:38">
      <c r="A169" s="2235"/>
      <c r="B169" s="472">
        <v>42610</v>
      </c>
      <c r="C169" s="789" t="s">
        <v>37</v>
      </c>
      <c r="D169" s="116" t="s">
        <v>641</v>
      </c>
      <c r="E169" s="879"/>
      <c r="F169" s="880">
        <v>26.7</v>
      </c>
      <c r="G169" s="881">
        <v>26</v>
      </c>
      <c r="H169" s="882">
        <v>25.9</v>
      </c>
      <c r="I169" s="883">
        <v>9.52</v>
      </c>
      <c r="J169" s="884">
        <v>4.7</v>
      </c>
      <c r="K169" s="885">
        <v>7.93</v>
      </c>
      <c r="L169" s="886">
        <v>7.45</v>
      </c>
      <c r="M169" s="883">
        <v>36.9</v>
      </c>
      <c r="N169" s="884">
        <v>38.1</v>
      </c>
      <c r="O169" s="881"/>
      <c r="P169" s="882">
        <v>81.3</v>
      </c>
      <c r="Q169" s="881"/>
      <c r="R169" s="882">
        <v>119.3</v>
      </c>
      <c r="S169" s="881"/>
      <c r="T169" s="882"/>
      <c r="U169" s="881"/>
      <c r="V169" s="882"/>
      <c r="W169" s="883"/>
      <c r="X169" s="884">
        <v>41.1</v>
      </c>
      <c r="Y169" s="887"/>
      <c r="Z169" s="888">
        <v>278</v>
      </c>
      <c r="AA169" s="885"/>
      <c r="AB169" s="886">
        <v>0.09</v>
      </c>
      <c r="AC169" s="481">
        <v>10087</v>
      </c>
      <c r="AD169" s="464" t="s">
        <v>36</v>
      </c>
      <c r="AE169" s="368" t="s">
        <v>36</v>
      </c>
      <c r="AF169" s="363" t="s">
        <v>36</v>
      </c>
      <c r="AG169" s="21"/>
      <c r="AH169" s="3"/>
      <c r="AI169" s="22"/>
      <c r="AJ169" s="10"/>
      <c r="AK169" s="10"/>
      <c r="AL169" s="3"/>
    </row>
    <row r="170" spans="1:38">
      <c r="A170" s="2235"/>
      <c r="B170" s="472">
        <v>42611</v>
      </c>
      <c r="C170" s="789" t="s">
        <v>38</v>
      </c>
      <c r="D170" s="116" t="s">
        <v>627</v>
      </c>
      <c r="E170" s="879"/>
      <c r="F170" s="880">
        <v>30.9</v>
      </c>
      <c r="G170" s="881">
        <v>25.8</v>
      </c>
      <c r="H170" s="882">
        <v>26.2</v>
      </c>
      <c r="I170" s="883">
        <v>6.52</v>
      </c>
      <c r="J170" s="884">
        <v>4.29</v>
      </c>
      <c r="K170" s="885">
        <v>7.75</v>
      </c>
      <c r="L170" s="886">
        <v>7.33</v>
      </c>
      <c r="M170" s="883">
        <v>40.4</v>
      </c>
      <c r="N170" s="884">
        <v>38.9</v>
      </c>
      <c r="O170" s="881"/>
      <c r="P170" s="882">
        <v>80.3</v>
      </c>
      <c r="Q170" s="881"/>
      <c r="R170" s="882">
        <v>119.3</v>
      </c>
      <c r="S170" s="881"/>
      <c r="T170" s="882"/>
      <c r="U170" s="881"/>
      <c r="V170" s="882"/>
      <c r="W170" s="883"/>
      <c r="X170" s="884">
        <v>47.7</v>
      </c>
      <c r="Y170" s="887"/>
      <c r="Z170" s="888">
        <v>213</v>
      </c>
      <c r="AA170" s="885"/>
      <c r="AB170" s="886">
        <v>0.1</v>
      </c>
      <c r="AC170" s="481">
        <v>9387</v>
      </c>
      <c r="AD170" s="464" t="s">
        <v>36</v>
      </c>
      <c r="AE170" s="368" t="s">
        <v>36</v>
      </c>
      <c r="AF170" s="363" t="s">
        <v>36</v>
      </c>
      <c r="AG170" s="29" t="s">
        <v>34</v>
      </c>
      <c r="AH170" s="2" t="s">
        <v>36</v>
      </c>
      <c r="AI170" s="2" t="s">
        <v>36</v>
      </c>
      <c r="AJ170" s="2" t="s">
        <v>36</v>
      </c>
      <c r="AK170" s="2" t="s">
        <v>36</v>
      </c>
      <c r="AL170" s="100" t="s">
        <v>36</v>
      </c>
    </row>
    <row r="171" spans="1:38">
      <c r="A171" s="2235"/>
      <c r="B171" s="472">
        <v>42612</v>
      </c>
      <c r="C171" s="866" t="s">
        <v>35</v>
      </c>
      <c r="D171" s="116" t="s">
        <v>627</v>
      </c>
      <c r="E171" s="879"/>
      <c r="F171" s="880">
        <v>31.9</v>
      </c>
      <c r="G171" s="881">
        <v>26.8</v>
      </c>
      <c r="H171" s="882">
        <v>27</v>
      </c>
      <c r="I171" s="883">
        <v>8.17</v>
      </c>
      <c r="J171" s="884">
        <v>4.75</v>
      </c>
      <c r="K171" s="885">
        <v>7.91</v>
      </c>
      <c r="L171" s="886">
        <v>7.43</v>
      </c>
      <c r="M171" s="883">
        <v>39.5</v>
      </c>
      <c r="N171" s="884">
        <v>38.700000000000003</v>
      </c>
      <c r="O171" s="881"/>
      <c r="P171" s="882">
        <v>80.2</v>
      </c>
      <c r="Q171" s="881"/>
      <c r="R171" s="882">
        <v>118.9</v>
      </c>
      <c r="S171" s="881"/>
      <c r="T171" s="882"/>
      <c r="U171" s="881"/>
      <c r="V171" s="882"/>
      <c r="W171" s="883"/>
      <c r="X171" s="884">
        <v>48.1</v>
      </c>
      <c r="Y171" s="887"/>
      <c r="Z171" s="888">
        <v>204</v>
      </c>
      <c r="AA171" s="885"/>
      <c r="AB171" s="886">
        <v>0.08</v>
      </c>
      <c r="AC171" s="481">
        <v>9827</v>
      </c>
      <c r="AD171" s="464">
        <v>10010</v>
      </c>
      <c r="AE171" s="368" t="s">
        <v>36</v>
      </c>
      <c r="AF171" s="363" t="s">
        <v>36</v>
      </c>
      <c r="AG171" s="11" t="s">
        <v>36</v>
      </c>
      <c r="AH171" s="2" t="s">
        <v>36</v>
      </c>
      <c r="AI171" s="2" t="s">
        <v>36</v>
      </c>
      <c r="AJ171" s="2" t="s">
        <v>36</v>
      </c>
      <c r="AK171" s="2" t="s">
        <v>36</v>
      </c>
      <c r="AL171" s="100" t="s">
        <v>36</v>
      </c>
    </row>
    <row r="172" spans="1:38">
      <c r="A172" s="2235"/>
      <c r="B172" s="475">
        <v>41486</v>
      </c>
      <c r="C172" s="867" t="s">
        <v>39</v>
      </c>
      <c r="D172" s="288" t="s">
        <v>632</v>
      </c>
      <c r="E172" s="957">
        <v>8</v>
      </c>
      <c r="F172" s="958">
        <v>19.7</v>
      </c>
      <c r="G172" s="959">
        <v>24.8</v>
      </c>
      <c r="H172" s="960">
        <v>25.5</v>
      </c>
      <c r="I172" s="961">
        <v>6.21</v>
      </c>
      <c r="J172" s="962">
        <v>3.27</v>
      </c>
      <c r="K172" s="963">
        <v>7.72</v>
      </c>
      <c r="L172" s="964">
        <v>7.39</v>
      </c>
      <c r="M172" s="961">
        <v>45</v>
      </c>
      <c r="N172" s="962">
        <v>42.9</v>
      </c>
      <c r="O172" s="959"/>
      <c r="P172" s="960">
        <v>84.2</v>
      </c>
      <c r="Q172" s="959"/>
      <c r="R172" s="960">
        <v>126.5</v>
      </c>
      <c r="S172" s="959"/>
      <c r="T172" s="960"/>
      <c r="U172" s="959"/>
      <c r="V172" s="960"/>
      <c r="W172" s="961"/>
      <c r="X172" s="962">
        <v>54.3</v>
      </c>
      <c r="Y172" s="965"/>
      <c r="Z172" s="966">
        <v>220</v>
      </c>
      <c r="AA172" s="963"/>
      <c r="AB172" s="964">
        <v>7.0000000000000007E-2</v>
      </c>
      <c r="AC172" s="478">
        <v>7372</v>
      </c>
      <c r="AD172" s="465" t="s">
        <v>36</v>
      </c>
      <c r="AE172" s="366" t="s">
        <v>36</v>
      </c>
      <c r="AF172" s="370" t="s">
        <v>36</v>
      </c>
      <c r="AG172" s="11" t="s">
        <v>36</v>
      </c>
      <c r="AH172" s="2" t="s">
        <v>36</v>
      </c>
      <c r="AI172" s="2" t="s">
        <v>36</v>
      </c>
      <c r="AJ172" s="2" t="s">
        <v>36</v>
      </c>
      <c r="AK172" s="2" t="s">
        <v>36</v>
      </c>
      <c r="AL172" s="100" t="s">
        <v>36</v>
      </c>
    </row>
    <row r="173" spans="1:38" s="1" customFormat="1" ht="13.5" customHeight="1">
      <c r="A173" s="2235"/>
      <c r="B173" s="2194" t="s">
        <v>407</v>
      </c>
      <c r="C173" s="2184"/>
      <c r="D173" s="664"/>
      <c r="E173" s="586">
        <f t="shared" ref="E173:AB173" si="15">MAX(E142:E172)</f>
        <v>20</v>
      </c>
      <c r="F173" s="587">
        <f t="shared" si="15"/>
        <v>32.5</v>
      </c>
      <c r="G173" s="688">
        <f t="shared" si="15"/>
        <v>27.9</v>
      </c>
      <c r="H173" s="589">
        <f t="shared" si="15"/>
        <v>27.9</v>
      </c>
      <c r="I173" s="590">
        <f t="shared" si="15"/>
        <v>18.809999999999999</v>
      </c>
      <c r="J173" s="689">
        <f t="shared" si="15"/>
        <v>5.35</v>
      </c>
      <c r="K173" s="690">
        <f t="shared" si="15"/>
        <v>7.93</v>
      </c>
      <c r="L173" s="593">
        <f t="shared" si="15"/>
        <v>7.67</v>
      </c>
      <c r="M173" s="590">
        <f t="shared" si="15"/>
        <v>45</v>
      </c>
      <c r="N173" s="689">
        <f t="shared" si="15"/>
        <v>42.9</v>
      </c>
      <c r="O173" s="688">
        <f t="shared" si="15"/>
        <v>90.3</v>
      </c>
      <c r="P173" s="589">
        <f t="shared" si="15"/>
        <v>98.8</v>
      </c>
      <c r="Q173" s="588">
        <f t="shared" si="15"/>
        <v>113.7</v>
      </c>
      <c r="R173" s="587">
        <f t="shared" si="15"/>
        <v>126.5</v>
      </c>
      <c r="S173" s="688">
        <f t="shared" si="15"/>
        <v>73</v>
      </c>
      <c r="T173" s="589">
        <f t="shared" si="15"/>
        <v>74</v>
      </c>
      <c r="U173" s="588">
        <f t="shared" si="15"/>
        <v>40.700000000000003</v>
      </c>
      <c r="V173" s="587">
        <f t="shared" si="15"/>
        <v>40.9</v>
      </c>
      <c r="W173" s="691">
        <f t="shared" si="15"/>
        <v>28.7</v>
      </c>
      <c r="X173" s="591">
        <f t="shared" si="15"/>
        <v>54.3</v>
      </c>
      <c r="Y173" s="594">
        <f t="shared" si="15"/>
        <v>249</v>
      </c>
      <c r="Z173" s="692">
        <f t="shared" si="15"/>
        <v>279</v>
      </c>
      <c r="AA173" s="690">
        <f t="shared" si="15"/>
        <v>0.4</v>
      </c>
      <c r="AB173" s="690">
        <f t="shared" si="15"/>
        <v>0.46</v>
      </c>
      <c r="AC173" s="615">
        <f>MAX(AC142:AC172)</f>
        <v>10087</v>
      </c>
      <c r="AD173" s="693">
        <f>MAX(AD142:AD172)</f>
        <v>20200</v>
      </c>
      <c r="AE173" s="747" t="s">
        <v>36</v>
      </c>
      <c r="AF173" s="674"/>
      <c r="AG173" s="11" t="s">
        <v>36</v>
      </c>
      <c r="AH173" s="2" t="s">
        <v>36</v>
      </c>
      <c r="AI173" s="2" t="s">
        <v>36</v>
      </c>
      <c r="AJ173" s="2" t="s">
        <v>36</v>
      </c>
      <c r="AK173" s="2" t="s">
        <v>36</v>
      </c>
      <c r="AL173" s="100" t="s">
        <v>36</v>
      </c>
    </row>
    <row r="174" spans="1:38" s="1" customFormat="1" ht="13.5" customHeight="1">
      <c r="A174" s="2235"/>
      <c r="B174" s="2195" t="s">
        <v>408</v>
      </c>
      <c r="C174" s="2186"/>
      <c r="D174" s="666"/>
      <c r="E174" s="597">
        <f t="shared" ref="E174:AB174" si="16">MIN(E142:E172)</f>
        <v>0.5</v>
      </c>
      <c r="F174" s="598">
        <f t="shared" si="16"/>
        <v>19.7</v>
      </c>
      <c r="G174" s="694">
        <f t="shared" si="16"/>
        <v>22.9</v>
      </c>
      <c r="H174" s="600">
        <f t="shared" si="16"/>
        <v>22.9</v>
      </c>
      <c r="I174" s="601">
        <f t="shared" si="16"/>
        <v>4.37</v>
      </c>
      <c r="J174" s="695">
        <f t="shared" si="16"/>
        <v>2.5</v>
      </c>
      <c r="K174" s="696">
        <f t="shared" si="16"/>
        <v>7.2</v>
      </c>
      <c r="L174" s="604">
        <f t="shared" si="16"/>
        <v>7.18</v>
      </c>
      <c r="M174" s="601">
        <f>MIN(M142:M172)</f>
        <v>24.3</v>
      </c>
      <c r="N174" s="695">
        <f t="shared" si="16"/>
        <v>23.2</v>
      </c>
      <c r="O174" s="694">
        <f t="shared" si="16"/>
        <v>90.3</v>
      </c>
      <c r="P174" s="600">
        <f t="shared" si="16"/>
        <v>56.7</v>
      </c>
      <c r="Q174" s="599">
        <f t="shared" si="16"/>
        <v>113.7</v>
      </c>
      <c r="R174" s="598">
        <f t="shared" si="16"/>
        <v>75.2</v>
      </c>
      <c r="S174" s="694">
        <f t="shared" si="16"/>
        <v>73</v>
      </c>
      <c r="T174" s="600">
        <f t="shared" si="16"/>
        <v>74</v>
      </c>
      <c r="U174" s="599">
        <f t="shared" si="16"/>
        <v>40.700000000000003</v>
      </c>
      <c r="V174" s="598">
        <f t="shared" si="16"/>
        <v>40.9</v>
      </c>
      <c r="W174" s="697">
        <f t="shared" si="16"/>
        <v>28.7</v>
      </c>
      <c r="X174" s="602">
        <f t="shared" si="16"/>
        <v>26.6</v>
      </c>
      <c r="Y174" s="605">
        <f t="shared" si="16"/>
        <v>249</v>
      </c>
      <c r="Z174" s="698">
        <f t="shared" si="16"/>
        <v>197</v>
      </c>
      <c r="AA174" s="696">
        <f t="shared" si="16"/>
        <v>0.4</v>
      </c>
      <c r="AB174" s="696">
        <f t="shared" si="16"/>
        <v>7.0000000000000007E-2</v>
      </c>
      <c r="AC174" s="49">
        <f>MIN(AC142:AC172)</f>
        <v>2727</v>
      </c>
      <c r="AD174" s="699">
        <f>MIN(AD142:AD172)</f>
        <v>9960</v>
      </c>
      <c r="AE174" s="747" t="s">
        <v>36</v>
      </c>
      <c r="AF174" s="674"/>
      <c r="AG174" s="11" t="s">
        <v>36</v>
      </c>
      <c r="AH174" s="2" t="s">
        <v>36</v>
      </c>
      <c r="AI174" s="2" t="s">
        <v>36</v>
      </c>
      <c r="AJ174" s="2" t="s">
        <v>36</v>
      </c>
      <c r="AK174" s="2" t="s">
        <v>36</v>
      </c>
      <c r="AL174" s="100" t="s">
        <v>36</v>
      </c>
    </row>
    <row r="175" spans="1:38" s="1" customFormat="1" ht="13.5" customHeight="1">
      <c r="A175" s="2235"/>
      <c r="B175" s="2195" t="s">
        <v>409</v>
      </c>
      <c r="C175" s="2186"/>
      <c r="D175" s="666"/>
      <c r="E175" s="1572">
        <f>E176/COUNT(B142:B172)</f>
        <v>2.806451612903226</v>
      </c>
      <c r="F175" s="598">
        <f t="shared" ref="F175:AA175" si="17">AVERAGE(F142:F172)</f>
        <v>27.21612903225807</v>
      </c>
      <c r="G175" s="694">
        <f t="shared" si="17"/>
        <v>25.538709677419345</v>
      </c>
      <c r="H175" s="600">
        <f t="shared" si="17"/>
        <v>25.538709677419355</v>
      </c>
      <c r="I175" s="601">
        <f t="shared" si="17"/>
        <v>7.6174193548387121</v>
      </c>
      <c r="J175" s="695">
        <f t="shared" si="17"/>
        <v>3.5325806451612904</v>
      </c>
      <c r="K175" s="696">
        <f t="shared" si="17"/>
        <v>7.5167741935483869</v>
      </c>
      <c r="L175" s="604">
        <f t="shared" si="17"/>
        <v>7.4351612903225801</v>
      </c>
      <c r="M175" s="601">
        <f t="shared" si="17"/>
        <v>36.090909090909086</v>
      </c>
      <c r="N175" s="695">
        <f t="shared" si="17"/>
        <v>35.995454545454542</v>
      </c>
      <c r="O175" s="694">
        <f t="shared" si="17"/>
        <v>90.3</v>
      </c>
      <c r="P175" s="600">
        <f t="shared" si="17"/>
        <v>85.213636363636382</v>
      </c>
      <c r="Q175" s="599">
        <f t="shared" si="17"/>
        <v>113.7</v>
      </c>
      <c r="R175" s="598">
        <f t="shared" si="17"/>
        <v>115.2818181818182</v>
      </c>
      <c r="S175" s="694">
        <f t="shared" si="17"/>
        <v>73</v>
      </c>
      <c r="T175" s="600">
        <f t="shared" si="17"/>
        <v>74</v>
      </c>
      <c r="U175" s="599">
        <f t="shared" si="17"/>
        <v>40.700000000000003</v>
      </c>
      <c r="V175" s="598">
        <f t="shared" si="17"/>
        <v>40.9</v>
      </c>
      <c r="W175" s="697">
        <f t="shared" si="17"/>
        <v>28.7</v>
      </c>
      <c r="X175" s="602">
        <f t="shared" si="17"/>
        <v>38.127272727272732</v>
      </c>
      <c r="Y175" s="605">
        <f t="shared" si="17"/>
        <v>249</v>
      </c>
      <c r="Z175" s="698">
        <f t="shared" si="17"/>
        <v>239.95454545454547</v>
      </c>
      <c r="AA175" s="696">
        <f t="shared" si="17"/>
        <v>0.4</v>
      </c>
      <c r="AB175" s="696">
        <f>AVERAGE(AB142:AB172)</f>
        <v>0.1740909090909091</v>
      </c>
      <c r="AC175" s="49">
        <f>AVERAGE(AC142:AC172)</f>
        <v>5086.1935483870966</v>
      </c>
      <c r="AD175" s="699">
        <f>AVERAGE(AD142:AD172)</f>
        <v>13049</v>
      </c>
      <c r="AE175" s="747" t="s">
        <v>36</v>
      </c>
      <c r="AF175" s="674"/>
      <c r="AG175" s="11" t="s">
        <v>36</v>
      </c>
      <c r="AH175" s="2" t="s">
        <v>36</v>
      </c>
      <c r="AI175" s="2" t="s">
        <v>36</v>
      </c>
      <c r="AJ175" s="2" t="s">
        <v>36</v>
      </c>
      <c r="AK175" s="2" t="s">
        <v>36</v>
      </c>
      <c r="AL175" s="100" t="s">
        <v>36</v>
      </c>
    </row>
    <row r="176" spans="1:38" s="1" customFormat="1" ht="13.5" customHeight="1">
      <c r="A176" s="2236"/>
      <c r="B176" s="2189" t="s">
        <v>410</v>
      </c>
      <c r="C176" s="2190"/>
      <c r="D176" s="666"/>
      <c r="E176" s="669">
        <f>SUM(E142:E172)</f>
        <v>87</v>
      </c>
      <c r="F176" s="725"/>
      <c r="G176" s="726"/>
      <c r="H176" s="727"/>
      <c r="I176" s="728"/>
      <c r="J176" s="729"/>
      <c r="K176" s="730"/>
      <c r="L176" s="731"/>
      <c r="M176" s="728"/>
      <c r="N176" s="729"/>
      <c r="O176" s="726"/>
      <c r="P176" s="727"/>
      <c r="Q176" s="732"/>
      <c r="R176" s="733"/>
      <c r="S176" s="726"/>
      <c r="T176" s="727"/>
      <c r="U176" s="732"/>
      <c r="V176" s="733"/>
      <c r="W176" s="734"/>
      <c r="X176" s="735"/>
      <c r="Y176" s="736"/>
      <c r="Z176" s="737"/>
      <c r="AA176" s="730"/>
      <c r="AB176" s="731"/>
      <c r="AC176" s="670">
        <f>SUM(AC142:AC172)</f>
        <v>157672</v>
      </c>
      <c r="AD176" s="738"/>
      <c r="AE176" s="747"/>
      <c r="AF176" s="674"/>
      <c r="AG176" s="274"/>
      <c r="AH176" s="276"/>
      <c r="AI176" s="276"/>
      <c r="AJ176" s="276"/>
      <c r="AK176" s="276"/>
      <c r="AL176" s="275"/>
    </row>
    <row r="177" spans="1:38" ht="13.5" customHeight="1">
      <c r="A177" s="2234" t="s">
        <v>323</v>
      </c>
      <c r="B177" s="1163">
        <v>42614</v>
      </c>
      <c r="C177" s="1164" t="s">
        <v>40</v>
      </c>
      <c r="D177" s="74" t="s">
        <v>641</v>
      </c>
      <c r="E177" s="869">
        <v>0.5</v>
      </c>
      <c r="F177" s="870">
        <v>22.5</v>
      </c>
      <c r="G177" s="871">
        <v>22.2</v>
      </c>
      <c r="H177" s="872">
        <v>22.2</v>
      </c>
      <c r="I177" s="873">
        <v>6.91</v>
      </c>
      <c r="J177" s="874">
        <v>3.03</v>
      </c>
      <c r="K177" s="875">
        <v>7.58</v>
      </c>
      <c r="L177" s="876">
        <v>7.45</v>
      </c>
      <c r="M177" s="873">
        <v>41.7</v>
      </c>
      <c r="N177" s="874">
        <v>42</v>
      </c>
      <c r="O177" s="871"/>
      <c r="P177" s="872">
        <v>57.3</v>
      </c>
      <c r="Q177" s="871" t="s">
        <v>19</v>
      </c>
      <c r="R177" s="872">
        <v>115.4</v>
      </c>
      <c r="S177" s="871" t="s">
        <v>19</v>
      </c>
      <c r="T177" s="872" t="s">
        <v>19</v>
      </c>
      <c r="U177" s="871" t="s">
        <v>19</v>
      </c>
      <c r="V177" s="872" t="s">
        <v>19</v>
      </c>
      <c r="W177" s="873"/>
      <c r="X177" s="874">
        <v>57.3</v>
      </c>
      <c r="Y177" s="877" t="s">
        <v>19</v>
      </c>
      <c r="Z177" s="878">
        <v>224</v>
      </c>
      <c r="AA177" s="875" t="s">
        <v>19</v>
      </c>
      <c r="AB177" s="876">
        <v>0.11</v>
      </c>
      <c r="AC177" s="483">
        <v>3992</v>
      </c>
      <c r="AD177" s="463">
        <v>20090</v>
      </c>
      <c r="AE177" s="367">
        <v>2.9460000000000002</v>
      </c>
      <c r="AF177" s="369" t="s">
        <v>480</v>
      </c>
      <c r="AG177" s="277">
        <v>42985</v>
      </c>
      <c r="AH177" s="147" t="s">
        <v>29</v>
      </c>
      <c r="AI177" s="148">
        <v>24</v>
      </c>
      <c r="AJ177" s="149" t="s">
        <v>20</v>
      </c>
      <c r="AK177" s="150"/>
      <c r="AL177" s="151"/>
    </row>
    <row r="178" spans="1:38">
      <c r="A178" s="2235"/>
      <c r="B178" s="472">
        <v>42615</v>
      </c>
      <c r="C178" s="473" t="s">
        <v>41</v>
      </c>
      <c r="D178" s="75" t="s">
        <v>641</v>
      </c>
      <c r="E178" s="879"/>
      <c r="F178" s="880">
        <v>19.3</v>
      </c>
      <c r="G178" s="881">
        <v>20.6</v>
      </c>
      <c r="H178" s="882">
        <v>21</v>
      </c>
      <c r="I178" s="883">
        <v>6.2</v>
      </c>
      <c r="J178" s="884">
        <v>2.7</v>
      </c>
      <c r="K178" s="885">
        <v>7.6</v>
      </c>
      <c r="L178" s="886">
        <v>7.6</v>
      </c>
      <c r="M178" s="883"/>
      <c r="N178" s="884"/>
      <c r="O178" s="881"/>
      <c r="P178" s="882"/>
      <c r="Q178" s="881"/>
      <c r="R178" s="882" t="s">
        <v>19</v>
      </c>
      <c r="S178" s="881"/>
      <c r="T178" s="882"/>
      <c r="U178" s="881"/>
      <c r="V178" s="882"/>
      <c r="W178" s="883"/>
      <c r="X178" s="884"/>
      <c r="Y178" s="887"/>
      <c r="Z178" s="888" t="s">
        <v>19</v>
      </c>
      <c r="AA178" s="885"/>
      <c r="AB178" s="886"/>
      <c r="AC178" s="481">
        <v>3623</v>
      </c>
      <c r="AD178" s="464">
        <v>9990</v>
      </c>
      <c r="AE178" s="368" t="s">
        <v>36</v>
      </c>
      <c r="AF178" s="363" t="s">
        <v>36</v>
      </c>
      <c r="AG178" s="12" t="s">
        <v>30</v>
      </c>
      <c r="AH178" s="13" t="s">
        <v>31</v>
      </c>
      <c r="AI178" s="14" t="s">
        <v>32</v>
      </c>
      <c r="AJ178" s="15" t="s">
        <v>33</v>
      </c>
      <c r="AK178" s="16" t="s">
        <v>36</v>
      </c>
      <c r="AL178" s="93"/>
    </row>
    <row r="179" spans="1:38">
      <c r="A179" s="2235"/>
      <c r="B179" s="472">
        <v>42616</v>
      </c>
      <c r="C179" s="473" t="s">
        <v>42</v>
      </c>
      <c r="D179" s="75" t="s">
        <v>627</v>
      </c>
      <c r="E179" s="879"/>
      <c r="F179" s="880">
        <v>24.9</v>
      </c>
      <c r="G179" s="881">
        <v>21.3</v>
      </c>
      <c r="H179" s="882">
        <v>21</v>
      </c>
      <c r="I179" s="883">
        <v>8.1</v>
      </c>
      <c r="J179" s="884">
        <v>3.3</v>
      </c>
      <c r="K179" s="885">
        <v>7.8</v>
      </c>
      <c r="L179" s="886">
        <v>7.6</v>
      </c>
      <c r="M179" s="883"/>
      <c r="N179" s="884"/>
      <c r="O179" s="881"/>
      <c r="P179" s="882"/>
      <c r="Q179" s="881"/>
      <c r="R179" s="882" t="s">
        <v>19</v>
      </c>
      <c r="S179" s="881"/>
      <c r="T179" s="882"/>
      <c r="U179" s="881"/>
      <c r="V179" s="882"/>
      <c r="W179" s="883"/>
      <c r="X179" s="884"/>
      <c r="Y179" s="887"/>
      <c r="Z179" s="888" t="s">
        <v>19</v>
      </c>
      <c r="AA179" s="885"/>
      <c r="AB179" s="886"/>
      <c r="AC179" s="481">
        <v>4472</v>
      </c>
      <c r="AD179" s="464" t="s">
        <v>36</v>
      </c>
      <c r="AE179" s="368" t="s">
        <v>36</v>
      </c>
      <c r="AF179" s="363" t="s">
        <v>36</v>
      </c>
      <c r="AG179" s="5" t="s">
        <v>273</v>
      </c>
      <c r="AH179" s="17" t="s">
        <v>20</v>
      </c>
      <c r="AI179" s="31">
        <v>22</v>
      </c>
      <c r="AJ179" s="32">
        <v>21.9</v>
      </c>
      <c r="AK179" s="33" t="s">
        <v>36</v>
      </c>
      <c r="AL179" s="94"/>
    </row>
    <row r="180" spans="1:38">
      <c r="A180" s="2235"/>
      <c r="B180" s="472">
        <v>42617</v>
      </c>
      <c r="C180" s="473" t="s">
        <v>37</v>
      </c>
      <c r="D180" s="75" t="s">
        <v>641</v>
      </c>
      <c r="E180" s="879">
        <v>0.5</v>
      </c>
      <c r="F180" s="880">
        <v>20.3</v>
      </c>
      <c r="G180" s="881">
        <v>21.8</v>
      </c>
      <c r="H180" s="882">
        <v>21.8</v>
      </c>
      <c r="I180" s="883">
        <v>8.33</v>
      </c>
      <c r="J180" s="884">
        <v>5.46</v>
      </c>
      <c r="K180" s="885">
        <v>7.86</v>
      </c>
      <c r="L180" s="886">
        <v>7.56</v>
      </c>
      <c r="M180" s="883">
        <v>40.299999999999997</v>
      </c>
      <c r="N180" s="884">
        <v>40.299999999999997</v>
      </c>
      <c r="O180" s="881"/>
      <c r="P180" s="882">
        <v>88.6</v>
      </c>
      <c r="Q180" s="881"/>
      <c r="R180" s="882">
        <v>123.3</v>
      </c>
      <c r="S180" s="881"/>
      <c r="T180" s="882"/>
      <c r="U180" s="881"/>
      <c r="V180" s="882"/>
      <c r="W180" s="883"/>
      <c r="X180" s="884">
        <v>47.4</v>
      </c>
      <c r="Y180" s="887"/>
      <c r="Z180" s="888">
        <v>231</v>
      </c>
      <c r="AA180" s="885"/>
      <c r="AB180" s="886">
        <v>0.14000000000000001</v>
      </c>
      <c r="AC180" s="481">
        <v>6773</v>
      </c>
      <c r="AD180" s="464" t="s">
        <v>36</v>
      </c>
      <c r="AE180" s="368" t="s">
        <v>36</v>
      </c>
      <c r="AF180" s="363" t="s">
        <v>36</v>
      </c>
      <c r="AG180" s="6" t="s">
        <v>274</v>
      </c>
      <c r="AH180" s="18" t="s">
        <v>275</v>
      </c>
      <c r="AI180" s="37">
        <v>17.510000000000002</v>
      </c>
      <c r="AJ180" s="38">
        <v>3.27</v>
      </c>
      <c r="AK180" s="39" t="s">
        <v>36</v>
      </c>
      <c r="AL180" s="95"/>
    </row>
    <row r="181" spans="1:38">
      <c r="A181" s="2235"/>
      <c r="B181" s="472">
        <v>42618</v>
      </c>
      <c r="C181" s="473" t="s">
        <v>38</v>
      </c>
      <c r="D181" s="75" t="s">
        <v>641</v>
      </c>
      <c r="E181" s="879">
        <v>1.5</v>
      </c>
      <c r="F181" s="880">
        <v>22.9</v>
      </c>
      <c r="G181" s="881">
        <v>21.5</v>
      </c>
      <c r="H181" s="882">
        <v>21.5</v>
      </c>
      <c r="I181" s="883">
        <v>6.59</v>
      </c>
      <c r="J181" s="884">
        <v>3.9</v>
      </c>
      <c r="K181" s="885">
        <v>7.65</v>
      </c>
      <c r="L181" s="886">
        <v>7.4</v>
      </c>
      <c r="M181" s="883">
        <v>40.200000000000003</v>
      </c>
      <c r="N181" s="884">
        <v>41.1</v>
      </c>
      <c r="O181" s="881"/>
      <c r="P181" s="882">
        <v>84.2</v>
      </c>
      <c r="Q181" s="881"/>
      <c r="R181" s="882">
        <v>124.5</v>
      </c>
      <c r="S181" s="881"/>
      <c r="T181" s="882"/>
      <c r="U181" s="881"/>
      <c r="V181" s="882"/>
      <c r="W181" s="883"/>
      <c r="X181" s="884">
        <v>50.7</v>
      </c>
      <c r="Y181" s="887"/>
      <c r="Z181" s="888">
        <v>226</v>
      </c>
      <c r="AA181" s="885"/>
      <c r="AB181" s="886">
        <v>0.08</v>
      </c>
      <c r="AC181" s="481">
        <v>8835</v>
      </c>
      <c r="AD181" s="464" t="s">
        <v>36</v>
      </c>
      <c r="AE181" s="368" t="s">
        <v>36</v>
      </c>
      <c r="AF181" s="363" t="s">
        <v>36</v>
      </c>
      <c r="AG181" s="6" t="s">
        <v>21</v>
      </c>
      <c r="AH181" s="18"/>
      <c r="AI181" s="40">
        <v>7.44</v>
      </c>
      <c r="AJ181" s="41">
        <v>7.32</v>
      </c>
      <c r="AK181" s="42" t="s">
        <v>36</v>
      </c>
      <c r="AL181" s="96"/>
    </row>
    <row r="182" spans="1:38">
      <c r="A182" s="2235"/>
      <c r="B182" s="472">
        <v>42619</v>
      </c>
      <c r="C182" s="473" t="s">
        <v>35</v>
      </c>
      <c r="D182" s="75" t="s">
        <v>632</v>
      </c>
      <c r="E182" s="879">
        <v>13</v>
      </c>
      <c r="F182" s="880">
        <v>21.8</v>
      </c>
      <c r="G182" s="881">
        <v>22.5</v>
      </c>
      <c r="H182" s="882">
        <v>22.4</v>
      </c>
      <c r="I182" s="883">
        <v>6.72</v>
      </c>
      <c r="J182" s="884">
        <v>2.67</v>
      </c>
      <c r="K182" s="885">
        <v>7.57</v>
      </c>
      <c r="L182" s="886">
        <v>7.22</v>
      </c>
      <c r="M182" s="883">
        <v>38.200000000000003</v>
      </c>
      <c r="N182" s="884">
        <v>41.6</v>
      </c>
      <c r="O182" s="881"/>
      <c r="P182" s="882">
        <v>80.099999999999994</v>
      </c>
      <c r="Q182" s="881"/>
      <c r="R182" s="882">
        <v>120.1</v>
      </c>
      <c r="S182" s="881"/>
      <c r="T182" s="882"/>
      <c r="U182" s="881"/>
      <c r="V182" s="882"/>
      <c r="W182" s="883"/>
      <c r="X182" s="884">
        <v>54.8</v>
      </c>
      <c r="Y182" s="887"/>
      <c r="Z182" s="888">
        <v>245</v>
      </c>
      <c r="AA182" s="885"/>
      <c r="AB182" s="886">
        <v>0.05</v>
      </c>
      <c r="AC182" s="481">
        <v>6963</v>
      </c>
      <c r="AD182" s="464" t="s">
        <v>36</v>
      </c>
      <c r="AE182" s="368" t="s">
        <v>36</v>
      </c>
      <c r="AF182" s="363" t="s">
        <v>36</v>
      </c>
      <c r="AG182" s="6" t="s">
        <v>276</v>
      </c>
      <c r="AH182" s="18" t="s">
        <v>22</v>
      </c>
      <c r="AI182" s="34">
        <v>35.200000000000003</v>
      </c>
      <c r="AJ182" s="35">
        <v>35.299999999999997</v>
      </c>
      <c r="AK182" s="36" t="s">
        <v>36</v>
      </c>
      <c r="AL182" s="97"/>
    </row>
    <row r="183" spans="1:38">
      <c r="A183" s="2235"/>
      <c r="B183" s="472">
        <v>42620</v>
      </c>
      <c r="C183" s="473" t="s">
        <v>39</v>
      </c>
      <c r="D183" s="75" t="s">
        <v>641</v>
      </c>
      <c r="E183" s="879">
        <v>2</v>
      </c>
      <c r="F183" s="880">
        <v>24</v>
      </c>
      <c r="G183" s="881">
        <v>22</v>
      </c>
      <c r="H183" s="882">
        <v>21.9</v>
      </c>
      <c r="I183" s="883">
        <v>17.510000000000002</v>
      </c>
      <c r="J183" s="884">
        <v>3.27</v>
      </c>
      <c r="K183" s="885">
        <v>7.44</v>
      </c>
      <c r="L183" s="886">
        <v>7.32</v>
      </c>
      <c r="M183" s="883">
        <v>35.200000000000003</v>
      </c>
      <c r="N183" s="884">
        <v>35.299999999999997</v>
      </c>
      <c r="O183" s="881">
        <v>73.099999999999994</v>
      </c>
      <c r="P183" s="882">
        <v>78.599999999999994</v>
      </c>
      <c r="Q183" s="881">
        <v>108.5</v>
      </c>
      <c r="R183" s="882">
        <v>108.1</v>
      </c>
      <c r="S183" s="881">
        <v>70.8</v>
      </c>
      <c r="T183" s="882">
        <v>70</v>
      </c>
      <c r="U183" s="881">
        <v>37.700000000000003</v>
      </c>
      <c r="V183" s="882">
        <v>38.1</v>
      </c>
      <c r="W183" s="883">
        <v>38.799999999999997</v>
      </c>
      <c r="X183" s="884">
        <v>44.2</v>
      </c>
      <c r="Y183" s="887">
        <v>219</v>
      </c>
      <c r="Z183" s="888">
        <v>222</v>
      </c>
      <c r="AA183" s="885">
        <v>0.52</v>
      </c>
      <c r="AB183" s="886">
        <v>0.14000000000000001</v>
      </c>
      <c r="AC183" s="481">
        <v>3852</v>
      </c>
      <c r="AD183" s="464">
        <v>10030</v>
      </c>
      <c r="AE183" s="368" t="s">
        <v>36</v>
      </c>
      <c r="AF183" s="363" t="s">
        <v>36</v>
      </c>
      <c r="AG183" s="6" t="s">
        <v>277</v>
      </c>
      <c r="AH183" s="18" t="s">
        <v>23</v>
      </c>
      <c r="AI183" s="34">
        <v>73.099999999999994</v>
      </c>
      <c r="AJ183" s="35">
        <v>78.599999999999994</v>
      </c>
      <c r="AK183" s="36" t="s">
        <v>36</v>
      </c>
      <c r="AL183" s="97"/>
    </row>
    <row r="184" spans="1:38">
      <c r="A184" s="2235"/>
      <c r="B184" s="472">
        <v>42621</v>
      </c>
      <c r="C184" s="473" t="s">
        <v>40</v>
      </c>
      <c r="D184" s="75" t="s">
        <v>641</v>
      </c>
      <c r="E184" s="879">
        <v>1.5</v>
      </c>
      <c r="F184" s="880">
        <v>22.6</v>
      </c>
      <c r="G184" s="881">
        <v>22.1</v>
      </c>
      <c r="H184" s="882">
        <v>22.1</v>
      </c>
      <c r="I184" s="883">
        <v>4.8600000000000003</v>
      </c>
      <c r="J184" s="884">
        <v>2.7</v>
      </c>
      <c r="K184" s="885">
        <v>7.53</v>
      </c>
      <c r="L184" s="886">
        <v>7.46</v>
      </c>
      <c r="M184" s="883">
        <v>38.1</v>
      </c>
      <c r="N184" s="884">
        <v>38.700000000000003</v>
      </c>
      <c r="O184" s="881"/>
      <c r="P184" s="882">
        <v>82.3</v>
      </c>
      <c r="Q184" s="881"/>
      <c r="R184" s="882">
        <v>120.3</v>
      </c>
      <c r="S184" s="881"/>
      <c r="T184" s="882"/>
      <c r="U184" s="881"/>
      <c r="V184" s="882"/>
      <c r="W184" s="883"/>
      <c r="X184" s="884">
        <v>40.6</v>
      </c>
      <c r="Y184" s="887"/>
      <c r="Z184" s="888">
        <v>256</v>
      </c>
      <c r="AA184" s="885"/>
      <c r="AB184" s="886">
        <v>0.16</v>
      </c>
      <c r="AC184" s="481">
        <v>2573</v>
      </c>
      <c r="AD184" s="464" t="s">
        <v>36</v>
      </c>
      <c r="AE184" s="368">
        <v>3.74</v>
      </c>
      <c r="AF184" s="363" t="s">
        <v>36</v>
      </c>
      <c r="AG184" s="6" t="s">
        <v>278</v>
      </c>
      <c r="AH184" s="18" t="s">
        <v>23</v>
      </c>
      <c r="AI184" s="34">
        <v>108.5</v>
      </c>
      <c r="AJ184" s="35">
        <v>108.1</v>
      </c>
      <c r="AK184" s="36" t="s">
        <v>36</v>
      </c>
      <c r="AL184" s="97"/>
    </row>
    <row r="185" spans="1:38">
      <c r="A185" s="2235"/>
      <c r="B185" s="472">
        <v>42622</v>
      </c>
      <c r="C185" s="473" t="s">
        <v>41</v>
      </c>
      <c r="D185" s="75" t="s">
        <v>627</v>
      </c>
      <c r="E185" s="879"/>
      <c r="F185" s="880">
        <v>24.7</v>
      </c>
      <c r="G185" s="881">
        <v>22.9</v>
      </c>
      <c r="H185" s="882">
        <v>22.9</v>
      </c>
      <c r="I185" s="883">
        <v>5.5</v>
      </c>
      <c r="J185" s="884">
        <v>3.5</v>
      </c>
      <c r="K185" s="885">
        <v>7.6</v>
      </c>
      <c r="L185" s="886">
        <v>7.6</v>
      </c>
      <c r="M185" s="883"/>
      <c r="N185" s="884"/>
      <c r="O185" s="881"/>
      <c r="P185" s="882"/>
      <c r="Q185" s="881"/>
      <c r="R185" s="882" t="s">
        <v>19</v>
      </c>
      <c r="S185" s="881"/>
      <c r="T185" s="882"/>
      <c r="U185" s="881"/>
      <c r="V185" s="882"/>
      <c r="W185" s="883"/>
      <c r="X185" s="884"/>
      <c r="Y185" s="887"/>
      <c r="Z185" s="888" t="s">
        <v>19</v>
      </c>
      <c r="AA185" s="885"/>
      <c r="AB185" s="886"/>
      <c r="AC185" s="481">
        <v>1394</v>
      </c>
      <c r="AD185" s="464">
        <v>10040</v>
      </c>
      <c r="AE185" s="368" t="s">
        <v>36</v>
      </c>
      <c r="AF185" s="363" t="s">
        <v>36</v>
      </c>
      <c r="AG185" s="6" t="s">
        <v>279</v>
      </c>
      <c r="AH185" s="18" t="s">
        <v>23</v>
      </c>
      <c r="AI185" s="34">
        <v>70.8</v>
      </c>
      <c r="AJ185" s="35">
        <v>70</v>
      </c>
      <c r="AK185" s="36" t="s">
        <v>36</v>
      </c>
      <c r="AL185" s="97"/>
    </row>
    <row r="186" spans="1:38">
      <c r="A186" s="2235"/>
      <c r="B186" s="472">
        <v>42623</v>
      </c>
      <c r="C186" s="473" t="s">
        <v>42</v>
      </c>
      <c r="D186" s="75" t="s">
        <v>627</v>
      </c>
      <c r="E186" s="879"/>
      <c r="F186" s="880">
        <v>28.2</v>
      </c>
      <c r="G186" s="881">
        <v>22.8</v>
      </c>
      <c r="H186" s="882">
        <v>23</v>
      </c>
      <c r="I186" s="883">
        <v>5</v>
      </c>
      <c r="J186" s="884">
        <v>4.3</v>
      </c>
      <c r="K186" s="885">
        <v>7.6</v>
      </c>
      <c r="L186" s="886">
        <v>7.7</v>
      </c>
      <c r="M186" s="883"/>
      <c r="N186" s="884"/>
      <c r="O186" s="881"/>
      <c r="P186" s="882"/>
      <c r="Q186" s="881"/>
      <c r="R186" s="882" t="s">
        <v>19</v>
      </c>
      <c r="S186" s="881"/>
      <c r="T186" s="882"/>
      <c r="U186" s="881"/>
      <c r="V186" s="882"/>
      <c r="W186" s="883"/>
      <c r="X186" s="884"/>
      <c r="Y186" s="887"/>
      <c r="Z186" s="888" t="s">
        <v>19</v>
      </c>
      <c r="AA186" s="885"/>
      <c r="AB186" s="886"/>
      <c r="AC186" s="481">
        <v>865</v>
      </c>
      <c r="AD186" s="464" t="s">
        <v>36</v>
      </c>
      <c r="AE186" s="368" t="s">
        <v>36</v>
      </c>
      <c r="AF186" s="363" t="s">
        <v>36</v>
      </c>
      <c r="AG186" s="6" t="s">
        <v>280</v>
      </c>
      <c r="AH186" s="18" t="s">
        <v>23</v>
      </c>
      <c r="AI186" s="34">
        <v>37.700000000000003</v>
      </c>
      <c r="AJ186" s="35">
        <v>38.1</v>
      </c>
      <c r="AK186" s="36" t="s">
        <v>36</v>
      </c>
      <c r="AL186" s="97"/>
    </row>
    <row r="187" spans="1:38">
      <c r="A187" s="2235"/>
      <c r="B187" s="472">
        <v>42624</v>
      </c>
      <c r="C187" s="473" t="s">
        <v>37</v>
      </c>
      <c r="D187" s="75" t="s">
        <v>627</v>
      </c>
      <c r="E187" s="879">
        <v>2.5</v>
      </c>
      <c r="F187" s="880">
        <v>28.7</v>
      </c>
      <c r="G187" s="881">
        <v>23.6</v>
      </c>
      <c r="H187" s="882">
        <v>23.8</v>
      </c>
      <c r="I187" s="883">
        <v>5.97</v>
      </c>
      <c r="J187" s="884">
        <v>6.76</v>
      </c>
      <c r="K187" s="885">
        <v>7.72</v>
      </c>
      <c r="L187" s="886">
        <v>7.81</v>
      </c>
      <c r="M187" s="883">
        <v>40.299999999999997</v>
      </c>
      <c r="N187" s="884">
        <v>39.4</v>
      </c>
      <c r="O187" s="881"/>
      <c r="P187" s="882">
        <v>90.6</v>
      </c>
      <c r="Q187" s="881"/>
      <c r="R187" s="882">
        <v>122.9</v>
      </c>
      <c r="S187" s="881"/>
      <c r="T187" s="882"/>
      <c r="U187" s="881"/>
      <c r="V187" s="882"/>
      <c r="W187" s="883"/>
      <c r="X187" s="884">
        <v>40.799999999999997</v>
      </c>
      <c r="Y187" s="887"/>
      <c r="Z187" s="888">
        <v>257</v>
      </c>
      <c r="AA187" s="885"/>
      <c r="AB187" s="886">
        <v>0.27</v>
      </c>
      <c r="AC187" s="481">
        <v>1897</v>
      </c>
      <c r="AD187" s="464" t="s">
        <v>36</v>
      </c>
      <c r="AE187" s="368" t="s">
        <v>36</v>
      </c>
      <c r="AF187" s="363" t="s">
        <v>36</v>
      </c>
      <c r="AG187" s="6" t="s">
        <v>281</v>
      </c>
      <c r="AH187" s="18" t="s">
        <v>23</v>
      </c>
      <c r="AI187" s="37">
        <v>38.799999999999997</v>
      </c>
      <c r="AJ187" s="38">
        <v>44.2</v>
      </c>
      <c r="AK187" s="39" t="s">
        <v>36</v>
      </c>
      <c r="AL187" s="95"/>
    </row>
    <row r="188" spans="1:38">
      <c r="A188" s="2235"/>
      <c r="B188" s="472">
        <v>42625</v>
      </c>
      <c r="C188" s="473" t="s">
        <v>38</v>
      </c>
      <c r="D188" s="75" t="s">
        <v>632</v>
      </c>
      <c r="E188" s="879">
        <v>9.5</v>
      </c>
      <c r="F188" s="880">
        <v>27.9</v>
      </c>
      <c r="G188" s="881">
        <v>23.8</v>
      </c>
      <c r="H188" s="882">
        <v>24</v>
      </c>
      <c r="I188" s="883">
        <v>7.11</v>
      </c>
      <c r="J188" s="884">
        <v>4.5</v>
      </c>
      <c r="K188" s="885">
        <v>7.63</v>
      </c>
      <c r="L188" s="886">
        <v>7.57</v>
      </c>
      <c r="M188" s="883">
        <v>35.9</v>
      </c>
      <c r="N188" s="884">
        <v>40.299999999999997</v>
      </c>
      <c r="O188" s="881"/>
      <c r="P188" s="882">
        <v>86.6</v>
      </c>
      <c r="Q188" s="881"/>
      <c r="R188" s="882">
        <v>120.5</v>
      </c>
      <c r="S188" s="881"/>
      <c r="T188" s="882"/>
      <c r="U188" s="881"/>
      <c r="V188" s="882"/>
      <c r="W188" s="883"/>
      <c r="X188" s="884">
        <v>45.4</v>
      </c>
      <c r="Y188" s="887"/>
      <c r="Z188" s="888">
        <v>281</v>
      </c>
      <c r="AA188" s="885"/>
      <c r="AB188" s="886">
        <v>0.25</v>
      </c>
      <c r="AC188" s="481">
        <v>2644</v>
      </c>
      <c r="AD188" s="464" t="s">
        <v>36</v>
      </c>
      <c r="AE188" s="368" t="s">
        <v>36</v>
      </c>
      <c r="AF188" s="363" t="s">
        <v>36</v>
      </c>
      <c r="AG188" s="6" t="s">
        <v>282</v>
      </c>
      <c r="AH188" s="18" t="s">
        <v>23</v>
      </c>
      <c r="AI188" s="49">
        <v>219</v>
      </c>
      <c r="AJ188" s="50">
        <v>222</v>
      </c>
      <c r="AK188" s="25" t="s">
        <v>36</v>
      </c>
      <c r="AL188" s="26"/>
    </row>
    <row r="189" spans="1:38">
      <c r="A189" s="2235"/>
      <c r="B189" s="472">
        <v>42626</v>
      </c>
      <c r="C189" s="473" t="s">
        <v>35</v>
      </c>
      <c r="D189" s="75" t="s">
        <v>641</v>
      </c>
      <c r="E189" s="879"/>
      <c r="F189" s="880">
        <v>27.4</v>
      </c>
      <c r="G189" s="881">
        <v>24.2</v>
      </c>
      <c r="H189" s="882">
        <v>23.9</v>
      </c>
      <c r="I189" s="883">
        <v>5.79</v>
      </c>
      <c r="J189" s="884">
        <v>4.3600000000000003</v>
      </c>
      <c r="K189" s="885">
        <v>7.46</v>
      </c>
      <c r="L189" s="886">
        <v>7.46</v>
      </c>
      <c r="M189" s="883">
        <v>35.799999999999997</v>
      </c>
      <c r="N189" s="884">
        <v>35.1</v>
      </c>
      <c r="O189" s="881"/>
      <c r="P189" s="882">
        <v>74.8</v>
      </c>
      <c r="Q189" s="881" t="s">
        <v>19</v>
      </c>
      <c r="R189" s="882">
        <v>106.3</v>
      </c>
      <c r="S189" s="881" t="s">
        <v>19</v>
      </c>
      <c r="T189" s="882"/>
      <c r="U189" s="881" t="s">
        <v>19</v>
      </c>
      <c r="V189" s="882"/>
      <c r="W189" s="883"/>
      <c r="X189" s="884">
        <v>36.700000000000003</v>
      </c>
      <c r="Y189" s="887"/>
      <c r="Z189" s="888">
        <v>227</v>
      </c>
      <c r="AA189" s="885"/>
      <c r="AB189" s="886">
        <v>0.3</v>
      </c>
      <c r="AC189" s="481">
        <v>2676</v>
      </c>
      <c r="AD189" s="464" t="s">
        <v>36</v>
      </c>
      <c r="AE189" s="368" t="s">
        <v>36</v>
      </c>
      <c r="AF189" s="363" t="s">
        <v>36</v>
      </c>
      <c r="AG189" s="6" t="s">
        <v>283</v>
      </c>
      <c r="AH189" s="18" t="s">
        <v>23</v>
      </c>
      <c r="AI189" s="40">
        <v>0.52</v>
      </c>
      <c r="AJ189" s="41">
        <v>0.14000000000000001</v>
      </c>
      <c r="AK189" s="42" t="s">
        <v>36</v>
      </c>
      <c r="AL189" s="96"/>
    </row>
    <row r="190" spans="1:38">
      <c r="A190" s="2235"/>
      <c r="B190" s="472">
        <v>42627</v>
      </c>
      <c r="C190" s="473" t="s">
        <v>39</v>
      </c>
      <c r="D190" s="75" t="s">
        <v>627</v>
      </c>
      <c r="E190" s="879"/>
      <c r="F190" s="880">
        <v>25.5</v>
      </c>
      <c r="G190" s="881">
        <v>24.4</v>
      </c>
      <c r="H190" s="882">
        <v>24.4</v>
      </c>
      <c r="I190" s="883">
        <v>4.75</v>
      </c>
      <c r="J190" s="884">
        <v>3.42</v>
      </c>
      <c r="K190" s="885">
        <v>7.56</v>
      </c>
      <c r="L190" s="886">
        <v>7.56</v>
      </c>
      <c r="M190" s="883">
        <v>40.299999999999997</v>
      </c>
      <c r="N190" s="884">
        <v>40.1</v>
      </c>
      <c r="O190" s="881"/>
      <c r="P190" s="882">
        <v>86.9</v>
      </c>
      <c r="Q190" s="881"/>
      <c r="R190" s="882">
        <v>121.3</v>
      </c>
      <c r="S190" s="881"/>
      <c r="T190" s="882"/>
      <c r="U190" s="881"/>
      <c r="V190" s="882"/>
      <c r="W190" s="883"/>
      <c r="X190" s="884">
        <v>41.6</v>
      </c>
      <c r="Y190" s="887"/>
      <c r="Z190" s="888">
        <v>242</v>
      </c>
      <c r="AA190" s="885"/>
      <c r="AB190" s="886">
        <v>0.3</v>
      </c>
      <c r="AC190" s="481">
        <v>3027</v>
      </c>
      <c r="AD190" s="464" t="s">
        <v>36</v>
      </c>
      <c r="AE190" s="368" t="s">
        <v>36</v>
      </c>
      <c r="AF190" s="363" t="s">
        <v>36</v>
      </c>
      <c r="AG190" s="6" t="s">
        <v>24</v>
      </c>
      <c r="AH190" s="18" t="s">
        <v>23</v>
      </c>
      <c r="AI190" s="23">
        <v>4</v>
      </c>
      <c r="AJ190" s="48">
        <v>3</v>
      </c>
      <c r="AK190" s="36" t="s">
        <v>36</v>
      </c>
      <c r="AL190" s="96"/>
    </row>
    <row r="191" spans="1:38">
      <c r="A191" s="2235"/>
      <c r="B191" s="472">
        <v>42628</v>
      </c>
      <c r="C191" s="473" t="s">
        <v>40</v>
      </c>
      <c r="D191" s="75" t="s">
        <v>641</v>
      </c>
      <c r="E191" s="879"/>
      <c r="F191" s="880">
        <v>23.7</v>
      </c>
      <c r="G191" s="881">
        <v>24</v>
      </c>
      <c r="H191" s="882">
        <v>23.8</v>
      </c>
      <c r="I191" s="883">
        <v>6.41</v>
      </c>
      <c r="J191" s="884">
        <v>3.11</v>
      </c>
      <c r="K191" s="885">
        <v>7.61</v>
      </c>
      <c r="L191" s="886">
        <v>7.58</v>
      </c>
      <c r="M191" s="883">
        <v>42.9</v>
      </c>
      <c r="N191" s="884">
        <v>41.2</v>
      </c>
      <c r="O191" s="881"/>
      <c r="P191" s="882">
        <v>88.7</v>
      </c>
      <c r="Q191" s="881"/>
      <c r="R191" s="882">
        <v>126.7</v>
      </c>
      <c r="S191" s="881"/>
      <c r="T191" s="882"/>
      <c r="U191" s="881"/>
      <c r="V191" s="882"/>
      <c r="W191" s="883"/>
      <c r="X191" s="884">
        <v>43.6</v>
      </c>
      <c r="Y191" s="887"/>
      <c r="Z191" s="888">
        <v>260</v>
      </c>
      <c r="AA191" s="885"/>
      <c r="AB191" s="886">
        <v>0.15</v>
      </c>
      <c r="AC191" s="481">
        <v>2998</v>
      </c>
      <c r="AD191" s="464">
        <v>10070</v>
      </c>
      <c r="AE191" s="368">
        <v>1.76</v>
      </c>
      <c r="AF191" s="363" t="s">
        <v>36</v>
      </c>
      <c r="AG191" s="6" t="s">
        <v>25</v>
      </c>
      <c r="AH191" s="18" t="s">
        <v>23</v>
      </c>
      <c r="AI191" s="23">
        <v>1.6</v>
      </c>
      <c r="AJ191" s="48">
        <v>1.1000000000000001</v>
      </c>
      <c r="AK191" s="36" t="s">
        <v>36</v>
      </c>
      <c r="AL191" s="96"/>
    </row>
    <row r="192" spans="1:38">
      <c r="A192" s="2235"/>
      <c r="B192" s="472">
        <v>42629</v>
      </c>
      <c r="C192" s="473" t="s">
        <v>41</v>
      </c>
      <c r="D192" s="75" t="s">
        <v>641</v>
      </c>
      <c r="E192" s="879">
        <v>2.5</v>
      </c>
      <c r="F192" s="880">
        <v>21.3</v>
      </c>
      <c r="G192" s="881">
        <v>21.9</v>
      </c>
      <c r="H192" s="882">
        <v>22.5</v>
      </c>
      <c r="I192" s="883">
        <v>6.6</v>
      </c>
      <c r="J192" s="884">
        <v>4.5</v>
      </c>
      <c r="K192" s="885">
        <v>7.7</v>
      </c>
      <c r="L192" s="886">
        <v>7.7</v>
      </c>
      <c r="M192" s="883"/>
      <c r="N192" s="884"/>
      <c r="O192" s="881"/>
      <c r="P192" s="882"/>
      <c r="Q192" s="881"/>
      <c r="R192" s="882" t="s">
        <v>19</v>
      </c>
      <c r="S192" s="881"/>
      <c r="T192" s="882"/>
      <c r="U192" s="881"/>
      <c r="V192" s="882"/>
      <c r="W192" s="883"/>
      <c r="X192" s="884"/>
      <c r="Y192" s="887"/>
      <c r="Z192" s="888" t="s">
        <v>19</v>
      </c>
      <c r="AA192" s="885"/>
      <c r="AB192" s="886"/>
      <c r="AC192" s="481">
        <v>1696</v>
      </c>
      <c r="AD192" s="464">
        <v>9980</v>
      </c>
      <c r="AE192" s="368" t="s">
        <v>36</v>
      </c>
      <c r="AF192" s="363" t="s">
        <v>36</v>
      </c>
      <c r="AG192" s="6" t="s">
        <v>284</v>
      </c>
      <c r="AH192" s="18" t="s">
        <v>23</v>
      </c>
      <c r="AI192" s="23">
        <v>5.9</v>
      </c>
      <c r="AJ192" s="48">
        <v>7.4</v>
      </c>
      <c r="AK192" s="36" t="s">
        <v>36</v>
      </c>
      <c r="AL192" s="96"/>
    </row>
    <row r="193" spans="1:38">
      <c r="A193" s="2235"/>
      <c r="B193" s="472">
        <v>42630</v>
      </c>
      <c r="C193" s="473" t="s">
        <v>42</v>
      </c>
      <c r="D193" s="75" t="s">
        <v>632</v>
      </c>
      <c r="E193" s="879">
        <v>45.5</v>
      </c>
      <c r="F193" s="880">
        <v>19.7</v>
      </c>
      <c r="G193" s="881">
        <v>21.4</v>
      </c>
      <c r="H193" s="882">
        <v>20.6</v>
      </c>
      <c r="I193" s="883">
        <v>13.8</v>
      </c>
      <c r="J193" s="884">
        <v>4.0999999999999996</v>
      </c>
      <c r="K193" s="885">
        <v>7.5</v>
      </c>
      <c r="L193" s="886">
        <v>7.5</v>
      </c>
      <c r="M193" s="883"/>
      <c r="N193" s="884"/>
      <c r="O193" s="881"/>
      <c r="P193" s="882"/>
      <c r="Q193" s="881"/>
      <c r="R193" s="882" t="s">
        <v>19</v>
      </c>
      <c r="S193" s="881"/>
      <c r="T193" s="882"/>
      <c r="U193" s="881"/>
      <c r="V193" s="882"/>
      <c r="W193" s="883"/>
      <c r="X193" s="884"/>
      <c r="Y193" s="887"/>
      <c r="Z193" s="888" t="s">
        <v>19</v>
      </c>
      <c r="AA193" s="885"/>
      <c r="AB193" s="886"/>
      <c r="AC193" s="481">
        <v>3519</v>
      </c>
      <c r="AD193" s="464" t="s">
        <v>36</v>
      </c>
      <c r="AE193" s="368" t="s">
        <v>36</v>
      </c>
      <c r="AF193" s="363" t="s">
        <v>36</v>
      </c>
      <c r="AG193" s="6" t="s">
        <v>285</v>
      </c>
      <c r="AH193" s="18" t="s">
        <v>23</v>
      </c>
      <c r="AI193" s="45">
        <v>7.0999999999999994E-2</v>
      </c>
      <c r="AJ193" s="46">
        <v>4.4999999999999998E-2</v>
      </c>
      <c r="AK193" s="47" t="s">
        <v>36</v>
      </c>
      <c r="AL193" s="98"/>
    </row>
    <row r="194" spans="1:38">
      <c r="A194" s="2235"/>
      <c r="B194" s="472">
        <v>42631</v>
      </c>
      <c r="C194" s="473" t="s">
        <v>37</v>
      </c>
      <c r="D194" s="75" t="s">
        <v>627</v>
      </c>
      <c r="E194" s="879">
        <v>9.5</v>
      </c>
      <c r="F194" s="880">
        <v>28.2</v>
      </c>
      <c r="G194" s="881">
        <v>23.6</v>
      </c>
      <c r="H194" s="882">
        <v>23.3</v>
      </c>
      <c r="I194" s="883">
        <v>22.7</v>
      </c>
      <c r="J194" s="884">
        <v>3.9</v>
      </c>
      <c r="K194" s="885">
        <v>7.1</v>
      </c>
      <c r="L194" s="886">
        <v>6.9</v>
      </c>
      <c r="M194" s="883"/>
      <c r="N194" s="884"/>
      <c r="O194" s="881"/>
      <c r="P194" s="882"/>
      <c r="Q194" s="881"/>
      <c r="R194" s="882" t="s">
        <v>19</v>
      </c>
      <c r="S194" s="881"/>
      <c r="T194" s="882"/>
      <c r="U194" s="881"/>
      <c r="V194" s="882"/>
      <c r="W194" s="883"/>
      <c r="X194" s="884"/>
      <c r="Y194" s="887"/>
      <c r="Z194" s="888" t="s">
        <v>19</v>
      </c>
      <c r="AA194" s="885"/>
      <c r="AB194" s="886"/>
      <c r="AC194" s="481">
        <v>6529</v>
      </c>
      <c r="AD194" s="464" t="s">
        <v>36</v>
      </c>
      <c r="AE194" s="368" t="s">
        <v>36</v>
      </c>
      <c r="AF194" s="363" t="s">
        <v>36</v>
      </c>
      <c r="AG194" s="6" t="s">
        <v>292</v>
      </c>
      <c r="AH194" s="18" t="s">
        <v>23</v>
      </c>
      <c r="AI194" s="24">
        <v>2.58</v>
      </c>
      <c r="AJ194" s="44">
        <v>2.74</v>
      </c>
      <c r="AK194" s="42" t="s">
        <v>36</v>
      </c>
      <c r="AL194" s="96"/>
    </row>
    <row r="195" spans="1:38">
      <c r="A195" s="2235"/>
      <c r="B195" s="472">
        <v>42632</v>
      </c>
      <c r="C195" s="473" t="s">
        <v>38</v>
      </c>
      <c r="D195" s="75" t="s">
        <v>641</v>
      </c>
      <c r="E195" s="879"/>
      <c r="F195" s="880">
        <v>25.4</v>
      </c>
      <c r="G195" s="881">
        <v>23.7</v>
      </c>
      <c r="H195" s="882">
        <v>23.9</v>
      </c>
      <c r="I195" s="883">
        <v>11.32</v>
      </c>
      <c r="J195" s="884">
        <v>7.17</v>
      </c>
      <c r="K195" s="885">
        <v>7.27</v>
      </c>
      <c r="L195" s="886">
        <v>7.17</v>
      </c>
      <c r="M195" s="883">
        <v>29.7</v>
      </c>
      <c r="N195" s="884">
        <v>29.1</v>
      </c>
      <c r="O195" s="881"/>
      <c r="P195" s="882">
        <v>59.8</v>
      </c>
      <c r="Q195" s="881"/>
      <c r="R195" s="882">
        <v>93</v>
      </c>
      <c r="S195" s="881"/>
      <c r="T195" s="882"/>
      <c r="U195" s="881"/>
      <c r="V195" s="882"/>
      <c r="W195" s="883"/>
      <c r="X195" s="884">
        <v>31.2</v>
      </c>
      <c r="Y195" s="887"/>
      <c r="Z195" s="888">
        <v>206</v>
      </c>
      <c r="AA195" s="885"/>
      <c r="AB195" s="886">
        <v>0.2</v>
      </c>
      <c r="AC195" s="481">
        <v>3815</v>
      </c>
      <c r="AD195" s="464" t="s">
        <v>36</v>
      </c>
      <c r="AE195" s="368" t="s">
        <v>36</v>
      </c>
      <c r="AF195" s="363" t="s">
        <v>36</v>
      </c>
      <c r="AG195" s="6" t="s">
        <v>286</v>
      </c>
      <c r="AH195" s="18" t="s">
        <v>23</v>
      </c>
      <c r="AI195" s="24">
        <v>3.43</v>
      </c>
      <c r="AJ195" s="44">
        <v>3.5</v>
      </c>
      <c r="AK195" s="42" t="s">
        <v>36</v>
      </c>
      <c r="AL195" s="96"/>
    </row>
    <row r="196" spans="1:38">
      <c r="A196" s="2235"/>
      <c r="B196" s="472">
        <v>42633</v>
      </c>
      <c r="C196" s="473" t="s">
        <v>35</v>
      </c>
      <c r="D196" s="75" t="s">
        <v>641</v>
      </c>
      <c r="E196" s="879"/>
      <c r="F196" s="880">
        <v>23.3</v>
      </c>
      <c r="G196" s="881">
        <v>20.8</v>
      </c>
      <c r="H196" s="882">
        <v>21</v>
      </c>
      <c r="I196" s="883">
        <v>5.67</v>
      </c>
      <c r="J196" s="884">
        <v>4.12</v>
      </c>
      <c r="K196" s="885">
        <v>7.4</v>
      </c>
      <c r="L196" s="886">
        <v>7.43</v>
      </c>
      <c r="M196" s="883">
        <v>36.4</v>
      </c>
      <c r="N196" s="884">
        <v>36.299999999999997</v>
      </c>
      <c r="O196" s="881"/>
      <c r="P196" s="882">
        <v>84.4</v>
      </c>
      <c r="Q196" s="881"/>
      <c r="R196" s="882">
        <v>117.3</v>
      </c>
      <c r="S196" s="881"/>
      <c r="T196" s="882"/>
      <c r="U196" s="881"/>
      <c r="V196" s="882"/>
      <c r="W196" s="883"/>
      <c r="X196" s="884">
        <v>37.9</v>
      </c>
      <c r="Y196" s="887"/>
      <c r="Z196" s="888">
        <v>217</v>
      </c>
      <c r="AA196" s="885"/>
      <c r="AB196" s="886">
        <v>0.39</v>
      </c>
      <c r="AC196" s="481">
        <v>2845</v>
      </c>
      <c r="AD196" s="464" t="s">
        <v>36</v>
      </c>
      <c r="AE196" s="368" t="s">
        <v>36</v>
      </c>
      <c r="AF196" s="363" t="s">
        <v>36</v>
      </c>
      <c r="AG196" s="6" t="s">
        <v>287</v>
      </c>
      <c r="AH196" s="18" t="s">
        <v>23</v>
      </c>
      <c r="AI196" s="45">
        <v>0.121</v>
      </c>
      <c r="AJ196" s="46">
        <v>6.7000000000000004E-2</v>
      </c>
      <c r="AK196" s="47" t="s">
        <v>36</v>
      </c>
      <c r="AL196" s="98"/>
    </row>
    <row r="197" spans="1:38">
      <c r="A197" s="2235"/>
      <c r="B197" s="472">
        <v>42634</v>
      </c>
      <c r="C197" s="473" t="s">
        <v>39</v>
      </c>
      <c r="D197" s="75" t="s">
        <v>627</v>
      </c>
      <c r="E197" s="879"/>
      <c r="F197" s="880">
        <v>25</v>
      </c>
      <c r="G197" s="881">
        <v>22.3</v>
      </c>
      <c r="H197" s="882">
        <v>21.9</v>
      </c>
      <c r="I197" s="883">
        <v>6.133</v>
      </c>
      <c r="J197" s="884">
        <v>3.9950000000000001</v>
      </c>
      <c r="K197" s="885">
        <v>7.42</v>
      </c>
      <c r="L197" s="886">
        <v>7.44</v>
      </c>
      <c r="M197" s="883">
        <v>38.1</v>
      </c>
      <c r="N197" s="884">
        <v>39</v>
      </c>
      <c r="O197" s="881"/>
      <c r="P197" s="882">
        <v>90.6</v>
      </c>
      <c r="Q197" s="881"/>
      <c r="R197" s="882">
        <v>122.9</v>
      </c>
      <c r="S197" s="881"/>
      <c r="T197" s="882"/>
      <c r="U197" s="881"/>
      <c r="V197" s="882"/>
      <c r="W197" s="883"/>
      <c r="X197" s="884">
        <v>43.2</v>
      </c>
      <c r="Y197" s="887"/>
      <c r="Z197" s="888">
        <v>220</v>
      </c>
      <c r="AA197" s="885"/>
      <c r="AB197" s="886">
        <v>0.3</v>
      </c>
      <c r="AC197" s="481">
        <v>2870</v>
      </c>
      <c r="AD197" s="464">
        <v>10050</v>
      </c>
      <c r="AE197" s="368" t="s">
        <v>36</v>
      </c>
      <c r="AF197" s="363" t="s">
        <v>36</v>
      </c>
      <c r="AG197" s="6" t="s">
        <v>288</v>
      </c>
      <c r="AH197" s="18" t="s">
        <v>23</v>
      </c>
      <c r="AI197" s="24" t="s">
        <v>644</v>
      </c>
      <c r="AJ197" s="44" t="s">
        <v>644</v>
      </c>
      <c r="AK197" s="42" t="s">
        <v>36</v>
      </c>
      <c r="AL197" s="96"/>
    </row>
    <row r="198" spans="1:38">
      <c r="A198" s="2235"/>
      <c r="B198" s="472">
        <v>42635</v>
      </c>
      <c r="C198" s="473" t="s">
        <v>40</v>
      </c>
      <c r="D198" s="75" t="s">
        <v>627</v>
      </c>
      <c r="E198" s="879">
        <v>4</v>
      </c>
      <c r="F198" s="880">
        <v>26.1</v>
      </c>
      <c r="G198" s="881">
        <v>22.8</v>
      </c>
      <c r="H198" s="882">
        <v>22.8</v>
      </c>
      <c r="I198" s="883">
        <v>6.48</v>
      </c>
      <c r="J198" s="884">
        <v>4.71</v>
      </c>
      <c r="K198" s="885">
        <v>7.54</v>
      </c>
      <c r="L198" s="886">
        <v>7.48</v>
      </c>
      <c r="M198" s="883">
        <v>41</v>
      </c>
      <c r="N198" s="884">
        <v>40.4</v>
      </c>
      <c r="O198" s="881"/>
      <c r="P198" s="882">
        <v>90.6</v>
      </c>
      <c r="Q198" s="881"/>
      <c r="R198" s="882">
        <v>125.9</v>
      </c>
      <c r="S198" s="881"/>
      <c r="T198" s="882"/>
      <c r="U198" s="881"/>
      <c r="V198" s="882"/>
      <c r="W198" s="883"/>
      <c r="X198" s="884">
        <v>44.5</v>
      </c>
      <c r="Y198" s="887"/>
      <c r="Z198" s="888">
        <v>288</v>
      </c>
      <c r="AA198" s="885"/>
      <c r="AB198" s="886">
        <v>0.3</v>
      </c>
      <c r="AC198" s="481">
        <v>3091</v>
      </c>
      <c r="AD198" s="464" t="s">
        <v>36</v>
      </c>
      <c r="AE198" s="368" t="s">
        <v>36</v>
      </c>
      <c r="AF198" s="363" t="s">
        <v>36</v>
      </c>
      <c r="AG198" s="6" t="s">
        <v>289</v>
      </c>
      <c r="AH198" s="18" t="s">
        <v>23</v>
      </c>
      <c r="AI198" s="23">
        <v>18.899999999999999</v>
      </c>
      <c r="AJ198" s="48">
        <v>18.600000000000001</v>
      </c>
      <c r="AK198" s="36" t="s">
        <v>36</v>
      </c>
      <c r="AL198" s="97"/>
    </row>
    <row r="199" spans="1:38">
      <c r="A199" s="2235"/>
      <c r="B199" s="472">
        <v>42636</v>
      </c>
      <c r="C199" s="473" t="s">
        <v>41</v>
      </c>
      <c r="D199" s="75" t="s">
        <v>632</v>
      </c>
      <c r="E199" s="879">
        <v>11.5</v>
      </c>
      <c r="F199" s="880">
        <v>19.8</v>
      </c>
      <c r="G199" s="881">
        <v>21.3</v>
      </c>
      <c r="H199" s="882">
        <v>21.9</v>
      </c>
      <c r="I199" s="883">
        <v>7.1</v>
      </c>
      <c r="J199" s="884">
        <v>4.3</v>
      </c>
      <c r="K199" s="885">
        <v>7.5</v>
      </c>
      <c r="L199" s="886">
        <v>7.5</v>
      </c>
      <c r="M199" s="883"/>
      <c r="N199" s="884"/>
      <c r="O199" s="881"/>
      <c r="P199" s="882"/>
      <c r="Q199" s="881"/>
      <c r="R199" s="882" t="s">
        <v>19</v>
      </c>
      <c r="S199" s="881"/>
      <c r="T199" s="882"/>
      <c r="U199" s="881"/>
      <c r="V199" s="882"/>
      <c r="W199" s="883"/>
      <c r="X199" s="884"/>
      <c r="Y199" s="887"/>
      <c r="Z199" s="888" t="s">
        <v>19</v>
      </c>
      <c r="AA199" s="885"/>
      <c r="AB199" s="886" t="s">
        <v>19</v>
      </c>
      <c r="AC199" s="481">
        <v>3540</v>
      </c>
      <c r="AD199" s="464">
        <v>10060</v>
      </c>
      <c r="AE199" s="368">
        <v>1.77</v>
      </c>
      <c r="AF199" s="363" t="s">
        <v>36</v>
      </c>
      <c r="AG199" s="6" t="s">
        <v>27</v>
      </c>
      <c r="AH199" s="18" t="s">
        <v>23</v>
      </c>
      <c r="AI199" s="23">
        <v>29.1</v>
      </c>
      <c r="AJ199" s="48">
        <v>26.7</v>
      </c>
      <c r="AK199" s="36" t="s">
        <v>36</v>
      </c>
      <c r="AL199" s="97"/>
    </row>
    <row r="200" spans="1:38">
      <c r="A200" s="2235"/>
      <c r="B200" s="472">
        <v>42637</v>
      </c>
      <c r="C200" s="473" t="s">
        <v>42</v>
      </c>
      <c r="D200" s="75" t="s">
        <v>641</v>
      </c>
      <c r="E200" s="879"/>
      <c r="F200" s="880">
        <v>22.3</v>
      </c>
      <c r="G200" s="881">
        <v>21.3</v>
      </c>
      <c r="H200" s="882">
        <v>20.8</v>
      </c>
      <c r="I200" s="883">
        <v>8.1</v>
      </c>
      <c r="J200" s="884">
        <v>5.3</v>
      </c>
      <c r="K200" s="885">
        <v>7.3</v>
      </c>
      <c r="L200" s="886">
        <v>7.3</v>
      </c>
      <c r="M200" s="883"/>
      <c r="N200" s="884"/>
      <c r="O200" s="881"/>
      <c r="P200" s="882"/>
      <c r="Q200" s="881"/>
      <c r="R200" s="882" t="s">
        <v>19</v>
      </c>
      <c r="S200" s="881"/>
      <c r="T200" s="882"/>
      <c r="U200" s="881"/>
      <c r="V200" s="882"/>
      <c r="W200" s="883"/>
      <c r="X200" s="884"/>
      <c r="Y200" s="887"/>
      <c r="Z200" s="888" t="s">
        <v>19</v>
      </c>
      <c r="AA200" s="885"/>
      <c r="AB200" s="886" t="s">
        <v>19</v>
      </c>
      <c r="AC200" s="481">
        <v>3222</v>
      </c>
      <c r="AD200" s="464" t="s">
        <v>36</v>
      </c>
      <c r="AE200" s="368" t="s">
        <v>36</v>
      </c>
      <c r="AF200" s="363" t="s">
        <v>36</v>
      </c>
      <c r="AG200" s="6" t="s">
        <v>290</v>
      </c>
      <c r="AH200" s="18" t="s">
        <v>275</v>
      </c>
      <c r="AI200" s="51">
        <v>10</v>
      </c>
      <c r="AJ200" s="52">
        <v>7</v>
      </c>
      <c r="AK200" s="43" t="s">
        <v>36</v>
      </c>
      <c r="AL200" s="99"/>
    </row>
    <row r="201" spans="1:38">
      <c r="A201" s="2235"/>
      <c r="B201" s="472">
        <v>42638</v>
      </c>
      <c r="C201" s="473" t="s">
        <v>37</v>
      </c>
      <c r="D201" s="75" t="s">
        <v>627</v>
      </c>
      <c r="E201" s="879"/>
      <c r="F201" s="880">
        <v>25.8</v>
      </c>
      <c r="G201" s="881">
        <v>21.6</v>
      </c>
      <c r="H201" s="882">
        <v>21.4</v>
      </c>
      <c r="I201" s="883">
        <v>4.05</v>
      </c>
      <c r="J201" s="884">
        <v>2.82</v>
      </c>
      <c r="K201" s="885">
        <v>7.53</v>
      </c>
      <c r="L201" s="886">
        <v>7.44</v>
      </c>
      <c r="M201" s="883">
        <v>38</v>
      </c>
      <c r="N201" s="884">
        <v>38</v>
      </c>
      <c r="O201" s="881"/>
      <c r="P201" s="882">
        <v>84</v>
      </c>
      <c r="Q201" s="881"/>
      <c r="R201" s="882">
        <v>119.7</v>
      </c>
      <c r="S201" s="881"/>
      <c r="T201" s="882"/>
      <c r="U201" s="881"/>
      <c r="V201" s="882"/>
      <c r="W201" s="883"/>
      <c r="X201" s="884">
        <v>42.7</v>
      </c>
      <c r="Y201" s="887"/>
      <c r="Z201" s="888">
        <v>300</v>
      </c>
      <c r="AA201" s="885"/>
      <c r="AB201" s="886">
        <v>0.32</v>
      </c>
      <c r="AC201" s="481">
        <v>2417</v>
      </c>
      <c r="AD201" s="464" t="s">
        <v>36</v>
      </c>
      <c r="AE201" s="368" t="s">
        <v>36</v>
      </c>
      <c r="AF201" s="363" t="s">
        <v>36</v>
      </c>
      <c r="AG201" s="6" t="s">
        <v>291</v>
      </c>
      <c r="AH201" s="18" t="s">
        <v>23</v>
      </c>
      <c r="AI201" s="51">
        <v>8</v>
      </c>
      <c r="AJ201" s="52">
        <v>3</v>
      </c>
      <c r="AK201" s="43" t="s">
        <v>36</v>
      </c>
      <c r="AL201" s="99"/>
    </row>
    <row r="202" spans="1:38">
      <c r="A202" s="2235"/>
      <c r="B202" s="472">
        <v>42639</v>
      </c>
      <c r="C202" s="473" t="s">
        <v>38</v>
      </c>
      <c r="D202" s="75" t="s">
        <v>641</v>
      </c>
      <c r="E202" s="879"/>
      <c r="F202" s="880">
        <v>24.3</v>
      </c>
      <c r="G202" s="881">
        <v>22.3</v>
      </c>
      <c r="H202" s="882">
        <v>22.1</v>
      </c>
      <c r="I202" s="883">
        <v>5.62</v>
      </c>
      <c r="J202" s="884">
        <v>5.0599999999999996</v>
      </c>
      <c r="K202" s="885">
        <v>7.6</v>
      </c>
      <c r="L202" s="886">
        <v>7.63</v>
      </c>
      <c r="M202" s="883">
        <v>39.700000000000003</v>
      </c>
      <c r="N202" s="884">
        <v>39.200000000000003</v>
      </c>
      <c r="O202" s="881"/>
      <c r="P202" s="882">
        <v>88.8</v>
      </c>
      <c r="Q202" s="881"/>
      <c r="R202" s="882">
        <v>124.9</v>
      </c>
      <c r="S202" s="881"/>
      <c r="T202" s="882"/>
      <c r="U202" s="881"/>
      <c r="V202" s="882"/>
      <c r="W202" s="883"/>
      <c r="X202" s="884">
        <v>39.1</v>
      </c>
      <c r="Y202" s="887"/>
      <c r="Z202" s="888">
        <v>328</v>
      </c>
      <c r="AA202" s="885"/>
      <c r="AB202" s="886">
        <v>0.4</v>
      </c>
      <c r="AC202" s="481">
        <v>1893</v>
      </c>
      <c r="AD202" s="464">
        <v>10090</v>
      </c>
      <c r="AE202" s="368" t="s">
        <v>36</v>
      </c>
      <c r="AF202" s="363" t="s">
        <v>36</v>
      </c>
      <c r="AG202" s="19"/>
      <c r="AH202" s="9"/>
      <c r="AI202" s="20"/>
      <c r="AJ202" s="8"/>
      <c r="AK202" s="8"/>
      <c r="AL202" s="9"/>
    </row>
    <row r="203" spans="1:38">
      <c r="A203" s="2235"/>
      <c r="B203" s="472">
        <v>42640</v>
      </c>
      <c r="C203" s="473" t="s">
        <v>35</v>
      </c>
      <c r="D203" s="75" t="s">
        <v>641</v>
      </c>
      <c r="E203" s="879"/>
      <c r="F203" s="880">
        <v>26.6</v>
      </c>
      <c r="G203" s="881">
        <v>22.1</v>
      </c>
      <c r="H203" s="882">
        <v>22.3</v>
      </c>
      <c r="I203" s="883">
        <v>4.38</v>
      </c>
      <c r="J203" s="884">
        <v>4.5199999999999996</v>
      </c>
      <c r="K203" s="885">
        <v>7.63</v>
      </c>
      <c r="L203" s="886">
        <v>7.61</v>
      </c>
      <c r="M203" s="883">
        <v>42.2</v>
      </c>
      <c r="N203" s="884">
        <v>41.1</v>
      </c>
      <c r="O203" s="881"/>
      <c r="P203" s="882">
        <v>87.2</v>
      </c>
      <c r="Q203" s="881"/>
      <c r="R203" s="882">
        <v>125.1</v>
      </c>
      <c r="S203" s="881"/>
      <c r="T203" s="882"/>
      <c r="U203" s="881"/>
      <c r="V203" s="882"/>
      <c r="W203" s="883"/>
      <c r="X203" s="884">
        <v>44.6</v>
      </c>
      <c r="Y203" s="887"/>
      <c r="Z203" s="888">
        <v>301</v>
      </c>
      <c r="AA203" s="885"/>
      <c r="AB203" s="886">
        <v>0.31</v>
      </c>
      <c r="AC203" s="481">
        <v>2957</v>
      </c>
      <c r="AD203" s="464">
        <v>10040</v>
      </c>
      <c r="AE203" s="368" t="s">
        <v>36</v>
      </c>
      <c r="AF203" s="363" t="s">
        <v>36</v>
      </c>
      <c r="AG203" s="19"/>
      <c r="AH203" s="9"/>
      <c r="AI203" s="20"/>
      <c r="AJ203" s="8"/>
      <c r="AK203" s="8"/>
      <c r="AL203" s="9"/>
    </row>
    <row r="204" spans="1:38">
      <c r="A204" s="2235"/>
      <c r="B204" s="472">
        <v>42641</v>
      </c>
      <c r="C204" s="473" t="s">
        <v>39</v>
      </c>
      <c r="D204" s="75" t="s">
        <v>632</v>
      </c>
      <c r="E204" s="879">
        <v>102.5</v>
      </c>
      <c r="F204" s="880">
        <v>19.7</v>
      </c>
      <c r="G204" s="881">
        <v>22.2</v>
      </c>
      <c r="H204" s="882">
        <v>22.2</v>
      </c>
      <c r="I204" s="883">
        <v>99.06</v>
      </c>
      <c r="J204" s="884">
        <v>2.12</v>
      </c>
      <c r="K204" s="885">
        <v>7.11</v>
      </c>
      <c r="L204" s="886">
        <v>7.09</v>
      </c>
      <c r="M204" s="883">
        <v>13.53</v>
      </c>
      <c r="N204" s="884">
        <v>18.399999999999999</v>
      </c>
      <c r="O204" s="881"/>
      <c r="P204" s="882">
        <v>38.799999999999997</v>
      </c>
      <c r="Q204" s="881"/>
      <c r="R204" s="882">
        <v>60</v>
      </c>
      <c r="S204" s="881"/>
      <c r="T204" s="882"/>
      <c r="U204" s="881"/>
      <c r="V204" s="882"/>
      <c r="W204" s="883"/>
      <c r="X204" s="884">
        <v>24.1</v>
      </c>
      <c r="Y204" s="887"/>
      <c r="Z204" s="888">
        <v>182</v>
      </c>
      <c r="AA204" s="885"/>
      <c r="AB204" s="886">
        <v>0.1</v>
      </c>
      <c r="AC204" s="481">
        <v>7974</v>
      </c>
      <c r="AD204" s="464">
        <v>10060</v>
      </c>
      <c r="AE204" s="368" t="s">
        <v>36</v>
      </c>
      <c r="AF204" s="363" t="s">
        <v>36</v>
      </c>
      <c r="AG204" s="21"/>
      <c r="AH204" s="3"/>
      <c r="AI204" s="22"/>
      <c r="AJ204" s="10"/>
      <c r="AK204" s="10"/>
      <c r="AL204" s="3"/>
    </row>
    <row r="205" spans="1:38">
      <c r="A205" s="2235"/>
      <c r="B205" s="472">
        <v>42642</v>
      </c>
      <c r="C205" s="473" t="s">
        <v>40</v>
      </c>
      <c r="D205" s="75" t="s">
        <v>627</v>
      </c>
      <c r="E205" s="879"/>
      <c r="F205" s="880">
        <v>20.5</v>
      </c>
      <c r="G205" s="881">
        <v>21.2</v>
      </c>
      <c r="H205" s="882">
        <v>21.1</v>
      </c>
      <c r="I205" s="883">
        <v>13.22</v>
      </c>
      <c r="J205" s="884">
        <v>4.0199999999999996</v>
      </c>
      <c r="K205" s="885">
        <v>6.98</v>
      </c>
      <c r="L205" s="886">
        <v>6.82</v>
      </c>
      <c r="M205" s="883">
        <v>17.5</v>
      </c>
      <c r="N205" s="884">
        <v>17.04</v>
      </c>
      <c r="O205" s="881"/>
      <c r="P205" s="882">
        <v>37</v>
      </c>
      <c r="Q205" s="881"/>
      <c r="R205" s="882">
        <v>56.6</v>
      </c>
      <c r="S205" s="881"/>
      <c r="T205" s="882"/>
      <c r="U205" s="881"/>
      <c r="V205" s="882"/>
      <c r="W205" s="883"/>
      <c r="X205" s="884">
        <v>17.7</v>
      </c>
      <c r="Y205" s="887"/>
      <c r="Z205" s="888">
        <v>155</v>
      </c>
      <c r="AA205" s="885"/>
      <c r="AB205" s="886">
        <v>0.25</v>
      </c>
      <c r="AC205" s="481">
        <v>8067</v>
      </c>
      <c r="AD205" s="464">
        <v>10060</v>
      </c>
      <c r="AE205" s="368">
        <v>2.85</v>
      </c>
      <c r="AF205" s="363" t="s">
        <v>36</v>
      </c>
      <c r="AG205" s="29" t="s">
        <v>34</v>
      </c>
      <c r="AH205" s="2" t="s">
        <v>36</v>
      </c>
      <c r="AI205" s="2" t="s">
        <v>36</v>
      </c>
      <c r="AJ205" s="2" t="s">
        <v>36</v>
      </c>
      <c r="AK205" s="2" t="s">
        <v>36</v>
      </c>
      <c r="AL205" s="100" t="s">
        <v>36</v>
      </c>
    </row>
    <row r="206" spans="1:38">
      <c r="A206" s="2235"/>
      <c r="B206" s="475">
        <v>42643</v>
      </c>
      <c r="C206" s="476" t="s">
        <v>41</v>
      </c>
      <c r="D206" s="267" t="s">
        <v>627</v>
      </c>
      <c r="E206" s="879"/>
      <c r="F206" s="880">
        <v>21.7</v>
      </c>
      <c r="G206" s="959">
        <v>20.8</v>
      </c>
      <c r="H206" s="960">
        <v>21.3</v>
      </c>
      <c r="I206" s="961">
        <v>11.2</v>
      </c>
      <c r="J206" s="962">
        <v>3.4</v>
      </c>
      <c r="K206" s="963">
        <v>7.2</v>
      </c>
      <c r="L206" s="964">
        <v>7.2</v>
      </c>
      <c r="M206" s="961"/>
      <c r="N206" s="962"/>
      <c r="O206" s="881"/>
      <c r="P206" s="882"/>
      <c r="Q206" s="881"/>
      <c r="R206" s="882" t="s">
        <v>19</v>
      </c>
      <c r="S206" s="881"/>
      <c r="T206" s="882"/>
      <c r="U206" s="881"/>
      <c r="V206" s="882"/>
      <c r="W206" s="883"/>
      <c r="X206" s="884"/>
      <c r="Y206" s="887"/>
      <c r="Z206" s="888" t="s">
        <v>19</v>
      </c>
      <c r="AA206" s="885"/>
      <c r="AB206" s="886" t="s">
        <v>19</v>
      </c>
      <c r="AC206" s="481">
        <v>4377</v>
      </c>
      <c r="AD206" s="464">
        <v>10050</v>
      </c>
      <c r="AE206" s="368" t="s">
        <v>36</v>
      </c>
      <c r="AF206" s="363" t="s">
        <v>36</v>
      </c>
      <c r="AG206" s="11" t="s">
        <v>36</v>
      </c>
      <c r="AH206" s="2" t="s">
        <v>36</v>
      </c>
      <c r="AI206" s="2" t="s">
        <v>36</v>
      </c>
      <c r="AJ206" s="2" t="s">
        <v>36</v>
      </c>
      <c r="AK206" s="2" t="s">
        <v>36</v>
      </c>
      <c r="AL206" s="100" t="s">
        <v>36</v>
      </c>
    </row>
    <row r="207" spans="1:38" s="1" customFormat="1" ht="13.5" customHeight="1">
      <c r="A207" s="2235"/>
      <c r="B207" s="2194" t="s">
        <v>407</v>
      </c>
      <c r="C207" s="2184"/>
      <c r="D207" s="664"/>
      <c r="E207" s="586">
        <f t="shared" ref="E207:AB207" si="18">MAX(E177:E206)</f>
        <v>102.5</v>
      </c>
      <c r="F207" s="587">
        <f t="shared" si="18"/>
        <v>28.7</v>
      </c>
      <c r="G207" s="688">
        <f t="shared" si="18"/>
        <v>24.4</v>
      </c>
      <c r="H207" s="589">
        <f t="shared" si="18"/>
        <v>24.4</v>
      </c>
      <c r="I207" s="590">
        <f t="shared" si="18"/>
        <v>99.06</v>
      </c>
      <c r="J207" s="689">
        <f t="shared" si="18"/>
        <v>7.17</v>
      </c>
      <c r="K207" s="690">
        <f t="shared" si="18"/>
        <v>7.86</v>
      </c>
      <c r="L207" s="593">
        <f t="shared" si="18"/>
        <v>7.81</v>
      </c>
      <c r="M207" s="590">
        <f t="shared" si="18"/>
        <v>42.9</v>
      </c>
      <c r="N207" s="689">
        <f t="shared" si="18"/>
        <v>42</v>
      </c>
      <c r="O207" s="688">
        <f t="shared" si="18"/>
        <v>73.099999999999994</v>
      </c>
      <c r="P207" s="589">
        <f t="shared" si="18"/>
        <v>90.6</v>
      </c>
      <c r="Q207" s="588">
        <f t="shared" si="18"/>
        <v>108.5</v>
      </c>
      <c r="R207" s="587">
        <f t="shared" si="18"/>
        <v>126.7</v>
      </c>
      <c r="S207" s="688">
        <f t="shared" si="18"/>
        <v>70.8</v>
      </c>
      <c r="T207" s="589">
        <f t="shared" si="18"/>
        <v>70</v>
      </c>
      <c r="U207" s="588">
        <f t="shared" si="18"/>
        <v>37.700000000000003</v>
      </c>
      <c r="V207" s="587">
        <f t="shared" si="18"/>
        <v>38.1</v>
      </c>
      <c r="W207" s="691">
        <f t="shared" si="18"/>
        <v>38.799999999999997</v>
      </c>
      <c r="X207" s="591">
        <f t="shared" si="18"/>
        <v>57.3</v>
      </c>
      <c r="Y207" s="594">
        <f t="shared" si="18"/>
        <v>219</v>
      </c>
      <c r="Z207" s="692">
        <f t="shared" si="18"/>
        <v>328</v>
      </c>
      <c r="AA207" s="690">
        <f t="shared" si="18"/>
        <v>0.52</v>
      </c>
      <c r="AB207" s="690">
        <f t="shared" si="18"/>
        <v>0.4</v>
      </c>
      <c r="AC207" s="615">
        <f>MAX(AC177:AC206)</f>
        <v>8835</v>
      </c>
      <c r="AD207" s="693">
        <f>MAX(AD176:AD206)</f>
        <v>20090</v>
      </c>
      <c r="AE207" s="747" t="s">
        <v>36</v>
      </c>
      <c r="AF207" s="674"/>
      <c r="AG207" s="11" t="s">
        <v>36</v>
      </c>
      <c r="AH207" s="2" t="s">
        <v>36</v>
      </c>
      <c r="AI207" s="2" t="s">
        <v>36</v>
      </c>
      <c r="AJ207" s="2" t="s">
        <v>36</v>
      </c>
      <c r="AK207" s="2" t="s">
        <v>36</v>
      </c>
      <c r="AL207" s="100" t="s">
        <v>36</v>
      </c>
    </row>
    <row r="208" spans="1:38" s="1" customFormat="1" ht="13.5" customHeight="1">
      <c r="A208" s="2235"/>
      <c r="B208" s="2195" t="s">
        <v>408</v>
      </c>
      <c r="C208" s="2186"/>
      <c r="D208" s="666"/>
      <c r="E208" s="597">
        <f t="shared" ref="E208:AB208" si="19">MIN(E177:E206)</f>
        <v>0.5</v>
      </c>
      <c r="F208" s="598">
        <f t="shared" si="19"/>
        <v>19.3</v>
      </c>
      <c r="G208" s="694">
        <f t="shared" si="19"/>
        <v>20.6</v>
      </c>
      <c r="H208" s="600">
        <f t="shared" si="19"/>
        <v>20.6</v>
      </c>
      <c r="I208" s="601">
        <f t="shared" si="19"/>
        <v>4.05</v>
      </c>
      <c r="J208" s="695">
        <f t="shared" si="19"/>
        <v>2.12</v>
      </c>
      <c r="K208" s="696">
        <f t="shared" si="19"/>
        <v>6.98</v>
      </c>
      <c r="L208" s="604">
        <f t="shared" si="19"/>
        <v>6.82</v>
      </c>
      <c r="M208" s="601">
        <f t="shared" si="19"/>
        <v>13.53</v>
      </c>
      <c r="N208" s="695">
        <f t="shared" si="19"/>
        <v>17.04</v>
      </c>
      <c r="O208" s="694">
        <f t="shared" si="19"/>
        <v>73.099999999999994</v>
      </c>
      <c r="P208" s="600">
        <f t="shared" si="19"/>
        <v>37</v>
      </c>
      <c r="Q208" s="599">
        <f t="shared" si="19"/>
        <v>108.5</v>
      </c>
      <c r="R208" s="598">
        <f t="shared" si="19"/>
        <v>56.6</v>
      </c>
      <c r="S208" s="694">
        <f t="shared" si="19"/>
        <v>70.8</v>
      </c>
      <c r="T208" s="600">
        <f t="shared" si="19"/>
        <v>70</v>
      </c>
      <c r="U208" s="599">
        <f t="shared" si="19"/>
        <v>37.700000000000003</v>
      </c>
      <c r="V208" s="598">
        <f t="shared" si="19"/>
        <v>38.1</v>
      </c>
      <c r="W208" s="697">
        <f t="shared" si="19"/>
        <v>38.799999999999997</v>
      </c>
      <c r="X208" s="602">
        <f t="shared" si="19"/>
        <v>17.7</v>
      </c>
      <c r="Y208" s="605">
        <f t="shared" si="19"/>
        <v>219</v>
      </c>
      <c r="Z208" s="698">
        <f t="shared" si="19"/>
        <v>155</v>
      </c>
      <c r="AA208" s="696">
        <f t="shared" si="19"/>
        <v>0.52</v>
      </c>
      <c r="AB208" s="696">
        <f t="shared" si="19"/>
        <v>0.05</v>
      </c>
      <c r="AC208" s="49">
        <f>MIN(AC177:AC206)</f>
        <v>865</v>
      </c>
      <c r="AD208" s="699">
        <f>MIN(AD176:AD206)</f>
        <v>9980</v>
      </c>
      <c r="AE208" s="747" t="s">
        <v>36</v>
      </c>
      <c r="AF208" s="674"/>
      <c r="AG208" s="11" t="s">
        <v>36</v>
      </c>
      <c r="AH208" s="2" t="s">
        <v>36</v>
      </c>
      <c r="AI208" s="2" t="s">
        <v>36</v>
      </c>
      <c r="AJ208" s="2" t="s">
        <v>36</v>
      </c>
      <c r="AK208" s="2" t="s">
        <v>36</v>
      </c>
      <c r="AL208" s="100" t="s">
        <v>36</v>
      </c>
    </row>
    <row r="209" spans="1:38" s="1" customFormat="1" ht="13.5" customHeight="1">
      <c r="A209" s="2235"/>
      <c r="B209" s="2195" t="s">
        <v>409</v>
      </c>
      <c r="C209" s="2186"/>
      <c r="D209" s="666"/>
      <c r="E209" s="1613">
        <v>6.8833333333333337</v>
      </c>
      <c r="F209" s="598">
        <f t="shared" ref="F209:AB209" si="20">AVERAGE(F177:F206)</f>
        <v>23.803333333333327</v>
      </c>
      <c r="G209" s="694">
        <f t="shared" si="20"/>
        <v>22.299999999999997</v>
      </c>
      <c r="H209" s="600">
        <f t="shared" si="20"/>
        <v>22.293333333333333</v>
      </c>
      <c r="I209" s="601">
        <f t="shared" si="20"/>
        <v>11.039433333333333</v>
      </c>
      <c r="J209" s="695">
        <f t="shared" si="20"/>
        <v>4.0338333333333329</v>
      </c>
      <c r="K209" s="696">
        <f t="shared" si="20"/>
        <v>7.4996666666666654</v>
      </c>
      <c r="L209" s="604">
        <f t="shared" si="20"/>
        <v>7.4366666666666656</v>
      </c>
      <c r="M209" s="601">
        <f t="shared" si="20"/>
        <v>36.2515</v>
      </c>
      <c r="N209" s="695">
        <f t="shared" si="20"/>
        <v>36.682000000000002</v>
      </c>
      <c r="O209" s="694">
        <f t="shared" si="20"/>
        <v>73.099999999999994</v>
      </c>
      <c r="P209" s="600">
        <f t="shared" si="20"/>
        <v>77.994999999999976</v>
      </c>
      <c r="Q209" s="599">
        <f t="shared" si="20"/>
        <v>108.5</v>
      </c>
      <c r="R209" s="598">
        <f t="shared" si="20"/>
        <v>112.74000000000001</v>
      </c>
      <c r="S209" s="694">
        <f t="shared" si="20"/>
        <v>70.8</v>
      </c>
      <c r="T209" s="600">
        <f t="shared" si="20"/>
        <v>70</v>
      </c>
      <c r="U209" s="599">
        <f t="shared" si="20"/>
        <v>37.700000000000003</v>
      </c>
      <c r="V209" s="598">
        <f t="shared" si="20"/>
        <v>38.1</v>
      </c>
      <c r="W209" s="697">
        <f t="shared" si="20"/>
        <v>38.799999999999997</v>
      </c>
      <c r="X209" s="602">
        <f t="shared" si="20"/>
        <v>41.405000000000015</v>
      </c>
      <c r="Y209" s="605">
        <f t="shared" si="20"/>
        <v>219</v>
      </c>
      <c r="Z209" s="698">
        <f t="shared" si="20"/>
        <v>243.4</v>
      </c>
      <c r="AA209" s="696">
        <f t="shared" si="20"/>
        <v>0.52</v>
      </c>
      <c r="AB209" s="696">
        <f t="shared" si="20"/>
        <v>0.22599999999999998</v>
      </c>
      <c r="AC209" s="49">
        <f>AVERAGE(AC177:AC206)</f>
        <v>3846.5333333333333</v>
      </c>
      <c r="AD209" s="699">
        <f>AVERAGE(AD176:AD206)</f>
        <v>10816.153846153846</v>
      </c>
      <c r="AE209" s="747" t="s">
        <v>36</v>
      </c>
      <c r="AF209" s="674"/>
      <c r="AG209" s="11" t="s">
        <v>36</v>
      </c>
      <c r="AH209" s="2" t="s">
        <v>36</v>
      </c>
      <c r="AI209" s="2" t="s">
        <v>36</v>
      </c>
      <c r="AJ209" s="2" t="s">
        <v>36</v>
      </c>
      <c r="AK209" s="2" t="s">
        <v>36</v>
      </c>
      <c r="AL209" s="100" t="s">
        <v>36</v>
      </c>
    </row>
    <row r="210" spans="1:38" s="1" customFormat="1" ht="13.5" customHeight="1">
      <c r="A210" s="2236"/>
      <c r="B210" s="2189" t="s">
        <v>410</v>
      </c>
      <c r="C210" s="2190"/>
      <c r="D210" s="666"/>
      <c r="E210" s="1612">
        <f>SUM(E177:E206)</f>
        <v>206.5</v>
      </c>
      <c r="F210" s="677"/>
      <c r="G210" s="1153"/>
      <c r="H210" s="678"/>
      <c r="I210" s="679"/>
      <c r="J210" s="1154"/>
      <c r="K210" s="1155"/>
      <c r="L210" s="680"/>
      <c r="M210" s="679"/>
      <c r="N210" s="1154"/>
      <c r="O210" s="1153"/>
      <c r="P210" s="678"/>
      <c r="Q210" s="681"/>
      <c r="R210" s="1157"/>
      <c r="S210" s="1153"/>
      <c r="T210" s="678"/>
      <c r="U210" s="681"/>
      <c r="V210" s="1157"/>
      <c r="W210" s="1158"/>
      <c r="X210" s="682"/>
      <c r="Y210" s="683"/>
      <c r="Z210" s="1159"/>
      <c r="AA210" s="1155"/>
      <c r="AB210" s="680"/>
      <c r="AC210" s="616">
        <f>SUM(AC177:AC206)</f>
        <v>115396</v>
      </c>
      <c r="AD210" s="738"/>
      <c r="AE210" s="747"/>
      <c r="AF210" s="674"/>
      <c r="AG210" s="274"/>
      <c r="AH210" s="276"/>
      <c r="AI210" s="276"/>
      <c r="AJ210" s="276"/>
      <c r="AK210" s="276"/>
      <c r="AL210" s="275"/>
    </row>
    <row r="211" spans="1:38" ht="13.5" customHeight="1">
      <c r="A211" s="2225" t="s">
        <v>352</v>
      </c>
      <c r="B211" s="469">
        <v>42644</v>
      </c>
      <c r="C211" s="470" t="s">
        <v>42</v>
      </c>
      <c r="D211" s="74" t="s">
        <v>627</v>
      </c>
      <c r="E211" s="943"/>
      <c r="F211" s="944">
        <v>22.1</v>
      </c>
      <c r="G211" s="945">
        <v>20.100000000000001</v>
      </c>
      <c r="H211" s="946">
        <v>20.2</v>
      </c>
      <c r="I211" s="947">
        <v>6.4</v>
      </c>
      <c r="J211" s="948">
        <v>2.8</v>
      </c>
      <c r="K211" s="949">
        <v>7.3</v>
      </c>
      <c r="L211" s="950">
        <v>7.4</v>
      </c>
      <c r="M211" s="947"/>
      <c r="N211" s="948"/>
      <c r="O211" s="945"/>
      <c r="P211" s="946"/>
      <c r="Q211" s="945"/>
      <c r="R211" s="946" t="s">
        <v>19</v>
      </c>
      <c r="S211" s="945"/>
      <c r="T211" s="946"/>
      <c r="U211" s="945"/>
      <c r="V211" s="946"/>
      <c r="W211" s="947"/>
      <c r="X211" s="948"/>
      <c r="Y211" s="951"/>
      <c r="Z211" s="952" t="s">
        <v>19</v>
      </c>
      <c r="AA211" s="949"/>
      <c r="AB211" s="950" t="s">
        <v>19</v>
      </c>
      <c r="AC211" s="517">
        <v>3210</v>
      </c>
      <c r="AD211" s="463" t="s">
        <v>36</v>
      </c>
      <c r="AE211" s="367" t="s">
        <v>36</v>
      </c>
      <c r="AF211" s="369" t="s">
        <v>36</v>
      </c>
      <c r="AG211" s="277">
        <v>43013</v>
      </c>
      <c r="AH211" s="147" t="s">
        <v>29</v>
      </c>
      <c r="AI211" s="148">
        <v>17.899999999999999</v>
      </c>
      <c r="AJ211" s="149" t="s">
        <v>20</v>
      </c>
      <c r="AK211" s="150"/>
      <c r="AL211" s="151"/>
    </row>
    <row r="212" spans="1:38">
      <c r="A212" s="2226"/>
      <c r="B212" s="472">
        <v>42645</v>
      </c>
      <c r="C212" s="473" t="s">
        <v>37</v>
      </c>
      <c r="D212" s="75" t="s">
        <v>627</v>
      </c>
      <c r="E212" s="879">
        <v>1</v>
      </c>
      <c r="F212" s="880">
        <v>25.1</v>
      </c>
      <c r="G212" s="881">
        <v>20.6</v>
      </c>
      <c r="H212" s="882">
        <v>20.7</v>
      </c>
      <c r="I212" s="883">
        <v>10.37</v>
      </c>
      <c r="J212" s="884">
        <v>3.63</v>
      </c>
      <c r="K212" s="885">
        <v>7.47</v>
      </c>
      <c r="L212" s="886">
        <v>7.44</v>
      </c>
      <c r="M212" s="883">
        <v>35.4</v>
      </c>
      <c r="N212" s="884">
        <v>37.1</v>
      </c>
      <c r="O212" s="881"/>
      <c r="P212" s="882">
        <v>86.7</v>
      </c>
      <c r="Q212" s="881" t="s">
        <v>19</v>
      </c>
      <c r="R212" s="882">
        <v>123.5</v>
      </c>
      <c r="S212" s="881"/>
      <c r="T212" s="882"/>
      <c r="U212" s="881"/>
      <c r="V212" s="882"/>
      <c r="W212" s="883"/>
      <c r="X212" s="884">
        <v>35.9</v>
      </c>
      <c r="Y212" s="887" t="s">
        <v>19</v>
      </c>
      <c r="Z212" s="888">
        <v>246</v>
      </c>
      <c r="AA212" s="885" t="s">
        <v>19</v>
      </c>
      <c r="AB212" s="886">
        <v>0.39</v>
      </c>
      <c r="AC212" s="481">
        <v>2945</v>
      </c>
      <c r="AD212" s="464" t="s">
        <v>36</v>
      </c>
      <c r="AE212" s="368" t="s">
        <v>36</v>
      </c>
      <c r="AF212" s="363" t="s">
        <v>36</v>
      </c>
      <c r="AG212" s="12" t="s">
        <v>30</v>
      </c>
      <c r="AH212" s="13" t="s">
        <v>31</v>
      </c>
      <c r="AI212" s="14" t="s">
        <v>32</v>
      </c>
      <c r="AJ212" s="15" t="s">
        <v>33</v>
      </c>
      <c r="AK212" s="16" t="s">
        <v>36</v>
      </c>
      <c r="AL212" s="93"/>
    </row>
    <row r="213" spans="1:38">
      <c r="A213" s="2226"/>
      <c r="B213" s="472">
        <v>42646</v>
      </c>
      <c r="C213" s="473" t="s">
        <v>38</v>
      </c>
      <c r="D213" s="75" t="s">
        <v>641</v>
      </c>
      <c r="E213" s="879">
        <v>0.5</v>
      </c>
      <c r="F213" s="880">
        <v>21.1</v>
      </c>
      <c r="G213" s="881">
        <v>21</v>
      </c>
      <c r="H213" s="882">
        <v>20.8</v>
      </c>
      <c r="I213" s="883">
        <v>6.41</v>
      </c>
      <c r="J213" s="884">
        <v>4.9000000000000004</v>
      </c>
      <c r="K213" s="885">
        <v>7.48</v>
      </c>
      <c r="L213" s="886">
        <v>7.47</v>
      </c>
      <c r="M213" s="883">
        <v>38.799999999999997</v>
      </c>
      <c r="N213" s="884">
        <v>39.299999999999997</v>
      </c>
      <c r="O213" s="881"/>
      <c r="P213" s="882">
        <v>90.4</v>
      </c>
      <c r="Q213" s="881"/>
      <c r="R213" s="882">
        <v>127.5</v>
      </c>
      <c r="S213" s="881"/>
      <c r="T213" s="882"/>
      <c r="U213" s="881"/>
      <c r="V213" s="882"/>
      <c r="W213" s="883"/>
      <c r="X213" s="884">
        <v>38.799999999999997</v>
      </c>
      <c r="Y213" s="887"/>
      <c r="Z213" s="888">
        <v>244</v>
      </c>
      <c r="AA213" s="885"/>
      <c r="AB213" s="886">
        <v>0.43</v>
      </c>
      <c r="AC213" s="481">
        <v>2858</v>
      </c>
      <c r="AD213" s="464" t="s">
        <v>36</v>
      </c>
      <c r="AE213" s="368" t="s">
        <v>36</v>
      </c>
      <c r="AF213" s="363" t="s">
        <v>36</v>
      </c>
      <c r="AG213" s="5" t="s">
        <v>273</v>
      </c>
      <c r="AH213" s="17" t="s">
        <v>20</v>
      </c>
      <c r="AI213" s="31">
        <v>19.2</v>
      </c>
      <c r="AJ213" s="32">
        <v>19.100000000000001</v>
      </c>
      <c r="AK213" s="33" t="s">
        <v>36</v>
      </c>
      <c r="AL213" s="94"/>
    </row>
    <row r="214" spans="1:38">
      <c r="A214" s="2226"/>
      <c r="B214" s="472">
        <v>42647</v>
      </c>
      <c r="C214" s="473" t="s">
        <v>35</v>
      </c>
      <c r="D214" s="75" t="s">
        <v>627</v>
      </c>
      <c r="E214" s="879"/>
      <c r="F214" s="880">
        <v>17</v>
      </c>
      <c r="G214" s="881">
        <v>20.2</v>
      </c>
      <c r="H214" s="882">
        <v>20.5</v>
      </c>
      <c r="I214" s="883">
        <v>4.08</v>
      </c>
      <c r="J214" s="884">
        <v>3.99</v>
      </c>
      <c r="K214" s="885">
        <v>7.6</v>
      </c>
      <c r="L214" s="886">
        <v>7.55</v>
      </c>
      <c r="M214" s="883">
        <v>41.4</v>
      </c>
      <c r="N214" s="884">
        <v>41.7</v>
      </c>
      <c r="O214" s="881"/>
      <c r="P214" s="882">
        <v>99.8</v>
      </c>
      <c r="Q214" s="881"/>
      <c r="R214" s="882">
        <v>130.1</v>
      </c>
      <c r="S214" s="881"/>
      <c r="T214" s="882"/>
      <c r="U214" s="881"/>
      <c r="V214" s="882"/>
      <c r="W214" s="883"/>
      <c r="X214" s="884">
        <v>46</v>
      </c>
      <c r="Y214" s="887"/>
      <c r="Z214" s="888">
        <v>279</v>
      </c>
      <c r="AA214" s="885"/>
      <c r="AB214" s="886">
        <v>0.41</v>
      </c>
      <c r="AC214" s="481">
        <v>1963</v>
      </c>
      <c r="AD214" s="464" t="s">
        <v>36</v>
      </c>
      <c r="AE214" s="368" t="s">
        <v>36</v>
      </c>
      <c r="AF214" s="363" t="s">
        <v>36</v>
      </c>
      <c r="AG214" s="6" t="s">
        <v>274</v>
      </c>
      <c r="AH214" s="18" t="s">
        <v>275</v>
      </c>
      <c r="AI214" s="37">
        <v>4.55</v>
      </c>
      <c r="AJ214" s="38">
        <v>4.45</v>
      </c>
      <c r="AK214" s="39" t="s">
        <v>36</v>
      </c>
      <c r="AL214" s="95"/>
    </row>
    <row r="215" spans="1:38">
      <c r="A215" s="2226"/>
      <c r="B215" s="537">
        <v>42648</v>
      </c>
      <c r="C215" s="528" t="s">
        <v>39</v>
      </c>
      <c r="D215" s="75" t="s">
        <v>627</v>
      </c>
      <c r="E215" s="879"/>
      <c r="F215" s="880">
        <v>17.899999999999999</v>
      </c>
      <c r="G215" s="881">
        <v>19.2</v>
      </c>
      <c r="H215" s="882">
        <v>19.100000000000001</v>
      </c>
      <c r="I215" s="883">
        <v>4.55</v>
      </c>
      <c r="J215" s="884">
        <v>4.45</v>
      </c>
      <c r="K215" s="885">
        <v>7.63</v>
      </c>
      <c r="L215" s="886">
        <v>7.67</v>
      </c>
      <c r="M215" s="883">
        <v>41.8</v>
      </c>
      <c r="N215" s="884">
        <v>41.7</v>
      </c>
      <c r="O215" s="881">
        <v>103.4</v>
      </c>
      <c r="P215" s="882">
        <v>101.4</v>
      </c>
      <c r="Q215" s="881">
        <v>129.69999999999999</v>
      </c>
      <c r="R215" s="882">
        <v>129.30000000000001</v>
      </c>
      <c r="S215" s="881">
        <v>84</v>
      </c>
      <c r="T215" s="882">
        <v>84.2</v>
      </c>
      <c r="U215" s="881">
        <v>45.7</v>
      </c>
      <c r="V215" s="882">
        <v>45.1</v>
      </c>
      <c r="W215" s="883">
        <v>43</v>
      </c>
      <c r="X215" s="884">
        <v>45.6</v>
      </c>
      <c r="Y215" s="887">
        <v>281</v>
      </c>
      <c r="Z215" s="888">
        <v>255</v>
      </c>
      <c r="AA215" s="885">
        <v>0.5</v>
      </c>
      <c r="AB215" s="886">
        <v>0.38</v>
      </c>
      <c r="AC215" s="481">
        <v>1156</v>
      </c>
      <c r="AD215" s="464" t="s">
        <v>36</v>
      </c>
      <c r="AE215" s="368" t="s">
        <v>36</v>
      </c>
      <c r="AF215" s="363" t="s">
        <v>36</v>
      </c>
      <c r="AG215" s="6" t="s">
        <v>21</v>
      </c>
      <c r="AH215" s="18"/>
      <c r="AI215" s="40">
        <v>7.63</v>
      </c>
      <c r="AJ215" s="41">
        <v>7.67</v>
      </c>
      <c r="AK215" s="42" t="s">
        <v>36</v>
      </c>
      <c r="AL215" s="96"/>
    </row>
    <row r="216" spans="1:38">
      <c r="A216" s="2226"/>
      <c r="B216" s="472">
        <v>42649</v>
      </c>
      <c r="C216" s="473" t="s">
        <v>40</v>
      </c>
      <c r="D216" s="75" t="s">
        <v>641</v>
      </c>
      <c r="E216" s="879">
        <v>29.5</v>
      </c>
      <c r="F216" s="880">
        <v>17.100000000000001</v>
      </c>
      <c r="G216" s="881">
        <v>17.7</v>
      </c>
      <c r="H216" s="882">
        <v>17.8</v>
      </c>
      <c r="I216" s="883">
        <v>3.84</v>
      </c>
      <c r="J216" s="884">
        <v>4.1399999999999997</v>
      </c>
      <c r="K216" s="885">
        <v>7.66</v>
      </c>
      <c r="L216" s="886">
        <v>7.69</v>
      </c>
      <c r="M216" s="883">
        <v>44.1</v>
      </c>
      <c r="N216" s="884">
        <v>43.6</v>
      </c>
      <c r="O216" s="881"/>
      <c r="P216" s="882">
        <v>101.6</v>
      </c>
      <c r="Q216" s="881" t="s">
        <v>19</v>
      </c>
      <c r="R216" s="882">
        <v>130.9</v>
      </c>
      <c r="S216" s="881" t="s">
        <v>19</v>
      </c>
      <c r="T216" s="882" t="s">
        <v>19</v>
      </c>
      <c r="U216" s="881" t="s">
        <v>19</v>
      </c>
      <c r="V216" s="882" t="s">
        <v>19</v>
      </c>
      <c r="W216" s="883"/>
      <c r="X216" s="884">
        <v>49.6</v>
      </c>
      <c r="Y216" s="887" t="s">
        <v>19</v>
      </c>
      <c r="Z216" s="888">
        <v>251</v>
      </c>
      <c r="AA216" s="885" t="s">
        <v>19</v>
      </c>
      <c r="AB216" s="886">
        <v>0.35</v>
      </c>
      <c r="AC216" s="481">
        <v>1579</v>
      </c>
      <c r="AD216" s="464" t="s">
        <v>36</v>
      </c>
      <c r="AE216" s="368">
        <v>3.84</v>
      </c>
      <c r="AF216" s="363" t="s">
        <v>481</v>
      </c>
      <c r="AG216" s="6" t="s">
        <v>276</v>
      </c>
      <c r="AH216" s="18" t="s">
        <v>22</v>
      </c>
      <c r="AI216" s="34">
        <v>41.8</v>
      </c>
      <c r="AJ216" s="35">
        <v>41.7</v>
      </c>
      <c r="AK216" s="36" t="s">
        <v>36</v>
      </c>
      <c r="AL216" s="97"/>
    </row>
    <row r="217" spans="1:38">
      <c r="A217" s="2226"/>
      <c r="B217" s="472">
        <v>42650</v>
      </c>
      <c r="C217" s="473" t="s">
        <v>41</v>
      </c>
      <c r="D217" s="75" t="s">
        <v>632</v>
      </c>
      <c r="E217" s="879">
        <v>30</v>
      </c>
      <c r="F217" s="880">
        <v>19.5</v>
      </c>
      <c r="G217" s="881">
        <v>18.3</v>
      </c>
      <c r="H217" s="882">
        <v>18.3</v>
      </c>
      <c r="I217" s="883">
        <v>49.4</v>
      </c>
      <c r="J217" s="884">
        <v>4.9000000000000004</v>
      </c>
      <c r="K217" s="885">
        <v>7.1</v>
      </c>
      <c r="L217" s="886">
        <v>7.1</v>
      </c>
      <c r="M217" s="883"/>
      <c r="N217" s="884"/>
      <c r="O217" s="881"/>
      <c r="P217" s="882"/>
      <c r="Q217" s="881"/>
      <c r="R217" s="882" t="s">
        <v>19</v>
      </c>
      <c r="S217" s="881"/>
      <c r="T217" s="882"/>
      <c r="U217" s="881" t="s">
        <v>19</v>
      </c>
      <c r="V217" s="882" t="s">
        <v>19</v>
      </c>
      <c r="W217" s="883"/>
      <c r="X217" s="884"/>
      <c r="Y217" s="887"/>
      <c r="Z217" s="888" t="s">
        <v>19</v>
      </c>
      <c r="AA217" s="885"/>
      <c r="AB217" s="886" t="s">
        <v>19</v>
      </c>
      <c r="AC217" s="481">
        <v>6588</v>
      </c>
      <c r="AD217" s="464" t="s">
        <v>36</v>
      </c>
      <c r="AE217" s="368" t="s">
        <v>36</v>
      </c>
      <c r="AF217" s="363" t="s">
        <v>36</v>
      </c>
      <c r="AG217" s="6" t="s">
        <v>277</v>
      </c>
      <c r="AH217" s="18" t="s">
        <v>23</v>
      </c>
      <c r="AI217" s="34">
        <v>103.4</v>
      </c>
      <c r="AJ217" s="35">
        <v>101.4</v>
      </c>
      <c r="AK217" s="36" t="s">
        <v>36</v>
      </c>
      <c r="AL217" s="97"/>
    </row>
    <row r="218" spans="1:38">
      <c r="A218" s="2226"/>
      <c r="B218" s="472">
        <v>42651</v>
      </c>
      <c r="C218" s="473" t="s">
        <v>42</v>
      </c>
      <c r="D218" s="75" t="s">
        <v>641</v>
      </c>
      <c r="E218" s="879"/>
      <c r="F218" s="880">
        <v>21.5</v>
      </c>
      <c r="G218" s="881">
        <v>19.5</v>
      </c>
      <c r="H218" s="882">
        <v>19.7</v>
      </c>
      <c r="I218" s="883">
        <v>9.1999999999999993</v>
      </c>
      <c r="J218" s="884">
        <v>3.8</v>
      </c>
      <c r="K218" s="885">
        <v>7.1</v>
      </c>
      <c r="L218" s="886">
        <v>7.1</v>
      </c>
      <c r="M218" s="883"/>
      <c r="N218" s="884"/>
      <c r="O218" s="881"/>
      <c r="P218" s="882"/>
      <c r="Q218" s="881"/>
      <c r="R218" s="882" t="s">
        <v>19</v>
      </c>
      <c r="S218" s="881"/>
      <c r="T218" s="882"/>
      <c r="U218" s="881"/>
      <c r="V218" s="882"/>
      <c r="W218" s="883"/>
      <c r="X218" s="884"/>
      <c r="Y218" s="887"/>
      <c r="Z218" s="888" t="s">
        <v>19</v>
      </c>
      <c r="AA218" s="885"/>
      <c r="AB218" s="886" t="s">
        <v>19</v>
      </c>
      <c r="AC218" s="481">
        <v>4165</v>
      </c>
      <c r="AD218" s="464" t="s">
        <v>36</v>
      </c>
      <c r="AE218" s="368" t="s">
        <v>36</v>
      </c>
      <c r="AF218" s="363" t="s">
        <v>36</v>
      </c>
      <c r="AG218" s="6" t="s">
        <v>278</v>
      </c>
      <c r="AH218" s="18" t="s">
        <v>23</v>
      </c>
      <c r="AI218" s="34">
        <v>129.69999999999999</v>
      </c>
      <c r="AJ218" s="35">
        <v>129.30000000000001</v>
      </c>
      <c r="AK218" s="36" t="s">
        <v>36</v>
      </c>
      <c r="AL218" s="97"/>
    </row>
    <row r="219" spans="1:38">
      <c r="A219" s="2226"/>
      <c r="B219" s="472">
        <v>42652</v>
      </c>
      <c r="C219" s="473" t="s">
        <v>37</v>
      </c>
      <c r="D219" s="75" t="s">
        <v>627</v>
      </c>
      <c r="E219" s="879"/>
      <c r="F219" s="880">
        <v>22.1</v>
      </c>
      <c r="G219" s="881">
        <v>19.899999999999999</v>
      </c>
      <c r="H219" s="882">
        <v>20.100000000000001</v>
      </c>
      <c r="I219" s="883">
        <v>5</v>
      </c>
      <c r="J219" s="884">
        <v>4.4000000000000004</v>
      </c>
      <c r="K219" s="885">
        <v>7.3</v>
      </c>
      <c r="L219" s="886">
        <v>7.4</v>
      </c>
      <c r="M219" s="883"/>
      <c r="N219" s="884"/>
      <c r="O219" s="881"/>
      <c r="P219" s="882"/>
      <c r="Q219" s="881"/>
      <c r="R219" s="882" t="s">
        <v>19</v>
      </c>
      <c r="S219" s="881"/>
      <c r="T219" s="882"/>
      <c r="U219" s="881"/>
      <c r="V219" s="882"/>
      <c r="W219" s="883"/>
      <c r="X219" s="884"/>
      <c r="Y219" s="887"/>
      <c r="Z219" s="888" t="s">
        <v>19</v>
      </c>
      <c r="AA219" s="885"/>
      <c r="AB219" s="886" t="s">
        <v>19</v>
      </c>
      <c r="AC219" s="481">
        <v>1943</v>
      </c>
      <c r="AD219" s="464" t="s">
        <v>36</v>
      </c>
      <c r="AE219" s="368" t="s">
        <v>36</v>
      </c>
      <c r="AF219" s="363" t="s">
        <v>36</v>
      </c>
      <c r="AG219" s="6" t="s">
        <v>279</v>
      </c>
      <c r="AH219" s="18" t="s">
        <v>23</v>
      </c>
      <c r="AI219" s="34">
        <v>84</v>
      </c>
      <c r="AJ219" s="35">
        <v>84.2</v>
      </c>
      <c r="AK219" s="36" t="s">
        <v>36</v>
      </c>
      <c r="AL219" s="97"/>
    </row>
    <row r="220" spans="1:38">
      <c r="A220" s="2226"/>
      <c r="B220" s="472">
        <v>42653</v>
      </c>
      <c r="C220" s="473" t="s">
        <v>38</v>
      </c>
      <c r="D220" s="75" t="s">
        <v>627</v>
      </c>
      <c r="E220" s="879"/>
      <c r="F220" s="880">
        <v>24.1</v>
      </c>
      <c r="G220" s="881">
        <v>20.8</v>
      </c>
      <c r="H220" s="882">
        <v>20.7</v>
      </c>
      <c r="I220" s="883">
        <v>4.05</v>
      </c>
      <c r="J220" s="884">
        <v>3.82</v>
      </c>
      <c r="K220" s="885">
        <v>7.49</v>
      </c>
      <c r="L220" s="886">
        <v>7.48</v>
      </c>
      <c r="M220" s="883">
        <v>36</v>
      </c>
      <c r="N220" s="884">
        <v>36.5</v>
      </c>
      <c r="O220" s="881"/>
      <c r="P220" s="882">
        <v>92.4</v>
      </c>
      <c r="Q220" s="881"/>
      <c r="R220" s="882">
        <v>120.9</v>
      </c>
      <c r="S220" s="881"/>
      <c r="T220" s="882"/>
      <c r="U220" s="881"/>
      <c r="V220" s="882"/>
      <c r="W220" s="883"/>
      <c r="X220" s="884">
        <v>35</v>
      </c>
      <c r="Y220" s="887"/>
      <c r="Z220" s="888">
        <v>221</v>
      </c>
      <c r="AA220" s="885"/>
      <c r="AB220" s="886">
        <v>0.42</v>
      </c>
      <c r="AC220" s="481">
        <v>2079</v>
      </c>
      <c r="AD220" s="464" t="s">
        <v>36</v>
      </c>
      <c r="AE220" s="368" t="s">
        <v>36</v>
      </c>
      <c r="AF220" s="363" t="s">
        <v>36</v>
      </c>
      <c r="AG220" s="6" t="s">
        <v>280</v>
      </c>
      <c r="AH220" s="18" t="s">
        <v>23</v>
      </c>
      <c r="AI220" s="34">
        <v>45.7</v>
      </c>
      <c r="AJ220" s="35">
        <v>45.1</v>
      </c>
      <c r="AK220" s="36" t="s">
        <v>36</v>
      </c>
      <c r="AL220" s="97"/>
    </row>
    <row r="221" spans="1:38">
      <c r="A221" s="2226"/>
      <c r="B221" s="472">
        <v>42654</v>
      </c>
      <c r="C221" s="473" t="s">
        <v>35</v>
      </c>
      <c r="D221" s="75" t="s">
        <v>641</v>
      </c>
      <c r="E221" s="879"/>
      <c r="F221" s="880">
        <v>20.6</v>
      </c>
      <c r="G221" s="881">
        <v>21.2</v>
      </c>
      <c r="H221" s="882">
        <v>21.3</v>
      </c>
      <c r="I221" s="883">
        <v>3.96</v>
      </c>
      <c r="J221" s="884">
        <v>5</v>
      </c>
      <c r="K221" s="885">
        <v>7.53</v>
      </c>
      <c r="L221" s="886">
        <v>7.58</v>
      </c>
      <c r="M221" s="883">
        <v>38.4</v>
      </c>
      <c r="N221" s="884">
        <v>38.799999999999997</v>
      </c>
      <c r="O221" s="881"/>
      <c r="P221" s="882">
        <v>97.5</v>
      </c>
      <c r="Q221" s="881"/>
      <c r="R221" s="882">
        <v>126.7</v>
      </c>
      <c r="S221" s="881"/>
      <c r="T221" s="882"/>
      <c r="U221" s="881"/>
      <c r="V221" s="882"/>
      <c r="W221" s="883"/>
      <c r="X221" s="884">
        <v>36.700000000000003</v>
      </c>
      <c r="Y221" s="887"/>
      <c r="Z221" s="888">
        <v>234</v>
      </c>
      <c r="AA221" s="885"/>
      <c r="AB221" s="886">
        <v>0.46</v>
      </c>
      <c r="AC221" s="481">
        <v>924</v>
      </c>
      <c r="AD221" s="464" t="s">
        <v>36</v>
      </c>
      <c r="AE221" s="368" t="s">
        <v>36</v>
      </c>
      <c r="AF221" s="363" t="s">
        <v>36</v>
      </c>
      <c r="AG221" s="6" t="s">
        <v>281</v>
      </c>
      <c r="AH221" s="18" t="s">
        <v>23</v>
      </c>
      <c r="AI221" s="37">
        <v>43</v>
      </c>
      <c r="AJ221" s="38">
        <v>45.6</v>
      </c>
      <c r="AK221" s="39" t="s">
        <v>36</v>
      </c>
      <c r="AL221" s="95"/>
    </row>
    <row r="222" spans="1:38">
      <c r="A222" s="2226"/>
      <c r="B222" s="472">
        <v>42655</v>
      </c>
      <c r="C222" s="473" t="s">
        <v>39</v>
      </c>
      <c r="D222" s="75" t="s">
        <v>627</v>
      </c>
      <c r="E222" s="879"/>
      <c r="F222" s="880">
        <v>25.7</v>
      </c>
      <c r="G222" s="881">
        <v>20.8</v>
      </c>
      <c r="H222" s="882">
        <v>20.7</v>
      </c>
      <c r="I222" s="883">
        <v>3.84</v>
      </c>
      <c r="J222" s="884">
        <v>4.3600000000000003</v>
      </c>
      <c r="K222" s="885">
        <v>7.55</v>
      </c>
      <c r="L222" s="886">
        <v>7.6</v>
      </c>
      <c r="M222" s="883">
        <v>39.6</v>
      </c>
      <c r="N222" s="884">
        <v>39.700000000000003</v>
      </c>
      <c r="O222" s="881"/>
      <c r="P222" s="882">
        <v>100.3</v>
      </c>
      <c r="Q222" s="881"/>
      <c r="R222" s="882">
        <v>128.5</v>
      </c>
      <c r="S222" s="881"/>
      <c r="T222" s="882"/>
      <c r="U222" s="881"/>
      <c r="V222" s="882"/>
      <c r="W222" s="883"/>
      <c r="X222" s="884">
        <v>40</v>
      </c>
      <c r="Y222" s="887"/>
      <c r="Z222" s="888">
        <v>233</v>
      </c>
      <c r="AA222" s="885"/>
      <c r="AB222" s="886">
        <v>0.39</v>
      </c>
      <c r="AC222" s="481">
        <v>932</v>
      </c>
      <c r="AD222" s="464" t="s">
        <v>36</v>
      </c>
      <c r="AE222" s="368" t="s">
        <v>36</v>
      </c>
      <c r="AF222" s="363" t="s">
        <v>36</v>
      </c>
      <c r="AG222" s="6" t="s">
        <v>282</v>
      </c>
      <c r="AH222" s="18" t="s">
        <v>23</v>
      </c>
      <c r="AI222" s="49">
        <v>281</v>
      </c>
      <c r="AJ222" s="50">
        <v>255</v>
      </c>
      <c r="AK222" s="25" t="s">
        <v>36</v>
      </c>
      <c r="AL222" s="26"/>
    </row>
    <row r="223" spans="1:38">
      <c r="A223" s="2226"/>
      <c r="B223" s="472">
        <v>42656</v>
      </c>
      <c r="C223" s="473" t="s">
        <v>40</v>
      </c>
      <c r="D223" s="75" t="s">
        <v>632</v>
      </c>
      <c r="E223" s="879">
        <v>11.5</v>
      </c>
      <c r="F223" s="880">
        <v>15.1</v>
      </c>
      <c r="G223" s="881">
        <v>20.5</v>
      </c>
      <c r="H223" s="882">
        <v>20.8</v>
      </c>
      <c r="I223" s="883">
        <v>3.54</v>
      </c>
      <c r="J223" s="884">
        <v>4.3099999999999996</v>
      </c>
      <c r="K223" s="885">
        <v>7.65</v>
      </c>
      <c r="L223" s="886">
        <v>7.7</v>
      </c>
      <c r="M223" s="883">
        <v>41.1</v>
      </c>
      <c r="N223" s="884">
        <v>41.2</v>
      </c>
      <c r="O223" s="881"/>
      <c r="P223" s="882">
        <v>95.5</v>
      </c>
      <c r="Q223" s="881"/>
      <c r="R223" s="882">
        <v>130.1</v>
      </c>
      <c r="S223" s="881"/>
      <c r="T223" s="882"/>
      <c r="U223" s="881"/>
      <c r="V223" s="882"/>
      <c r="W223" s="883"/>
      <c r="X223" s="884">
        <v>43.6</v>
      </c>
      <c r="Y223" s="887"/>
      <c r="Z223" s="888">
        <v>248</v>
      </c>
      <c r="AA223" s="885"/>
      <c r="AB223" s="886">
        <v>0.4</v>
      </c>
      <c r="AC223" s="481">
        <v>927</v>
      </c>
      <c r="AD223" s="464">
        <v>10070</v>
      </c>
      <c r="AE223" s="368">
        <v>4.28</v>
      </c>
      <c r="AF223" s="363" t="s">
        <v>36</v>
      </c>
      <c r="AG223" s="6" t="s">
        <v>283</v>
      </c>
      <c r="AH223" s="18" t="s">
        <v>23</v>
      </c>
      <c r="AI223" s="40">
        <v>0.5</v>
      </c>
      <c r="AJ223" s="41">
        <v>0.38</v>
      </c>
      <c r="AK223" s="42" t="s">
        <v>36</v>
      </c>
      <c r="AL223" s="96"/>
    </row>
    <row r="224" spans="1:38">
      <c r="A224" s="2226"/>
      <c r="B224" s="472">
        <v>42657</v>
      </c>
      <c r="C224" s="473" t="s">
        <v>41</v>
      </c>
      <c r="D224" s="75" t="s">
        <v>632</v>
      </c>
      <c r="E224" s="879">
        <v>18.5</v>
      </c>
      <c r="F224" s="880">
        <v>14.2</v>
      </c>
      <c r="G224" s="881">
        <v>17.399999999999999</v>
      </c>
      <c r="H224" s="882">
        <v>17.8</v>
      </c>
      <c r="I224" s="883">
        <v>9.6</v>
      </c>
      <c r="J224" s="884">
        <v>5.0999999999999996</v>
      </c>
      <c r="K224" s="885">
        <v>7.4</v>
      </c>
      <c r="L224" s="886">
        <v>7.6</v>
      </c>
      <c r="M224" s="883"/>
      <c r="N224" s="884"/>
      <c r="O224" s="881"/>
      <c r="P224" s="882"/>
      <c r="Q224" s="881"/>
      <c r="R224" s="882" t="s">
        <v>19</v>
      </c>
      <c r="S224" s="881"/>
      <c r="T224" s="882"/>
      <c r="U224" s="881"/>
      <c r="V224" s="882"/>
      <c r="W224" s="883"/>
      <c r="X224" s="884"/>
      <c r="Y224" s="887"/>
      <c r="Z224" s="888" t="s">
        <v>19</v>
      </c>
      <c r="AA224" s="885"/>
      <c r="AB224" s="886" t="s">
        <v>19</v>
      </c>
      <c r="AC224" s="481">
        <v>3222</v>
      </c>
      <c r="AD224" s="464" t="s">
        <v>36</v>
      </c>
      <c r="AE224" s="368" t="s">
        <v>36</v>
      </c>
      <c r="AF224" s="363" t="s">
        <v>36</v>
      </c>
      <c r="AG224" s="6" t="s">
        <v>24</v>
      </c>
      <c r="AH224" s="18" t="s">
        <v>23</v>
      </c>
      <c r="AI224" s="23">
        <v>2.9</v>
      </c>
      <c r="AJ224" s="48">
        <v>2.7</v>
      </c>
      <c r="AK224" s="36" t="s">
        <v>36</v>
      </c>
      <c r="AL224" s="96"/>
    </row>
    <row r="225" spans="1:38">
      <c r="A225" s="2226"/>
      <c r="B225" s="472">
        <v>42658</v>
      </c>
      <c r="C225" s="473" t="s">
        <v>42</v>
      </c>
      <c r="D225" s="75" t="s">
        <v>632</v>
      </c>
      <c r="E225" s="879">
        <v>14</v>
      </c>
      <c r="F225" s="880">
        <v>15.7</v>
      </c>
      <c r="G225" s="881">
        <v>17.5</v>
      </c>
      <c r="H225" s="882">
        <v>17.8</v>
      </c>
      <c r="I225" s="883">
        <v>6.4</v>
      </c>
      <c r="J225" s="884">
        <v>4.0999999999999996</v>
      </c>
      <c r="K225" s="885">
        <v>7.3</v>
      </c>
      <c r="L225" s="886">
        <v>7.4</v>
      </c>
      <c r="M225" s="883"/>
      <c r="N225" s="884"/>
      <c r="O225" s="881"/>
      <c r="P225" s="882"/>
      <c r="Q225" s="881"/>
      <c r="R225" s="882" t="s">
        <v>19</v>
      </c>
      <c r="S225" s="881"/>
      <c r="T225" s="882"/>
      <c r="U225" s="881"/>
      <c r="V225" s="882"/>
      <c r="W225" s="883"/>
      <c r="X225" s="884"/>
      <c r="Y225" s="887"/>
      <c r="Z225" s="888" t="s">
        <v>19</v>
      </c>
      <c r="AA225" s="885"/>
      <c r="AB225" s="886" t="s">
        <v>19</v>
      </c>
      <c r="AC225" s="481">
        <v>3313</v>
      </c>
      <c r="AD225" s="464" t="s">
        <v>36</v>
      </c>
      <c r="AE225" s="368" t="s">
        <v>36</v>
      </c>
      <c r="AF225" s="363" t="s">
        <v>36</v>
      </c>
      <c r="AG225" s="6" t="s">
        <v>25</v>
      </c>
      <c r="AH225" s="18" t="s">
        <v>23</v>
      </c>
      <c r="AI225" s="23">
        <v>1</v>
      </c>
      <c r="AJ225" s="48">
        <v>0.8</v>
      </c>
      <c r="AK225" s="36" t="s">
        <v>36</v>
      </c>
      <c r="AL225" s="96"/>
    </row>
    <row r="226" spans="1:38">
      <c r="A226" s="2226"/>
      <c r="B226" s="472">
        <v>42659</v>
      </c>
      <c r="C226" s="473" t="s">
        <v>37</v>
      </c>
      <c r="D226" s="75" t="s">
        <v>632</v>
      </c>
      <c r="E226" s="879">
        <v>23</v>
      </c>
      <c r="F226" s="880">
        <v>12.9</v>
      </c>
      <c r="G226" s="881">
        <v>17.100000000000001</v>
      </c>
      <c r="H226" s="882">
        <v>17.2</v>
      </c>
      <c r="I226" s="883">
        <v>5.83</v>
      </c>
      <c r="J226" s="884">
        <v>3.42</v>
      </c>
      <c r="K226" s="885">
        <v>7.32</v>
      </c>
      <c r="L226" s="886">
        <v>7.3</v>
      </c>
      <c r="M226" s="883">
        <v>23.9</v>
      </c>
      <c r="N226" s="884">
        <v>25.6</v>
      </c>
      <c r="O226" s="881"/>
      <c r="P226" s="882">
        <v>71.5</v>
      </c>
      <c r="Q226" s="881"/>
      <c r="R226" s="882">
        <v>92.8</v>
      </c>
      <c r="S226" s="881"/>
      <c r="T226" s="882"/>
      <c r="U226" s="881"/>
      <c r="V226" s="882"/>
      <c r="W226" s="883"/>
      <c r="X226" s="884">
        <v>23.2</v>
      </c>
      <c r="Y226" s="887"/>
      <c r="Z226" s="888">
        <v>149</v>
      </c>
      <c r="AA226" s="885"/>
      <c r="AB226" s="886">
        <v>0.41</v>
      </c>
      <c r="AC226" s="481">
        <v>3441</v>
      </c>
      <c r="AD226" s="464" t="s">
        <v>36</v>
      </c>
      <c r="AE226" s="368" t="s">
        <v>36</v>
      </c>
      <c r="AF226" s="363" t="s">
        <v>36</v>
      </c>
      <c r="AG226" s="6" t="s">
        <v>284</v>
      </c>
      <c r="AH226" s="18" t="s">
        <v>23</v>
      </c>
      <c r="AI226" s="23">
        <v>9.5</v>
      </c>
      <c r="AJ226" s="48">
        <v>8.6999999999999993</v>
      </c>
      <c r="AK226" s="36" t="s">
        <v>36</v>
      </c>
      <c r="AL226" s="96"/>
    </row>
    <row r="227" spans="1:38">
      <c r="A227" s="2226"/>
      <c r="B227" s="472">
        <v>42660</v>
      </c>
      <c r="C227" s="473" t="s">
        <v>38</v>
      </c>
      <c r="D227" s="75" t="s">
        <v>632</v>
      </c>
      <c r="E227" s="879">
        <v>6</v>
      </c>
      <c r="F227" s="880">
        <v>13.9</v>
      </c>
      <c r="G227" s="881">
        <v>16.600000000000001</v>
      </c>
      <c r="H227" s="882">
        <v>16.600000000000001</v>
      </c>
      <c r="I227" s="883">
        <v>6.24</v>
      </c>
      <c r="J227" s="884">
        <v>4.09</v>
      </c>
      <c r="K227" s="885">
        <v>7.29</v>
      </c>
      <c r="L227" s="886">
        <v>7.26</v>
      </c>
      <c r="M227" s="883">
        <v>24.2</v>
      </c>
      <c r="N227" s="884">
        <v>23.5</v>
      </c>
      <c r="O227" s="881"/>
      <c r="P227" s="882">
        <v>64.599999999999994</v>
      </c>
      <c r="Q227" s="881"/>
      <c r="R227" s="882">
        <v>86</v>
      </c>
      <c r="S227" s="881"/>
      <c r="T227" s="882"/>
      <c r="U227" s="881"/>
      <c r="V227" s="882"/>
      <c r="W227" s="883"/>
      <c r="X227" s="884">
        <v>19.899999999999999</v>
      </c>
      <c r="Y227" s="887"/>
      <c r="Z227" s="888">
        <v>143</v>
      </c>
      <c r="AA227" s="885"/>
      <c r="AB227" s="886">
        <v>0.44</v>
      </c>
      <c r="AC227" s="481">
        <v>2278</v>
      </c>
      <c r="AD227" s="464" t="s">
        <v>36</v>
      </c>
      <c r="AE227" s="368" t="s">
        <v>36</v>
      </c>
      <c r="AF227" s="363" t="s">
        <v>36</v>
      </c>
      <c r="AG227" s="6" t="s">
        <v>285</v>
      </c>
      <c r="AH227" s="18" t="s">
        <v>23</v>
      </c>
      <c r="AI227" s="45">
        <v>5.1999999999999998E-2</v>
      </c>
      <c r="AJ227" s="46">
        <v>4.3999999999999997E-2</v>
      </c>
      <c r="AK227" s="47" t="s">
        <v>36</v>
      </c>
      <c r="AL227" s="98"/>
    </row>
    <row r="228" spans="1:38">
      <c r="A228" s="2226"/>
      <c r="B228" s="472">
        <v>42661</v>
      </c>
      <c r="C228" s="473" t="s">
        <v>35</v>
      </c>
      <c r="D228" s="75" t="s">
        <v>627</v>
      </c>
      <c r="E228" s="879"/>
      <c r="F228" s="880">
        <v>16.899999999999999</v>
      </c>
      <c r="G228" s="881">
        <v>16.5</v>
      </c>
      <c r="H228" s="882">
        <v>16.399999999999999</v>
      </c>
      <c r="I228" s="883">
        <v>3.69</v>
      </c>
      <c r="J228" s="884">
        <v>3.35</v>
      </c>
      <c r="K228" s="885">
        <v>7.41</v>
      </c>
      <c r="L228" s="886">
        <v>7.47</v>
      </c>
      <c r="M228" s="883">
        <v>31</v>
      </c>
      <c r="N228" s="884">
        <v>30.7</v>
      </c>
      <c r="O228" s="881"/>
      <c r="P228" s="882">
        <v>81.5</v>
      </c>
      <c r="Q228" s="881"/>
      <c r="R228" s="882">
        <v>108.9</v>
      </c>
      <c r="S228" s="881"/>
      <c r="T228" s="882"/>
      <c r="U228" s="881"/>
      <c r="V228" s="882"/>
      <c r="W228" s="883"/>
      <c r="X228" s="884">
        <v>25</v>
      </c>
      <c r="Y228" s="887"/>
      <c r="Z228" s="888">
        <v>184</v>
      </c>
      <c r="AA228" s="885"/>
      <c r="AB228" s="886">
        <v>0.47</v>
      </c>
      <c r="AC228" s="481">
        <v>1275</v>
      </c>
      <c r="AD228" s="464">
        <v>10070</v>
      </c>
      <c r="AE228" s="368" t="s">
        <v>36</v>
      </c>
      <c r="AF228" s="363" t="s">
        <v>36</v>
      </c>
      <c r="AG228" s="6" t="s">
        <v>292</v>
      </c>
      <c r="AH228" s="18" t="s">
        <v>23</v>
      </c>
      <c r="AI228" s="24">
        <v>3.34</v>
      </c>
      <c r="AJ228" s="44">
        <v>3.73</v>
      </c>
      <c r="AK228" s="42" t="s">
        <v>36</v>
      </c>
      <c r="AL228" s="96"/>
    </row>
    <row r="229" spans="1:38">
      <c r="A229" s="2226"/>
      <c r="B229" s="472">
        <v>42662</v>
      </c>
      <c r="C229" s="473" t="s">
        <v>39</v>
      </c>
      <c r="D229" s="75" t="s">
        <v>632</v>
      </c>
      <c r="E229" s="879">
        <v>49</v>
      </c>
      <c r="F229" s="880">
        <v>11.1</v>
      </c>
      <c r="G229" s="881">
        <v>15.5</v>
      </c>
      <c r="H229" s="882">
        <v>15.9</v>
      </c>
      <c r="I229" s="883">
        <v>4.97</v>
      </c>
      <c r="J229" s="884">
        <v>3.79</v>
      </c>
      <c r="K229" s="885">
        <v>7.51</v>
      </c>
      <c r="L229" s="886">
        <v>7.54</v>
      </c>
      <c r="M229" s="883">
        <v>31.2</v>
      </c>
      <c r="N229" s="884">
        <v>34.700000000000003</v>
      </c>
      <c r="O229" s="881"/>
      <c r="P229" s="882">
        <v>88.4</v>
      </c>
      <c r="Q229" s="881"/>
      <c r="R229" s="882">
        <v>117.9</v>
      </c>
      <c r="S229" s="881"/>
      <c r="T229" s="882"/>
      <c r="U229" s="881"/>
      <c r="V229" s="882"/>
      <c r="W229" s="883"/>
      <c r="X229" s="884">
        <v>31.5</v>
      </c>
      <c r="Y229" s="887"/>
      <c r="Z229" s="888">
        <v>207</v>
      </c>
      <c r="AA229" s="885"/>
      <c r="AB229" s="886">
        <v>0.43</v>
      </c>
      <c r="AC229" s="481">
        <v>3375</v>
      </c>
      <c r="AD229" s="464">
        <v>10050</v>
      </c>
      <c r="AE229" s="368" t="s">
        <v>36</v>
      </c>
      <c r="AF229" s="363" t="s">
        <v>36</v>
      </c>
      <c r="AG229" s="6" t="s">
        <v>286</v>
      </c>
      <c r="AH229" s="18" t="s">
        <v>23</v>
      </c>
      <c r="AI229" s="24">
        <v>3.45</v>
      </c>
      <c r="AJ229" s="44">
        <v>3.53</v>
      </c>
      <c r="AK229" s="42" t="s">
        <v>36</v>
      </c>
      <c r="AL229" s="96"/>
    </row>
    <row r="230" spans="1:38">
      <c r="A230" s="2226"/>
      <c r="B230" s="472">
        <v>42663</v>
      </c>
      <c r="C230" s="473" t="s">
        <v>40</v>
      </c>
      <c r="D230" s="75" t="s">
        <v>632</v>
      </c>
      <c r="E230" s="879">
        <v>6.5</v>
      </c>
      <c r="F230" s="880">
        <v>14</v>
      </c>
      <c r="G230" s="881">
        <v>15.3</v>
      </c>
      <c r="H230" s="882">
        <v>15.1</v>
      </c>
      <c r="I230" s="883">
        <v>14.34</v>
      </c>
      <c r="J230" s="884">
        <v>4.3899999999999997</v>
      </c>
      <c r="K230" s="885">
        <v>7.25</v>
      </c>
      <c r="L230" s="886">
        <v>7.16</v>
      </c>
      <c r="M230" s="883">
        <v>18.5</v>
      </c>
      <c r="N230" s="884">
        <v>18.100000000000001</v>
      </c>
      <c r="O230" s="881"/>
      <c r="P230" s="882">
        <v>49.2</v>
      </c>
      <c r="Q230" s="881"/>
      <c r="R230" s="882">
        <v>68</v>
      </c>
      <c r="S230" s="881"/>
      <c r="T230" s="882"/>
      <c r="U230" s="881"/>
      <c r="V230" s="882"/>
      <c r="W230" s="883"/>
      <c r="X230" s="884">
        <v>14.8</v>
      </c>
      <c r="Y230" s="887"/>
      <c r="Z230" s="888">
        <v>153</v>
      </c>
      <c r="AA230" s="885"/>
      <c r="AB230" s="886">
        <v>0.33</v>
      </c>
      <c r="AC230" s="481">
        <v>4620</v>
      </c>
      <c r="AD230" s="464">
        <v>10090</v>
      </c>
      <c r="AE230" s="368">
        <v>4.01</v>
      </c>
      <c r="AF230" s="363" t="s">
        <v>36</v>
      </c>
      <c r="AG230" s="6" t="s">
        <v>287</v>
      </c>
      <c r="AH230" s="18" t="s">
        <v>23</v>
      </c>
      <c r="AI230" s="348">
        <v>7.1999999999999995E-2</v>
      </c>
      <c r="AJ230" s="268">
        <v>6.3E-2</v>
      </c>
      <c r="AK230" s="47" t="s">
        <v>36</v>
      </c>
      <c r="AL230" s="98"/>
    </row>
    <row r="231" spans="1:38">
      <c r="A231" s="2226"/>
      <c r="B231" s="472">
        <v>42664</v>
      </c>
      <c r="C231" s="473" t="s">
        <v>41</v>
      </c>
      <c r="D231" s="75" t="s">
        <v>632</v>
      </c>
      <c r="E231" s="879">
        <v>14.5</v>
      </c>
      <c r="F231" s="880">
        <v>17.8</v>
      </c>
      <c r="G231" s="881">
        <v>17.100000000000001</v>
      </c>
      <c r="H231" s="882">
        <v>17.100000000000001</v>
      </c>
      <c r="I231" s="883">
        <v>6.4</v>
      </c>
      <c r="J231" s="884">
        <v>4</v>
      </c>
      <c r="K231" s="885">
        <v>7.3</v>
      </c>
      <c r="L231" s="886">
        <v>7.3</v>
      </c>
      <c r="M231" s="883"/>
      <c r="N231" s="884"/>
      <c r="O231" s="881"/>
      <c r="P231" s="882"/>
      <c r="Q231" s="881"/>
      <c r="R231" s="882" t="s">
        <v>19</v>
      </c>
      <c r="S231" s="881"/>
      <c r="T231" s="882"/>
      <c r="U231" s="881"/>
      <c r="V231" s="882"/>
      <c r="W231" s="883"/>
      <c r="X231" s="884"/>
      <c r="Y231" s="887"/>
      <c r="Z231" s="888" t="s">
        <v>19</v>
      </c>
      <c r="AA231" s="885"/>
      <c r="AB231" s="886" t="s">
        <v>19</v>
      </c>
      <c r="AC231" s="481">
        <v>3151</v>
      </c>
      <c r="AD231" s="464">
        <v>9980</v>
      </c>
      <c r="AE231" s="368" t="s">
        <v>36</v>
      </c>
      <c r="AF231" s="363" t="s">
        <v>36</v>
      </c>
      <c r="AG231" s="6" t="s">
        <v>288</v>
      </c>
      <c r="AH231" s="18" t="s">
        <v>23</v>
      </c>
      <c r="AI231" s="24" t="s">
        <v>644</v>
      </c>
      <c r="AJ231" s="44" t="s">
        <v>644</v>
      </c>
      <c r="AK231" s="42" t="s">
        <v>36</v>
      </c>
      <c r="AL231" s="96"/>
    </row>
    <row r="232" spans="1:38">
      <c r="A232" s="2226"/>
      <c r="B232" s="472">
        <v>42665</v>
      </c>
      <c r="C232" s="473" t="s">
        <v>42</v>
      </c>
      <c r="D232" s="75" t="s">
        <v>632</v>
      </c>
      <c r="E232" s="879">
        <v>106.5</v>
      </c>
      <c r="F232" s="880">
        <v>18.600000000000001</v>
      </c>
      <c r="G232" s="881">
        <v>18.3</v>
      </c>
      <c r="H232" s="882">
        <v>18.399999999999999</v>
      </c>
      <c r="I232" s="883">
        <v>29.3</v>
      </c>
      <c r="J232" s="884">
        <v>4</v>
      </c>
      <c r="K232" s="885">
        <v>7.3</v>
      </c>
      <c r="L232" s="886">
        <v>7.3</v>
      </c>
      <c r="M232" s="883"/>
      <c r="N232" s="884"/>
      <c r="O232" s="881"/>
      <c r="P232" s="882"/>
      <c r="Q232" s="881"/>
      <c r="R232" s="882" t="s">
        <v>19</v>
      </c>
      <c r="S232" s="881"/>
      <c r="T232" s="882"/>
      <c r="U232" s="881"/>
      <c r="V232" s="882"/>
      <c r="W232" s="883"/>
      <c r="X232" s="884"/>
      <c r="Y232" s="887"/>
      <c r="Z232" s="888" t="s">
        <v>19</v>
      </c>
      <c r="AA232" s="885"/>
      <c r="AB232" s="886" t="s">
        <v>19</v>
      </c>
      <c r="AC232" s="481">
        <v>4241</v>
      </c>
      <c r="AD232" s="464" t="s">
        <v>36</v>
      </c>
      <c r="AE232" s="368" t="s">
        <v>36</v>
      </c>
      <c r="AF232" s="363" t="s">
        <v>36</v>
      </c>
      <c r="AG232" s="6" t="s">
        <v>289</v>
      </c>
      <c r="AH232" s="18" t="s">
        <v>23</v>
      </c>
      <c r="AI232" s="23">
        <v>23.4</v>
      </c>
      <c r="AJ232" s="48">
        <v>23.9</v>
      </c>
      <c r="AK232" s="36" t="s">
        <v>36</v>
      </c>
      <c r="AL232" s="97"/>
    </row>
    <row r="233" spans="1:38">
      <c r="A233" s="2226"/>
      <c r="B233" s="472">
        <v>42666</v>
      </c>
      <c r="C233" s="473" t="s">
        <v>37</v>
      </c>
      <c r="D233" s="75" t="s">
        <v>641</v>
      </c>
      <c r="E233" s="879">
        <v>23</v>
      </c>
      <c r="F233" s="880">
        <v>21.3</v>
      </c>
      <c r="G233" s="881">
        <v>19.3</v>
      </c>
      <c r="H233" s="882">
        <v>19.100000000000001</v>
      </c>
      <c r="I233" s="883">
        <v>36.369999999999997</v>
      </c>
      <c r="J233" s="884">
        <v>5.55</v>
      </c>
      <c r="K233" s="885">
        <v>7.13</v>
      </c>
      <c r="L233" s="886">
        <v>7.02</v>
      </c>
      <c r="M233" s="883">
        <v>16.91</v>
      </c>
      <c r="N233" s="884">
        <v>15.17</v>
      </c>
      <c r="O233" s="881"/>
      <c r="P233" s="882">
        <v>28.6</v>
      </c>
      <c r="Q233" s="881"/>
      <c r="R233" s="882">
        <v>50.4</v>
      </c>
      <c r="S233" s="881"/>
      <c r="T233" s="882"/>
      <c r="U233" s="881"/>
      <c r="V233" s="882"/>
      <c r="W233" s="883"/>
      <c r="X233" s="884">
        <v>16.8</v>
      </c>
      <c r="Y233" s="887"/>
      <c r="Z233" s="888">
        <v>142</v>
      </c>
      <c r="AA233" s="885"/>
      <c r="AB233" s="886">
        <v>0.3</v>
      </c>
      <c r="AC233" s="481">
        <v>5304</v>
      </c>
      <c r="AD233" s="464" t="s">
        <v>36</v>
      </c>
      <c r="AE233" s="368" t="s">
        <v>36</v>
      </c>
      <c r="AF233" s="363" t="s">
        <v>36</v>
      </c>
      <c r="AG233" s="6" t="s">
        <v>27</v>
      </c>
      <c r="AH233" s="18" t="s">
        <v>23</v>
      </c>
      <c r="AI233" s="23">
        <v>32.6</v>
      </c>
      <c r="AJ233" s="48">
        <v>32.299999999999997</v>
      </c>
      <c r="AK233" s="36" t="s">
        <v>36</v>
      </c>
      <c r="AL233" s="97"/>
    </row>
    <row r="234" spans="1:38">
      <c r="A234" s="2226"/>
      <c r="B234" s="472">
        <v>42667</v>
      </c>
      <c r="C234" s="473" t="s">
        <v>38</v>
      </c>
      <c r="D234" s="75" t="s">
        <v>627</v>
      </c>
      <c r="E234" s="879"/>
      <c r="F234" s="880">
        <v>15.5</v>
      </c>
      <c r="G234" s="881">
        <v>16.399999999999999</v>
      </c>
      <c r="H234" s="882">
        <v>16.399999999999999</v>
      </c>
      <c r="I234" s="883">
        <v>13.46</v>
      </c>
      <c r="J234" s="884">
        <v>5.19</v>
      </c>
      <c r="K234" s="885">
        <v>7.17</v>
      </c>
      <c r="L234" s="886">
        <v>7.14</v>
      </c>
      <c r="M234" s="883">
        <v>21.3</v>
      </c>
      <c r="N234" s="884">
        <v>20.6</v>
      </c>
      <c r="O234" s="881"/>
      <c r="P234" s="882">
        <v>50.3</v>
      </c>
      <c r="Q234" s="881"/>
      <c r="R234" s="882">
        <v>71.2</v>
      </c>
      <c r="S234" s="881"/>
      <c r="T234" s="882"/>
      <c r="U234" s="881"/>
      <c r="V234" s="882"/>
      <c r="W234" s="883"/>
      <c r="X234" s="884">
        <v>21.1</v>
      </c>
      <c r="Y234" s="887"/>
      <c r="Z234" s="888">
        <v>203</v>
      </c>
      <c r="AA234" s="885"/>
      <c r="AB234" s="886">
        <v>0.38</v>
      </c>
      <c r="AC234" s="481">
        <v>3608</v>
      </c>
      <c r="AD234" s="464" t="s">
        <v>36</v>
      </c>
      <c r="AE234" s="368" t="s">
        <v>36</v>
      </c>
      <c r="AF234" s="363" t="s">
        <v>36</v>
      </c>
      <c r="AG234" s="6" t="s">
        <v>290</v>
      </c>
      <c r="AH234" s="18" t="s">
        <v>275</v>
      </c>
      <c r="AI234" s="51">
        <v>7</v>
      </c>
      <c r="AJ234" s="52">
        <v>6</v>
      </c>
      <c r="AK234" s="43" t="s">
        <v>36</v>
      </c>
      <c r="AL234" s="99"/>
    </row>
    <row r="235" spans="1:38">
      <c r="A235" s="2226"/>
      <c r="B235" s="472">
        <v>42668</v>
      </c>
      <c r="C235" s="473" t="s">
        <v>35</v>
      </c>
      <c r="D235" s="75" t="s">
        <v>632</v>
      </c>
      <c r="E235" s="879">
        <v>9</v>
      </c>
      <c r="F235" s="880">
        <v>12.3</v>
      </c>
      <c r="G235" s="881">
        <v>16.2</v>
      </c>
      <c r="H235" s="882">
        <v>16.3</v>
      </c>
      <c r="I235" s="883">
        <v>8.24</v>
      </c>
      <c r="J235" s="884">
        <v>3.89</v>
      </c>
      <c r="K235" s="885">
        <v>7.41</v>
      </c>
      <c r="L235" s="886">
        <v>7.33</v>
      </c>
      <c r="M235" s="883">
        <v>30.6</v>
      </c>
      <c r="N235" s="884">
        <v>28.7</v>
      </c>
      <c r="O235" s="881"/>
      <c r="P235" s="882">
        <v>72.3</v>
      </c>
      <c r="Q235" s="881"/>
      <c r="R235" s="882">
        <v>103.3</v>
      </c>
      <c r="S235" s="881"/>
      <c r="T235" s="882"/>
      <c r="U235" s="881"/>
      <c r="V235" s="882"/>
      <c r="W235" s="883"/>
      <c r="X235" s="884">
        <v>28.3</v>
      </c>
      <c r="Y235" s="887"/>
      <c r="Z235" s="888">
        <v>249</v>
      </c>
      <c r="AA235" s="885"/>
      <c r="AB235" s="886">
        <v>0.3</v>
      </c>
      <c r="AC235" s="481">
        <v>2744</v>
      </c>
      <c r="AD235" s="464" t="s">
        <v>36</v>
      </c>
      <c r="AE235" s="368" t="s">
        <v>36</v>
      </c>
      <c r="AF235" s="363" t="s">
        <v>36</v>
      </c>
      <c r="AG235" s="6" t="s">
        <v>291</v>
      </c>
      <c r="AH235" s="18" t="s">
        <v>23</v>
      </c>
      <c r="AI235" s="51">
        <v>4</v>
      </c>
      <c r="AJ235" s="52">
        <v>4</v>
      </c>
      <c r="AK235" s="43" t="s">
        <v>36</v>
      </c>
      <c r="AL235" s="99"/>
    </row>
    <row r="236" spans="1:38">
      <c r="A236" s="2226"/>
      <c r="B236" s="472">
        <v>42669</v>
      </c>
      <c r="C236" s="473" t="s">
        <v>39</v>
      </c>
      <c r="D236" s="75" t="s">
        <v>627</v>
      </c>
      <c r="E236" s="879"/>
      <c r="F236" s="880">
        <v>16.2</v>
      </c>
      <c r="G236" s="881">
        <v>15.8</v>
      </c>
      <c r="H236" s="882">
        <v>15.6</v>
      </c>
      <c r="I236" s="883">
        <v>7.55</v>
      </c>
      <c r="J236" s="884">
        <v>4.1500000000000004</v>
      </c>
      <c r="K236" s="885">
        <v>7.34</v>
      </c>
      <c r="L236" s="886">
        <v>7.31</v>
      </c>
      <c r="M236" s="883">
        <v>27.5</v>
      </c>
      <c r="N236" s="884">
        <v>27.4</v>
      </c>
      <c r="O236" s="881"/>
      <c r="P236" s="882">
        <v>69.400000000000006</v>
      </c>
      <c r="Q236" s="881"/>
      <c r="R236" s="882">
        <v>98</v>
      </c>
      <c r="S236" s="881"/>
      <c r="T236" s="882"/>
      <c r="U236" s="881"/>
      <c r="V236" s="882"/>
      <c r="W236" s="883"/>
      <c r="X236" s="884">
        <v>26.5</v>
      </c>
      <c r="Y236" s="887"/>
      <c r="Z236" s="888">
        <v>262</v>
      </c>
      <c r="AA236" s="885"/>
      <c r="AB236" s="886">
        <v>0.32</v>
      </c>
      <c r="AC236" s="481">
        <v>2891</v>
      </c>
      <c r="AD236" s="464" t="s">
        <v>36</v>
      </c>
      <c r="AE236" s="368" t="s">
        <v>36</v>
      </c>
      <c r="AF236" s="363" t="s">
        <v>36</v>
      </c>
      <c r="AG236" s="19"/>
      <c r="AH236" s="9"/>
      <c r="AI236" s="20"/>
      <c r="AJ236" s="8"/>
      <c r="AK236" s="8"/>
      <c r="AL236" s="9"/>
    </row>
    <row r="237" spans="1:38">
      <c r="A237" s="2226"/>
      <c r="B237" s="472">
        <v>42670</v>
      </c>
      <c r="C237" s="473" t="s">
        <v>40</v>
      </c>
      <c r="D237" s="75" t="s">
        <v>627</v>
      </c>
      <c r="E237" s="879"/>
      <c r="F237" s="880">
        <v>16.399999999999999</v>
      </c>
      <c r="G237" s="881">
        <v>15.5</v>
      </c>
      <c r="H237" s="882">
        <v>15.5</v>
      </c>
      <c r="I237" s="883">
        <v>3.93</v>
      </c>
      <c r="J237" s="884">
        <v>3.55</v>
      </c>
      <c r="K237" s="885">
        <v>7.46</v>
      </c>
      <c r="L237" s="886">
        <v>7.41</v>
      </c>
      <c r="M237" s="883">
        <v>34.700000000000003</v>
      </c>
      <c r="N237" s="884">
        <v>34.299999999999997</v>
      </c>
      <c r="O237" s="881"/>
      <c r="P237" s="882">
        <v>79.5</v>
      </c>
      <c r="Q237" s="881"/>
      <c r="R237" s="882">
        <v>115.9</v>
      </c>
      <c r="S237" s="881"/>
      <c r="T237" s="882"/>
      <c r="U237" s="881"/>
      <c r="V237" s="882"/>
      <c r="W237" s="883"/>
      <c r="X237" s="884">
        <v>32.5</v>
      </c>
      <c r="Y237" s="887"/>
      <c r="Z237" s="888">
        <v>239</v>
      </c>
      <c r="AA237" s="885"/>
      <c r="AB237" s="886">
        <v>0.35</v>
      </c>
      <c r="AC237" s="481">
        <v>2002</v>
      </c>
      <c r="AD237" s="464" t="s">
        <v>36</v>
      </c>
      <c r="AE237" s="368">
        <v>4.056</v>
      </c>
      <c r="AF237" s="363" t="s">
        <v>36</v>
      </c>
      <c r="AG237" s="19"/>
      <c r="AH237" s="9"/>
      <c r="AI237" s="20"/>
      <c r="AJ237" s="8"/>
      <c r="AK237" s="8"/>
      <c r="AL237" s="9"/>
    </row>
    <row r="238" spans="1:38">
      <c r="A238" s="2226"/>
      <c r="B238" s="472">
        <v>42671</v>
      </c>
      <c r="C238" s="473" t="s">
        <v>41</v>
      </c>
      <c r="D238" s="75" t="s">
        <v>641</v>
      </c>
      <c r="E238" s="879">
        <v>4.5</v>
      </c>
      <c r="F238" s="880">
        <v>14.5</v>
      </c>
      <c r="G238" s="881">
        <v>16</v>
      </c>
      <c r="H238" s="882">
        <v>16.2</v>
      </c>
      <c r="I238" s="883">
        <v>4.0999999999999996</v>
      </c>
      <c r="J238" s="884">
        <v>4.2</v>
      </c>
      <c r="K238" s="885">
        <v>7.5</v>
      </c>
      <c r="L238" s="886">
        <v>7.5</v>
      </c>
      <c r="M238" s="883"/>
      <c r="N238" s="884"/>
      <c r="O238" s="881"/>
      <c r="P238" s="882"/>
      <c r="Q238" s="881"/>
      <c r="R238" s="882" t="s">
        <v>19</v>
      </c>
      <c r="S238" s="881"/>
      <c r="T238" s="882"/>
      <c r="U238" s="881"/>
      <c r="V238" s="882"/>
      <c r="W238" s="883"/>
      <c r="X238" s="884"/>
      <c r="Y238" s="887"/>
      <c r="Z238" s="888" t="s">
        <v>19</v>
      </c>
      <c r="AA238" s="885"/>
      <c r="AB238" s="886" t="s">
        <v>19</v>
      </c>
      <c r="AC238" s="481">
        <v>2466</v>
      </c>
      <c r="AD238" s="464" t="s">
        <v>36</v>
      </c>
      <c r="AE238" s="368" t="s">
        <v>36</v>
      </c>
      <c r="AF238" s="363" t="s">
        <v>36</v>
      </c>
      <c r="AG238" s="21"/>
      <c r="AH238" s="3"/>
      <c r="AI238" s="22"/>
      <c r="AJ238" s="10"/>
      <c r="AK238" s="10"/>
      <c r="AL238" s="3"/>
    </row>
    <row r="239" spans="1:38">
      <c r="A239" s="2226"/>
      <c r="B239" s="472">
        <v>42672</v>
      </c>
      <c r="C239" s="473" t="s">
        <v>42</v>
      </c>
      <c r="D239" s="75" t="s">
        <v>632</v>
      </c>
      <c r="E239" s="879">
        <v>108.5</v>
      </c>
      <c r="F239" s="880">
        <v>14.5</v>
      </c>
      <c r="G239" s="881">
        <v>16.2</v>
      </c>
      <c r="H239" s="882">
        <v>16.399999999999999</v>
      </c>
      <c r="I239" s="883">
        <v>13.1</v>
      </c>
      <c r="J239" s="884">
        <v>3.8</v>
      </c>
      <c r="K239" s="885">
        <v>7.6</v>
      </c>
      <c r="L239" s="886">
        <v>7.5</v>
      </c>
      <c r="M239" s="883"/>
      <c r="N239" s="884"/>
      <c r="O239" s="881"/>
      <c r="P239" s="882"/>
      <c r="Q239" s="881"/>
      <c r="R239" s="882" t="s">
        <v>19</v>
      </c>
      <c r="S239" s="881"/>
      <c r="T239" s="882"/>
      <c r="U239" s="881"/>
      <c r="V239" s="882"/>
      <c r="W239" s="883"/>
      <c r="X239" s="884"/>
      <c r="Y239" s="887"/>
      <c r="Z239" s="888" t="s">
        <v>19</v>
      </c>
      <c r="AA239" s="885"/>
      <c r="AB239" s="886" t="s">
        <v>19</v>
      </c>
      <c r="AC239" s="481">
        <v>3869</v>
      </c>
      <c r="AD239" s="464" t="s">
        <v>36</v>
      </c>
      <c r="AE239" s="368" t="s">
        <v>36</v>
      </c>
      <c r="AF239" s="363" t="s">
        <v>36</v>
      </c>
      <c r="AG239" s="29" t="s">
        <v>34</v>
      </c>
      <c r="AH239" s="2" t="s">
        <v>36</v>
      </c>
      <c r="AI239" s="2" t="s">
        <v>36</v>
      </c>
      <c r="AJ239" s="2" t="s">
        <v>36</v>
      </c>
      <c r="AK239" s="2" t="s">
        <v>36</v>
      </c>
      <c r="AL239" s="100" t="s">
        <v>36</v>
      </c>
    </row>
    <row r="240" spans="1:38">
      <c r="A240" s="2226"/>
      <c r="B240" s="472">
        <v>42673</v>
      </c>
      <c r="C240" s="473" t="s">
        <v>37</v>
      </c>
      <c r="D240" s="75" t="s">
        <v>627</v>
      </c>
      <c r="E240" s="879"/>
      <c r="F240" s="880">
        <v>18.2</v>
      </c>
      <c r="G240" s="881">
        <v>15.8</v>
      </c>
      <c r="H240" s="882">
        <v>15.7</v>
      </c>
      <c r="I240" s="883">
        <v>30.48</v>
      </c>
      <c r="J240" s="884">
        <v>4</v>
      </c>
      <c r="K240" s="885">
        <v>7.16</v>
      </c>
      <c r="L240" s="886">
        <v>7.01</v>
      </c>
      <c r="M240" s="883">
        <v>13.7</v>
      </c>
      <c r="N240" s="884">
        <v>13.2</v>
      </c>
      <c r="O240" s="881"/>
      <c r="P240" s="882">
        <v>31.6</v>
      </c>
      <c r="Q240" s="881"/>
      <c r="R240" s="882">
        <v>46.2</v>
      </c>
      <c r="S240" s="881"/>
      <c r="T240" s="882"/>
      <c r="U240" s="881"/>
      <c r="V240" s="882"/>
      <c r="W240" s="883"/>
      <c r="X240" s="884">
        <v>14.9</v>
      </c>
      <c r="Y240" s="887"/>
      <c r="Z240" s="888">
        <v>134</v>
      </c>
      <c r="AA240" s="885"/>
      <c r="AB240" s="886">
        <v>0.2</v>
      </c>
      <c r="AC240" s="481">
        <v>5658</v>
      </c>
      <c r="AD240" s="464" t="s">
        <v>36</v>
      </c>
      <c r="AE240" s="368" t="s">
        <v>36</v>
      </c>
      <c r="AF240" s="363" t="s">
        <v>36</v>
      </c>
      <c r="AG240" s="11" t="s">
        <v>36</v>
      </c>
      <c r="AH240" s="2" t="s">
        <v>36</v>
      </c>
      <c r="AI240" s="2" t="s">
        <v>36</v>
      </c>
      <c r="AJ240" s="2" t="s">
        <v>36</v>
      </c>
      <c r="AK240" s="2" t="s">
        <v>36</v>
      </c>
      <c r="AL240" s="100" t="s">
        <v>36</v>
      </c>
    </row>
    <row r="241" spans="1:38">
      <c r="A241" s="2226"/>
      <c r="B241" s="475">
        <v>42674</v>
      </c>
      <c r="C241" s="476" t="s">
        <v>38</v>
      </c>
      <c r="D241" s="267" t="s">
        <v>715</v>
      </c>
      <c r="E241" s="957"/>
      <c r="F241" s="958">
        <v>14.2</v>
      </c>
      <c r="G241" s="959">
        <v>13.8</v>
      </c>
      <c r="H241" s="960">
        <v>13.5</v>
      </c>
      <c r="I241" s="961">
        <v>10.199999999999999</v>
      </c>
      <c r="J241" s="962">
        <v>3.79</v>
      </c>
      <c r="K241" s="963">
        <v>7.32</v>
      </c>
      <c r="L241" s="964">
        <v>7.19</v>
      </c>
      <c r="M241" s="961">
        <v>22.5</v>
      </c>
      <c r="N241" s="962">
        <v>21.4</v>
      </c>
      <c r="O241" s="959"/>
      <c r="P241" s="960">
        <v>55.2</v>
      </c>
      <c r="Q241" s="959"/>
      <c r="R241" s="960">
        <v>79.8</v>
      </c>
      <c r="S241" s="959"/>
      <c r="T241" s="960"/>
      <c r="U241" s="959"/>
      <c r="V241" s="960"/>
      <c r="W241" s="961"/>
      <c r="X241" s="962">
        <v>18.600000000000001</v>
      </c>
      <c r="Y241" s="965"/>
      <c r="Z241" s="966">
        <v>198</v>
      </c>
      <c r="AA241" s="963"/>
      <c r="AB241" s="964">
        <v>0.23</v>
      </c>
      <c r="AC241" s="478">
        <v>3614</v>
      </c>
      <c r="AD241" s="465" t="s">
        <v>36</v>
      </c>
      <c r="AE241" s="366" t="s">
        <v>36</v>
      </c>
      <c r="AF241" s="370" t="s">
        <v>36</v>
      </c>
      <c r="AG241" s="11" t="s">
        <v>36</v>
      </c>
      <c r="AH241" s="2" t="s">
        <v>36</v>
      </c>
      <c r="AI241" s="2" t="s">
        <v>36</v>
      </c>
      <c r="AJ241" s="2" t="s">
        <v>36</v>
      </c>
      <c r="AK241" s="2" t="s">
        <v>36</v>
      </c>
      <c r="AL241" s="100" t="s">
        <v>36</v>
      </c>
    </row>
    <row r="242" spans="1:38" s="1" customFormat="1" ht="13.5" customHeight="1">
      <c r="A242" s="2226"/>
      <c r="B242" s="2194" t="s">
        <v>407</v>
      </c>
      <c r="C242" s="2184"/>
      <c r="D242" s="664"/>
      <c r="E242" s="586">
        <f t="shared" ref="E242:AB242" si="21">MAX(E211:E241)</f>
        <v>108.5</v>
      </c>
      <c r="F242" s="587">
        <f t="shared" si="21"/>
        <v>25.7</v>
      </c>
      <c r="G242" s="688">
        <f t="shared" si="21"/>
        <v>21.2</v>
      </c>
      <c r="H242" s="589">
        <f t="shared" si="21"/>
        <v>21.3</v>
      </c>
      <c r="I242" s="590">
        <f t="shared" si="21"/>
        <v>49.4</v>
      </c>
      <c r="J242" s="689">
        <f t="shared" si="21"/>
        <v>5.55</v>
      </c>
      <c r="K242" s="690">
        <f t="shared" si="21"/>
        <v>7.66</v>
      </c>
      <c r="L242" s="593">
        <f t="shared" si="21"/>
        <v>7.7</v>
      </c>
      <c r="M242" s="590">
        <f t="shared" si="21"/>
        <v>44.1</v>
      </c>
      <c r="N242" s="689">
        <f t="shared" si="21"/>
        <v>43.6</v>
      </c>
      <c r="O242" s="688">
        <f t="shared" si="21"/>
        <v>103.4</v>
      </c>
      <c r="P242" s="589">
        <f t="shared" si="21"/>
        <v>101.6</v>
      </c>
      <c r="Q242" s="588">
        <f t="shared" si="21"/>
        <v>129.69999999999999</v>
      </c>
      <c r="R242" s="587">
        <f t="shared" si="21"/>
        <v>130.9</v>
      </c>
      <c r="S242" s="688">
        <f t="shared" si="21"/>
        <v>84</v>
      </c>
      <c r="T242" s="589">
        <f t="shared" si="21"/>
        <v>84.2</v>
      </c>
      <c r="U242" s="588">
        <f t="shared" si="21"/>
        <v>45.7</v>
      </c>
      <c r="V242" s="587">
        <f t="shared" si="21"/>
        <v>45.1</v>
      </c>
      <c r="W242" s="691">
        <f t="shared" si="21"/>
        <v>43</v>
      </c>
      <c r="X242" s="591">
        <f t="shared" si="21"/>
        <v>49.6</v>
      </c>
      <c r="Y242" s="594">
        <f t="shared" si="21"/>
        <v>281</v>
      </c>
      <c r="Z242" s="692">
        <f t="shared" si="21"/>
        <v>279</v>
      </c>
      <c r="AA242" s="690">
        <f t="shared" si="21"/>
        <v>0.5</v>
      </c>
      <c r="AB242" s="690">
        <f t="shared" si="21"/>
        <v>0.47</v>
      </c>
      <c r="AC242" s="615">
        <f>MAX(AC211:AC241)</f>
        <v>6588</v>
      </c>
      <c r="AD242" s="693">
        <f>MAX(AD211:AD241)</f>
        <v>10090</v>
      </c>
      <c r="AE242" s="747" t="s">
        <v>36</v>
      </c>
      <c r="AF242" s="674"/>
      <c r="AG242" s="11" t="s">
        <v>36</v>
      </c>
      <c r="AH242" s="2" t="s">
        <v>36</v>
      </c>
      <c r="AI242" s="2" t="s">
        <v>36</v>
      </c>
      <c r="AJ242" s="2" t="s">
        <v>36</v>
      </c>
      <c r="AK242" s="2" t="s">
        <v>36</v>
      </c>
      <c r="AL242" s="100" t="s">
        <v>36</v>
      </c>
    </row>
    <row r="243" spans="1:38" s="1" customFormat="1" ht="13.5" customHeight="1">
      <c r="A243" s="2226"/>
      <c r="B243" s="2195" t="s">
        <v>408</v>
      </c>
      <c r="C243" s="2186"/>
      <c r="D243" s="666"/>
      <c r="E243" s="597">
        <f t="shared" ref="E243:AB243" si="22">MIN(E211:E241)</f>
        <v>0.5</v>
      </c>
      <c r="F243" s="598">
        <f t="shared" si="22"/>
        <v>11.1</v>
      </c>
      <c r="G243" s="694">
        <f t="shared" si="22"/>
        <v>13.8</v>
      </c>
      <c r="H243" s="600">
        <f t="shared" si="22"/>
        <v>13.5</v>
      </c>
      <c r="I243" s="601">
        <f t="shared" si="22"/>
        <v>3.54</v>
      </c>
      <c r="J243" s="695">
        <f t="shared" si="22"/>
        <v>2.8</v>
      </c>
      <c r="K243" s="696">
        <f t="shared" si="22"/>
        <v>7.1</v>
      </c>
      <c r="L243" s="604">
        <f t="shared" si="22"/>
        <v>7.01</v>
      </c>
      <c r="M243" s="601">
        <f t="shared" si="22"/>
        <v>13.7</v>
      </c>
      <c r="N243" s="695">
        <f t="shared" si="22"/>
        <v>13.2</v>
      </c>
      <c r="O243" s="694">
        <f t="shared" si="22"/>
        <v>103.4</v>
      </c>
      <c r="P243" s="600">
        <f t="shared" si="22"/>
        <v>28.6</v>
      </c>
      <c r="Q243" s="599">
        <f t="shared" si="22"/>
        <v>129.69999999999999</v>
      </c>
      <c r="R243" s="598">
        <f t="shared" si="22"/>
        <v>46.2</v>
      </c>
      <c r="S243" s="694">
        <f t="shared" si="22"/>
        <v>84</v>
      </c>
      <c r="T243" s="600">
        <f t="shared" si="22"/>
        <v>84.2</v>
      </c>
      <c r="U243" s="599">
        <f t="shared" si="22"/>
        <v>45.7</v>
      </c>
      <c r="V243" s="598">
        <f t="shared" si="22"/>
        <v>45.1</v>
      </c>
      <c r="W243" s="697">
        <f t="shared" si="22"/>
        <v>43</v>
      </c>
      <c r="X243" s="602">
        <f t="shared" si="22"/>
        <v>14.8</v>
      </c>
      <c r="Y243" s="605">
        <f t="shared" si="22"/>
        <v>281</v>
      </c>
      <c r="Z243" s="698">
        <f t="shared" si="22"/>
        <v>134</v>
      </c>
      <c r="AA243" s="696">
        <f t="shared" si="22"/>
        <v>0.5</v>
      </c>
      <c r="AB243" s="696">
        <f t="shared" si="22"/>
        <v>0.2</v>
      </c>
      <c r="AC243" s="49">
        <f>MIN(AC211:AC241)</f>
        <v>924</v>
      </c>
      <c r="AD243" s="699">
        <f>MIN(AD211:AD241)</f>
        <v>9980</v>
      </c>
      <c r="AE243" s="747" t="s">
        <v>36</v>
      </c>
      <c r="AF243" s="674"/>
      <c r="AG243" s="11" t="s">
        <v>36</v>
      </c>
      <c r="AH243" s="2" t="s">
        <v>36</v>
      </c>
      <c r="AI243" s="2" t="s">
        <v>36</v>
      </c>
      <c r="AJ243" s="2" t="s">
        <v>36</v>
      </c>
      <c r="AK243" s="2" t="s">
        <v>36</v>
      </c>
      <c r="AL243" s="100" t="s">
        <v>36</v>
      </c>
    </row>
    <row r="244" spans="1:38" s="1" customFormat="1" ht="13.5" customHeight="1">
      <c r="A244" s="2226"/>
      <c r="B244" s="2195" t="s">
        <v>409</v>
      </c>
      <c r="C244" s="2186"/>
      <c r="D244" s="666"/>
      <c r="E244" s="666"/>
      <c r="F244" s="598">
        <f t="shared" ref="F244:AB244" si="23">AVERAGE(F211:F241)</f>
        <v>17.648387096774194</v>
      </c>
      <c r="G244" s="694">
        <f t="shared" si="23"/>
        <v>17.938709677419357</v>
      </c>
      <c r="H244" s="600">
        <f t="shared" si="23"/>
        <v>17.990322580645163</v>
      </c>
      <c r="I244" s="601">
        <f t="shared" si="23"/>
        <v>10.607741935483874</v>
      </c>
      <c r="J244" s="695">
        <f t="shared" si="23"/>
        <v>4.1567741935483875</v>
      </c>
      <c r="K244" s="696">
        <f t="shared" si="23"/>
        <v>7.3880645161290319</v>
      </c>
      <c r="L244" s="604">
        <f t="shared" si="23"/>
        <v>7.3845161290322583</v>
      </c>
      <c r="M244" s="601">
        <f t="shared" si="23"/>
        <v>31.076666666666672</v>
      </c>
      <c r="N244" s="695">
        <f t="shared" si="23"/>
        <v>31.093809523809526</v>
      </c>
      <c r="O244" s="694">
        <f t="shared" si="23"/>
        <v>103.4</v>
      </c>
      <c r="P244" s="600">
        <f t="shared" si="23"/>
        <v>76.557142857142864</v>
      </c>
      <c r="Q244" s="599">
        <f t="shared" si="23"/>
        <v>129.69999999999999</v>
      </c>
      <c r="R244" s="598">
        <f t="shared" si="23"/>
        <v>104.0904761904762</v>
      </c>
      <c r="S244" s="694">
        <f t="shared" si="23"/>
        <v>84</v>
      </c>
      <c r="T244" s="600">
        <f t="shared" si="23"/>
        <v>84.2</v>
      </c>
      <c r="U244" s="599">
        <f t="shared" si="23"/>
        <v>45.7</v>
      </c>
      <c r="V244" s="598">
        <f t="shared" si="23"/>
        <v>45.1</v>
      </c>
      <c r="W244" s="697">
        <f t="shared" si="23"/>
        <v>43</v>
      </c>
      <c r="X244" s="602">
        <f t="shared" si="23"/>
        <v>30.68095238095238</v>
      </c>
      <c r="Y244" s="605">
        <f t="shared" si="23"/>
        <v>281</v>
      </c>
      <c r="Z244" s="698">
        <f t="shared" si="23"/>
        <v>213.04761904761904</v>
      </c>
      <c r="AA244" s="696">
        <f t="shared" si="23"/>
        <v>0.5</v>
      </c>
      <c r="AB244" s="696">
        <f t="shared" si="23"/>
        <v>0.37095238095238098</v>
      </c>
      <c r="AC244" s="49">
        <f>AVERAGE(AC211:AC241)</f>
        <v>2978.7419354838707</v>
      </c>
      <c r="AD244" s="699">
        <f>AVERAGE(AD211:AD241)</f>
        <v>10052</v>
      </c>
      <c r="AE244" s="747" t="s">
        <v>36</v>
      </c>
      <c r="AF244" s="674"/>
      <c r="AG244" s="11" t="s">
        <v>36</v>
      </c>
      <c r="AH244" s="2" t="s">
        <v>36</v>
      </c>
      <c r="AI244" s="2" t="s">
        <v>36</v>
      </c>
      <c r="AJ244" s="2" t="s">
        <v>36</v>
      </c>
      <c r="AK244" s="2" t="s">
        <v>36</v>
      </c>
      <c r="AL244" s="100" t="s">
        <v>36</v>
      </c>
    </row>
    <row r="245" spans="1:38" s="1" customFormat="1" ht="13.5" customHeight="1">
      <c r="A245" s="2227"/>
      <c r="B245" s="2189" t="s">
        <v>410</v>
      </c>
      <c r="C245" s="2190"/>
      <c r="D245" s="666"/>
      <c r="E245" s="1156">
        <f>SUM(E211:E241)</f>
        <v>455.5</v>
      </c>
      <c r="F245" s="677"/>
      <c r="G245" s="1153"/>
      <c r="H245" s="678"/>
      <c r="I245" s="679"/>
      <c r="J245" s="1154"/>
      <c r="K245" s="1155"/>
      <c r="L245" s="680"/>
      <c r="M245" s="679"/>
      <c r="N245" s="1154"/>
      <c r="O245" s="1153"/>
      <c r="P245" s="678"/>
      <c r="Q245" s="681"/>
      <c r="R245" s="1157"/>
      <c r="S245" s="1153"/>
      <c r="T245" s="678"/>
      <c r="U245" s="681"/>
      <c r="V245" s="1157"/>
      <c r="W245" s="1158"/>
      <c r="X245" s="682"/>
      <c r="Y245" s="683"/>
      <c r="Z245" s="1159"/>
      <c r="AA245" s="1155"/>
      <c r="AB245" s="680"/>
      <c r="AC245" s="616">
        <f>SUM(AC211:AC241)</f>
        <v>92341</v>
      </c>
      <c r="AD245" s="738"/>
      <c r="AE245" s="747"/>
      <c r="AF245" s="674"/>
      <c r="AG245" s="274"/>
      <c r="AH245" s="276"/>
      <c r="AI245" s="276"/>
      <c r="AJ245" s="276"/>
      <c r="AK245" s="276"/>
      <c r="AL245" s="275"/>
    </row>
    <row r="246" spans="1:38" ht="13.5" customHeight="1">
      <c r="A246" s="2230" t="s">
        <v>354</v>
      </c>
      <c r="B246" s="469">
        <v>43040</v>
      </c>
      <c r="C246" s="470" t="s">
        <v>35</v>
      </c>
      <c r="D246" s="74" t="s">
        <v>641</v>
      </c>
      <c r="E246" s="869"/>
      <c r="F246" s="870">
        <v>14.2</v>
      </c>
      <c r="G246" s="871">
        <v>15</v>
      </c>
      <c r="H246" s="872">
        <v>14.9</v>
      </c>
      <c r="I246" s="873">
        <v>4.8600000000000003</v>
      </c>
      <c r="J246" s="874">
        <v>5.44</v>
      </c>
      <c r="K246" s="875">
        <v>7.43</v>
      </c>
      <c r="L246" s="876">
        <v>7.44</v>
      </c>
      <c r="M246" s="873">
        <v>30.8</v>
      </c>
      <c r="N246" s="874">
        <v>29.3</v>
      </c>
      <c r="O246" s="871"/>
      <c r="P246" s="872">
        <v>75.8</v>
      </c>
      <c r="Q246" s="871"/>
      <c r="R246" s="872">
        <v>107.7</v>
      </c>
      <c r="S246" s="871"/>
      <c r="T246" s="872"/>
      <c r="U246" s="871"/>
      <c r="V246" s="872"/>
      <c r="W246" s="873"/>
      <c r="X246" s="874">
        <v>25.5</v>
      </c>
      <c r="Y246" s="877"/>
      <c r="Z246" s="878">
        <v>205</v>
      </c>
      <c r="AA246" s="875"/>
      <c r="AB246" s="876">
        <v>0.2</v>
      </c>
      <c r="AC246" s="483">
        <v>2237</v>
      </c>
      <c r="AD246" s="463" t="s">
        <v>36</v>
      </c>
      <c r="AE246" s="399" t="s">
        <v>36</v>
      </c>
      <c r="AF246" s="117" t="s">
        <v>36</v>
      </c>
      <c r="AG246" s="277">
        <v>43048</v>
      </c>
      <c r="AH246" s="147" t="s">
        <v>54</v>
      </c>
      <c r="AI246" s="148">
        <v>17.600000000000001</v>
      </c>
      <c r="AJ246" s="149" t="s">
        <v>20</v>
      </c>
      <c r="AK246" s="150"/>
      <c r="AL246" s="151"/>
    </row>
    <row r="247" spans="1:38">
      <c r="A247" s="2231"/>
      <c r="B247" s="472">
        <v>43041</v>
      </c>
      <c r="C247" s="473" t="s">
        <v>39</v>
      </c>
      <c r="D247" s="75" t="s">
        <v>627</v>
      </c>
      <c r="E247" s="879"/>
      <c r="F247" s="880">
        <v>15.5</v>
      </c>
      <c r="G247" s="881">
        <v>15.5</v>
      </c>
      <c r="H247" s="882">
        <v>15.5</v>
      </c>
      <c r="I247" s="883">
        <v>5.64</v>
      </c>
      <c r="J247" s="884">
        <v>5.04</v>
      </c>
      <c r="K247" s="885">
        <v>7.49</v>
      </c>
      <c r="L247" s="886">
        <v>7.45</v>
      </c>
      <c r="M247" s="883">
        <v>34.5</v>
      </c>
      <c r="N247" s="884">
        <v>33.700000000000003</v>
      </c>
      <c r="O247" s="881"/>
      <c r="P247" s="882">
        <v>76.5</v>
      </c>
      <c r="Q247" s="881"/>
      <c r="R247" s="882">
        <v>105.1</v>
      </c>
      <c r="S247" s="881"/>
      <c r="T247" s="882"/>
      <c r="U247" s="881"/>
      <c r="V247" s="882"/>
      <c r="W247" s="883"/>
      <c r="X247" s="884">
        <v>31.9</v>
      </c>
      <c r="Y247" s="887"/>
      <c r="Z247" s="888">
        <v>235</v>
      </c>
      <c r="AA247" s="885"/>
      <c r="AB247" s="886">
        <v>0.19</v>
      </c>
      <c r="AC247" s="481">
        <v>2434</v>
      </c>
      <c r="AD247" s="464" t="s">
        <v>36</v>
      </c>
      <c r="AE247" s="400" t="s">
        <v>36</v>
      </c>
      <c r="AF247" s="118" t="s">
        <v>36</v>
      </c>
      <c r="AG247" s="12" t="s">
        <v>49</v>
      </c>
      <c r="AH247" s="13" t="s">
        <v>489</v>
      </c>
      <c r="AI247" s="14" t="s">
        <v>490</v>
      </c>
      <c r="AJ247" s="15" t="s">
        <v>491</v>
      </c>
      <c r="AK247" s="16" t="s">
        <v>36</v>
      </c>
      <c r="AL247" s="93"/>
    </row>
    <row r="248" spans="1:38">
      <c r="A248" s="2231"/>
      <c r="B248" s="472">
        <v>43042</v>
      </c>
      <c r="C248" s="473" t="s">
        <v>40</v>
      </c>
      <c r="D248" s="75" t="s">
        <v>627</v>
      </c>
      <c r="E248" s="879">
        <v>8.5</v>
      </c>
      <c r="F248" s="880">
        <v>16.8</v>
      </c>
      <c r="G248" s="881">
        <v>16.600000000000001</v>
      </c>
      <c r="H248" s="882">
        <v>16.5</v>
      </c>
      <c r="I248" s="883">
        <v>6.7</v>
      </c>
      <c r="J248" s="884">
        <v>3.9</v>
      </c>
      <c r="K248" s="885">
        <v>7.6</v>
      </c>
      <c r="L248" s="886">
        <v>7.5</v>
      </c>
      <c r="M248" s="883"/>
      <c r="N248" s="884"/>
      <c r="O248" s="881"/>
      <c r="P248" s="882"/>
      <c r="Q248" s="881"/>
      <c r="R248" s="882" t="s">
        <v>19</v>
      </c>
      <c r="S248" s="881"/>
      <c r="T248" s="882"/>
      <c r="U248" s="881"/>
      <c r="V248" s="882"/>
      <c r="W248" s="883"/>
      <c r="X248" s="884"/>
      <c r="Y248" s="887"/>
      <c r="Z248" s="888" t="s">
        <v>19</v>
      </c>
      <c r="AA248" s="885"/>
      <c r="AB248" s="886"/>
      <c r="AC248" s="481">
        <v>2397</v>
      </c>
      <c r="AD248" s="464" t="s">
        <v>36</v>
      </c>
      <c r="AE248" s="400" t="s">
        <v>36</v>
      </c>
      <c r="AF248" s="118" t="s">
        <v>36</v>
      </c>
      <c r="AG248" s="5" t="s">
        <v>55</v>
      </c>
      <c r="AH248" s="17" t="s">
        <v>20</v>
      </c>
      <c r="AI248" s="31">
        <v>15.6</v>
      </c>
      <c r="AJ248" s="32">
        <v>15.6</v>
      </c>
      <c r="AK248" s="33" t="s">
        <v>36</v>
      </c>
      <c r="AL248" s="94"/>
    </row>
    <row r="249" spans="1:38">
      <c r="A249" s="2231"/>
      <c r="B249" s="1592">
        <v>43043</v>
      </c>
      <c r="C249" s="1593" t="s">
        <v>41</v>
      </c>
      <c r="D249" s="75" t="s">
        <v>627</v>
      </c>
      <c r="E249" s="879">
        <v>4</v>
      </c>
      <c r="F249" s="880">
        <v>17</v>
      </c>
      <c r="G249" s="881">
        <v>16.7</v>
      </c>
      <c r="H249" s="882">
        <v>17</v>
      </c>
      <c r="I249" s="883">
        <v>5.7</v>
      </c>
      <c r="J249" s="884">
        <v>4.8</v>
      </c>
      <c r="K249" s="885">
        <v>7.6</v>
      </c>
      <c r="L249" s="886">
        <v>7.5</v>
      </c>
      <c r="M249" s="883"/>
      <c r="N249" s="884"/>
      <c r="O249" s="881"/>
      <c r="P249" s="882"/>
      <c r="Q249" s="881" t="s">
        <v>19</v>
      </c>
      <c r="R249" s="882" t="s">
        <v>19</v>
      </c>
      <c r="S249" s="881" t="s">
        <v>19</v>
      </c>
      <c r="T249" s="882" t="s">
        <v>19</v>
      </c>
      <c r="U249" s="881" t="s">
        <v>19</v>
      </c>
      <c r="V249" s="882" t="s">
        <v>19</v>
      </c>
      <c r="W249" s="883"/>
      <c r="X249" s="884"/>
      <c r="Y249" s="887" t="s">
        <v>19</v>
      </c>
      <c r="Z249" s="888" t="s">
        <v>19</v>
      </c>
      <c r="AA249" s="885"/>
      <c r="AB249" s="886"/>
      <c r="AC249" s="481">
        <v>1995</v>
      </c>
      <c r="AD249" s="464" t="s">
        <v>36</v>
      </c>
      <c r="AE249" s="400">
        <v>4.5999999999999996</v>
      </c>
      <c r="AF249" s="118" t="s">
        <v>507</v>
      </c>
      <c r="AG249" s="6" t="s">
        <v>57</v>
      </c>
      <c r="AH249" s="18" t="s">
        <v>492</v>
      </c>
      <c r="AI249" s="37">
        <v>4.1100000000000003</v>
      </c>
      <c r="AJ249" s="38">
        <v>4.05</v>
      </c>
      <c r="AK249" s="39" t="s">
        <v>36</v>
      </c>
      <c r="AL249" s="95"/>
    </row>
    <row r="250" spans="1:38">
      <c r="A250" s="2231"/>
      <c r="B250" s="472">
        <v>43044</v>
      </c>
      <c r="C250" s="473" t="s">
        <v>42</v>
      </c>
      <c r="D250" s="75" t="s">
        <v>627</v>
      </c>
      <c r="E250" s="879"/>
      <c r="F250" s="880">
        <v>13.3</v>
      </c>
      <c r="G250" s="881">
        <v>15.3</v>
      </c>
      <c r="H250" s="882">
        <v>15.5</v>
      </c>
      <c r="I250" s="883">
        <v>12.3</v>
      </c>
      <c r="J250" s="884">
        <v>4.2</v>
      </c>
      <c r="K250" s="885">
        <v>7.5</v>
      </c>
      <c r="L250" s="886">
        <v>7.4</v>
      </c>
      <c r="M250" s="883"/>
      <c r="N250" s="884"/>
      <c r="O250" s="881"/>
      <c r="P250" s="882"/>
      <c r="Q250" s="881"/>
      <c r="R250" s="882" t="s">
        <v>19</v>
      </c>
      <c r="S250" s="881"/>
      <c r="T250" s="882"/>
      <c r="U250" s="881"/>
      <c r="V250" s="882"/>
      <c r="W250" s="883"/>
      <c r="X250" s="884"/>
      <c r="Y250" s="887"/>
      <c r="Z250" s="888" t="s">
        <v>19</v>
      </c>
      <c r="AA250" s="885"/>
      <c r="AB250" s="886"/>
      <c r="AC250" s="481">
        <v>3301</v>
      </c>
      <c r="AD250" s="464" t="s">
        <v>36</v>
      </c>
      <c r="AE250" s="400" t="s">
        <v>36</v>
      </c>
      <c r="AF250" s="118" t="s">
        <v>36</v>
      </c>
      <c r="AG250" s="6" t="s">
        <v>21</v>
      </c>
      <c r="AH250" s="18"/>
      <c r="AI250" s="40">
        <v>7.63</v>
      </c>
      <c r="AJ250" s="41">
        <v>7.66</v>
      </c>
      <c r="AK250" s="42" t="s">
        <v>36</v>
      </c>
      <c r="AL250" s="96"/>
    </row>
    <row r="251" spans="1:38">
      <c r="A251" s="2231"/>
      <c r="B251" s="472">
        <v>43045</v>
      </c>
      <c r="C251" s="473" t="s">
        <v>37</v>
      </c>
      <c r="D251" s="75" t="s">
        <v>627</v>
      </c>
      <c r="E251" s="879"/>
      <c r="F251" s="880">
        <v>13</v>
      </c>
      <c r="G251" s="881">
        <v>14.4</v>
      </c>
      <c r="H251" s="882">
        <v>14.4</v>
      </c>
      <c r="I251" s="883">
        <v>4.43</v>
      </c>
      <c r="J251" s="884">
        <v>3.91</v>
      </c>
      <c r="K251" s="885">
        <v>7.52</v>
      </c>
      <c r="L251" s="886">
        <v>7.48</v>
      </c>
      <c r="M251" s="883">
        <v>35.1</v>
      </c>
      <c r="N251" s="884">
        <v>34.4</v>
      </c>
      <c r="O251" s="881"/>
      <c r="P251" s="882">
        <v>81.099999999999994</v>
      </c>
      <c r="Q251" s="881"/>
      <c r="R251" s="882">
        <v>115.9</v>
      </c>
      <c r="S251" s="881"/>
      <c r="T251" s="882"/>
      <c r="U251" s="881"/>
      <c r="V251" s="882"/>
      <c r="W251" s="883"/>
      <c r="X251" s="884">
        <v>32.9</v>
      </c>
      <c r="Y251" s="887"/>
      <c r="Z251" s="888">
        <v>226</v>
      </c>
      <c r="AA251" s="885"/>
      <c r="AB251" s="886">
        <v>0.27</v>
      </c>
      <c r="AC251" s="481">
        <v>1632</v>
      </c>
      <c r="AD251" s="464" t="s">
        <v>36</v>
      </c>
      <c r="AE251" s="400" t="s">
        <v>36</v>
      </c>
      <c r="AF251" s="118" t="s">
        <v>36</v>
      </c>
      <c r="AG251" s="6" t="s">
        <v>493</v>
      </c>
      <c r="AH251" s="18" t="s">
        <v>22</v>
      </c>
      <c r="AI251" s="34">
        <v>36.799999999999997</v>
      </c>
      <c r="AJ251" s="35">
        <v>37.299999999999997</v>
      </c>
      <c r="AK251" s="36" t="s">
        <v>36</v>
      </c>
      <c r="AL251" s="97"/>
    </row>
    <row r="252" spans="1:38">
      <c r="A252" s="2231"/>
      <c r="B252" s="472">
        <v>43046</v>
      </c>
      <c r="C252" s="473" t="s">
        <v>38</v>
      </c>
      <c r="D252" s="75" t="s">
        <v>627</v>
      </c>
      <c r="E252" s="879"/>
      <c r="F252" s="880">
        <v>16.2</v>
      </c>
      <c r="G252" s="881">
        <v>15.3</v>
      </c>
      <c r="H252" s="882">
        <v>15.2</v>
      </c>
      <c r="I252" s="883">
        <v>4.57</v>
      </c>
      <c r="J252" s="884">
        <v>4.95</v>
      </c>
      <c r="K252" s="885">
        <v>7.59</v>
      </c>
      <c r="L252" s="886">
        <v>7.6</v>
      </c>
      <c r="M252" s="883">
        <v>35.299999999999997</v>
      </c>
      <c r="N252" s="884">
        <v>35.799999999999997</v>
      </c>
      <c r="O252" s="881"/>
      <c r="P252" s="882">
        <v>88.4</v>
      </c>
      <c r="Q252" s="881"/>
      <c r="R252" s="882">
        <v>123.3</v>
      </c>
      <c r="S252" s="881"/>
      <c r="T252" s="882"/>
      <c r="U252" s="881"/>
      <c r="V252" s="882"/>
      <c r="W252" s="883"/>
      <c r="X252" s="884">
        <v>33.6</v>
      </c>
      <c r="Y252" s="887"/>
      <c r="Z252" s="888">
        <v>245</v>
      </c>
      <c r="AA252" s="885"/>
      <c r="AB252" s="886">
        <v>0.28999999999999998</v>
      </c>
      <c r="AC252" s="481">
        <v>1841</v>
      </c>
      <c r="AD252" s="464" t="s">
        <v>36</v>
      </c>
      <c r="AE252" s="400" t="s">
        <v>36</v>
      </c>
      <c r="AF252" s="118" t="s">
        <v>36</v>
      </c>
      <c r="AG252" s="6" t="s">
        <v>494</v>
      </c>
      <c r="AH252" s="18" t="s">
        <v>23</v>
      </c>
      <c r="AI252" s="34">
        <v>91.4</v>
      </c>
      <c r="AJ252" s="35">
        <v>88.9</v>
      </c>
      <c r="AK252" s="36" t="s">
        <v>36</v>
      </c>
      <c r="AL252" s="97"/>
    </row>
    <row r="253" spans="1:38">
      <c r="A253" s="2231"/>
      <c r="B253" s="472">
        <v>43047</v>
      </c>
      <c r="C253" s="473" t="s">
        <v>35</v>
      </c>
      <c r="D253" s="75" t="s">
        <v>641</v>
      </c>
      <c r="E253" s="879">
        <v>0.5</v>
      </c>
      <c r="F253" s="880">
        <v>14.7</v>
      </c>
      <c r="G253" s="881">
        <v>16.2</v>
      </c>
      <c r="H253" s="882">
        <v>16.399999999999999</v>
      </c>
      <c r="I253" s="883">
        <v>3.63</v>
      </c>
      <c r="J253" s="884">
        <v>4.76</v>
      </c>
      <c r="K253" s="885">
        <v>7.63</v>
      </c>
      <c r="L253" s="886">
        <v>7.61</v>
      </c>
      <c r="M253" s="883">
        <v>35.4</v>
      </c>
      <c r="N253" s="884">
        <v>36.9</v>
      </c>
      <c r="O253" s="881"/>
      <c r="P253" s="882">
        <v>86.1</v>
      </c>
      <c r="Q253" s="881"/>
      <c r="R253" s="882">
        <v>123.7</v>
      </c>
      <c r="S253" s="881"/>
      <c r="T253" s="882"/>
      <c r="U253" s="881"/>
      <c r="V253" s="882"/>
      <c r="W253" s="883"/>
      <c r="X253" s="884">
        <v>32.700000000000003</v>
      </c>
      <c r="Y253" s="887"/>
      <c r="Z253" s="888">
        <v>247</v>
      </c>
      <c r="AA253" s="885"/>
      <c r="AB253" s="886">
        <v>0.27</v>
      </c>
      <c r="AC253" s="481">
        <v>1233</v>
      </c>
      <c r="AD253" s="464" t="s">
        <v>36</v>
      </c>
      <c r="AE253" s="400" t="s">
        <v>36</v>
      </c>
      <c r="AF253" s="118" t="s">
        <v>36</v>
      </c>
      <c r="AG253" s="6" t="s">
        <v>495</v>
      </c>
      <c r="AH253" s="18" t="s">
        <v>23</v>
      </c>
      <c r="AI253" s="34">
        <v>124.1</v>
      </c>
      <c r="AJ253" s="35">
        <v>124.5</v>
      </c>
      <c r="AK253" s="36" t="s">
        <v>36</v>
      </c>
      <c r="AL253" s="97"/>
    </row>
    <row r="254" spans="1:38">
      <c r="A254" s="2231"/>
      <c r="B254" s="537">
        <v>43048</v>
      </c>
      <c r="C254" s="528" t="s">
        <v>39</v>
      </c>
      <c r="D254" s="75" t="s">
        <v>627</v>
      </c>
      <c r="E254" s="879"/>
      <c r="F254" s="880">
        <v>17.600000000000001</v>
      </c>
      <c r="G254" s="881">
        <v>15.6</v>
      </c>
      <c r="H254" s="882">
        <v>15.6</v>
      </c>
      <c r="I254" s="883">
        <v>4.1100000000000003</v>
      </c>
      <c r="J254" s="884">
        <v>4.05</v>
      </c>
      <c r="K254" s="885">
        <v>7.63</v>
      </c>
      <c r="L254" s="886">
        <v>7.66</v>
      </c>
      <c r="M254" s="883">
        <v>36.799999999999997</v>
      </c>
      <c r="N254" s="884">
        <v>37.299999999999997</v>
      </c>
      <c r="O254" s="881">
        <v>91.4</v>
      </c>
      <c r="P254" s="882">
        <v>88.9</v>
      </c>
      <c r="Q254" s="881">
        <v>124.1</v>
      </c>
      <c r="R254" s="882">
        <v>124.5</v>
      </c>
      <c r="S254" s="881">
        <v>79</v>
      </c>
      <c r="T254" s="882">
        <v>77</v>
      </c>
      <c r="U254" s="881">
        <v>45.1</v>
      </c>
      <c r="V254" s="882">
        <v>47.5</v>
      </c>
      <c r="W254" s="883">
        <v>33.9</v>
      </c>
      <c r="X254" s="884">
        <v>36.6</v>
      </c>
      <c r="Y254" s="887">
        <v>252</v>
      </c>
      <c r="Z254" s="888">
        <v>251</v>
      </c>
      <c r="AA254" s="885">
        <v>0.46</v>
      </c>
      <c r="AB254" s="886">
        <v>0.26</v>
      </c>
      <c r="AC254" s="481">
        <v>954</v>
      </c>
      <c r="AD254" s="464">
        <v>20190</v>
      </c>
      <c r="AE254" s="400" t="s">
        <v>36</v>
      </c>
      <c r="AF254" s="118" t="s">
        <v>36</v>
      </c>
      <c r="AG254" s="6" t="s">
        <v>496</v>
      </c>
      <c r="AH254" s="18" t="s">
        <v>23</v>
      </c>
      <c r="AI254" s="34">
        <v>79</v>
      </c>
      <c r="AJ254" s="35">
        <v>77</v>
      </c>
      <c r="AK254" s="36" t="s">
        <v>36</v>
      </c>
      <c r="AL254" s="97"/>
    </row>
    <row r="255" spans="1:38">
      <c r="A255" s="2231"/>
      <c r="B255" s="472">
        <v>43049</v>
      </c>
      <c r="C255" s="473" t="s">
        <v>40</v>
      </c>
      <c r="D255" s="75" t="s">
        <v>627</v>
      </c>
      <c r="E255" s="879"/>
      <c r="F255" s="880">
        <v>13.6</v>
      </c>
      <c r="G255" s="881">
        <v>14.1</v>
      </c>
      <c r="H255" s="882">
        <v>14.1</v>
      </c>
      <c r="I255" s="883">
        <v>3.33</v>
      </c>
      <c r="J255" s="884">
        <v>4.84</v>
      </c>
      <c r="K255" s="885">
        <v>7.67</v>
      </c>
      <c r="L255" s="886">
        <v>7.69</v>
      </c>
      <c r="M255" s="883">
        <v>39</v>
      </c>
      <c r="N255" s="884">
        <v>37.700000000000003</v>
      </c>
      <c r="O255" s="881"/>
      <c r="P255" s="882">
        <v>89.7</v>
      </c>
      <c r="Q255" s="881"/>
      <c r="R255" s="882">
        <v>124.5</v>
      </c>
      <c r="S255" s="881"/>
      <c r="T255" s="882"/>
      <c r="U255" s="881"/>
      <c r="V255" s="882"/>
      <c r="W255" s="883"/>
      <c r="X255" s="884">
        <v>30.6</v>
      </c>
      <c r="Y255" s="887"/>
      <c r="Z255" s="888">
        <v>246</v>
      </c>
      <c r="AA255" s="885"/>
      <c r="AB255" s="886">
        <v>0.3</v>
      </c>
      <c r="AC255" s="481">
        <v>1147</v>
      </c>
      <c r="AD255" s="464" t="s">
        <v>36</v>
      </c>
      <c r="AE255" s="400">
        <v>4.24</v>
      </c>
      <c r="AF255" s="118" t="s">
        <v>36</v>
      </c>
      <c r="AG255" s="6" t="s">
        <v>497</v>
      </c>
      <c r="AH255" s="18" t="s">
        <v>23</v>
      </c>
      <c r="AI255" s="34">
        <v>45.1</v>
      </c>
      <c r="AJ255" s="35">
        <v>47.5</v>
      </c>
      <c r="AK255" s="36" t="s">
        <v>36</v>
      </c>
      <c r="AL255" s="97"/>
    </row>
    <row r="256" spans="1:38">
      <c r="A256" s="2231"/>
      <c r="B256" s="472">
        <v>43050</v>
      </c>
      <c r="C256" s="473" t="s">
        <v>41</v>
      </c>
      <c r="D256" s="75" t="s">
        <v>627</v>
      </c>
      <c r="E256" s="879"/>
      <c r="F256" s="880">
        <v>16.5</v>
      </c>
      <c r="G256" s="881">
        <v>15.5</v>
      </c>
      <c r="H256" s="882">
        <v>15.4</v>
      </c>
      <c r="I256" s="883">
        <v>5.0999999999999996</v>
      </c>
      <c r="J256" s="884">
        <v>3.6</v>
      </c>
      <c r="K256" s="885">
        <v>7.7</v>
      </c>
      <c r="L256" s="886">
        <v>7.6</v>
      </c>
      <c r="M256" s="883"/>
      <c r="N256" s="884"/>
      <c r="O256" s="881"/>
      <c r="P256" s="882"/>
      <c r="Q256" s="881"/>
      <c r="R256" s="882" t="s">
        <v>19</v>
      </c>
      <c r="S256" s="881"/>
      <c r="T256" s="882"/>
      <c r="U256" s="881"/>
      <c r="V256" s="882"/>
      <c r="W256" s="883"/>
      <c r="X256" s="884"/>
      <c r="Y256" s="887"/>
      <c r="Z256" s="888" t="s">
        <v>19</v>
      </c>
      <c r="AA256" s="885"/>
      <c r="AB256" s="886" t="s">
        <v>19</v>
      </c>
      <c r="AC256" s="481">
        <v>2055</v>
      </c>
      <c r="AD256" s="464">
        <v>20000</v>
      </c>
      <c r="AE256" s="400" t="s">
        <v>36</v>
      </c>
      <c r="AF256" s="118" t="s">
        <v>36</v>
      </c>
      <c r="AG256" s="6" t="s">
        <v>498</v>
      </c>
      <c r="AH256" s="18" t="s">
        <v>23</v>
      </c>
      <c r="AI256" s="37">
        <v>33.9</v>
      </c>
      <c r="AJ256" s="38">
        <v>36.6</v>
      </c>
      <c r="AK256" s="39" t="s">
        <v>36</v>
      </c>
      <c r="AL256" s="95"/>
    </row>
    <row r="257" spans="1:38">
      <c r="A257" s="2231"/>
      <c r="B257" s="472">
        <v>43051</v>
      </c>
      <c r="C257" s="473" t="s">
        <v>42</v>
      </c>
      <c r="D257" s="75" t="s">
        <v>627</v>
      </c>
      <c r="E257" s="879"/>
      <c r="F257" s="880">
        <v>12.4</v>
      </c>
      <c r="G257" s="881">
        <v>13.8</v>
      </c>
      <c r="H257" s="882">
        <v>14.1</v>
      </c>
      <c r="I257" s="883">
        <v>5</v>
      </c>
      <c r="J257" s="884">
        <v>4</v>
      </c>
      <c r="K257" s="885">
        <v>7.7</v>
      </c>
      <c r="L257" s="886">
        <v>7.6</v>
      </c>
      <c r="M257" s="883"/>
      <c r="N257" s="884"/>
      <c r="O257" s="881"/>
      <c r="P257" s="882"/>
      <c r="Q257" s="881"/>
      <c r="R257" s="882" t="s">
        <v>19</v>
      </c>
      <c r="S257" s="881"/>
      <c r="T257" s="882"/>
      <c r="U257" s="881"/>
      <c r="V257" s="882"/>
      <c r="W257" s="883"/>
      <c r="X257" s="884"/>
      <c r="Y257" s="887"/>
      <c r="Z257" s="888" t="s">
        <v>19</v>
      </c>
      <c r="AA257" s="885"/>
      <c r="AB257" s="886" t="s">
        <v>19</v>
      </c>
      <c r="AC257" s="481">
        <v>2849</v>
      </c>
      <c r="AD257" s="464" t="s">
        <v>36</v>
      </c>
      <c r="AE257" s="400" t="s">
        <v>36</v>
      </c>
      <c r="AF257" s="118" t="s">
        <v>36</v>
      </c>
      <c r="AG257" s="6" t="s">
        <v>499</v>
      </c>
      <c r="AH257" s="18" t="s">
        <v>23</v>
      </c>
      <c r="AI257" s="49">
        <v>252</v>
      </c>
      <c r="AJ257" s="50">
        <v>251</v>
      </c>
      <c r="AK257" s="25" t="s">
        <v>36</v>
      </c>
      <c r="AL257" s="26"/>
    </row>
    <row r="258" spans="1:38">
      <c r="A258" s="2231"/>
      <c r="B258" s="472">
        <v>43052</v>
      </c>
      <c r="C258" s="473" t="s">
        <v>37</v>
      </c>
      <c r="D258" s="75" t="s">
        <v>641</v>
      </c>
      <c r="E258" s="879">
        <v>5.5</v>
      </c>
      <c r="F258" s="880">
        <v>10.8</v>
      </c>
      <c r="G258" s="881">
        <v>13.3</v>
      </c>
      <c r="H258" s="882">
        <v>13.4</v>
      </c>
      <c r="I258" s="883">
        <v>3.08</v>
      </c>
      <c r="J258" s="884">
        <v>3.55</v>
      </c>
      <c r="K258" s="885">
        <v>7.7</v>
      </c>
      <c r="L258" s="886">
        <v>7.62</v>
      </c>
      <c r="M258" s="883">
        <v>38.4</v>
      </c>
      <c r="N258" s="884">
        <v>37.4</v>
      </c>
      <c r="O258" s="881"/>
      <c r="P258" s="882">
        <v>90</v>
      </c>
      <c r="Q258" s="881"/>
      <c r="R258" s="882">
        <v>125.1</v>
      </c>
      <c r="S258" s="881"/>
      <c r="T258" s="882"/>
      <c r="U258" s="881"/>
      <c r="V258" s="882"/>
      <c r="W258" s="883"/>
      <c r="X258" s="884">
        <v>37.6</v>
      </c>
      <c r="Y258" s="887"/>
      <c r="Z258" s="888">
        <v>260</v>
      </c>
      <c r="AA258" s="885"/>
      <c r="AB258" s="886">
        <v>0.25</v>
      </c>
      <c r="AC258" s="481">
        <v>2001</v>
      </c>
      <c r="AD258" s="464" t="s">
        <v>36</v>
      </c>
      <c r="AE258" s="400" t="s">
        <v>36</v>
      </c>
      <c r="AF258" s="118" t="s">
        <v>36</v>
      </c>
      <c r="AG258" s="6" t="s">
        <v>67</v>
      </c>
      <c r="AH258" s="18" t="s">
        <v>23</v>
      </c>
      <c r="AI258" s="40">
        <v>0.46</v>
      </c>
      <c r="AJ258" s="41">
        <v>0.26</v>
      </c>
      <c r="AK258" s="42" t="s">
        <v>36</v>
      </c>
      <c r="AL258" s="96"/>
    </row>
    <row r="259" spans="1:38">
      <c r="A259" s="2231"/>
      <c r="B259" s="472">
        <v>43053</v>
      </c>
      <c r="C259" s="473" t="s">
        <v>38</v>
      </c>
      <c r="D259" s="75" t="s">
        <v>641</v>
      </c>
      <c r="E259" s="879">
        <v>9.5</v>
      </c>
      <c r="F259" s="880">
        <v>12</v>
      </c>
      <c r="G259" s="881">
        <v>14.9</v>
      </c>
      <c r="H259" s="882">
        <v>14.8</v>
      </c>
      <c r="I259" s="883">
        <v>7.12</v>
      </c>
      <c r="J259" s="884">
        <v>4.4400000000000004</v>
      </c>
      <c r="K259" s="885">
        <v>7.56</v>
      </c>
      <c r="L259" s="886">
        <v>7.53</v>
      </c>
      <c r="M259" s="883">
        <v>28.8</v>
      </c>
      <c r="N259" s="884">
        <v>31.4</v>
      </c>
      <c r="O259" s="881"/>
      <c r="P259" s="882">
        <v>76</v>
      </c>
      <c r="Q259" s="881"/>
      <c r="R259" s="882">
        <v>108.1</v>
      </c>
      <c r="S259" s="881"/>
      <c r="T259" s="882"/>
      <c r="U259" s="881"/>
      <c r="V259" s="882"/>
      <c r="W259" s="883"/>
      <c r="X259" s="884">
        <v>32.299999999999997</v>
      </c>
      <c r="Y259" s="887"/>
      <c r="Z259" s="888">
        <v>204</v>
      </c>
      <c r="AA259" s="885"/>
      <c r="AB259" s="886">
        <v>0.28999999999999998</v>
      </c>
      <c r="AC259" s="481">
        <v>3176</v>
      </c>
      <c r="AD259" s="464" t="s">
        <v>36</v>
      </c>
      <c r="AE259" s="400" t="s">
        <v>36</v>
      </c>
      <c r="AF259" s="118" t="s">
        <v>36</v>
      </c>
      <c r="AG259" s="6" t="s">
        <v>24</v>
      </c>
      <c r="AH259" s="18" t="s">
        <v>23</v>
      </c>
      <c r="AI259" s="23">
        <v>2.7</v>
      </c>
      <c r="AJ259" s="48">
        <v>2.1</v>
      </c>
      <c r="AK259" s="36" t="s">
        <v>36</v>
      </c>
      <c r="AL259" s="96"/>
    </row>
    <row r="260" spans="1:38">
      <c r="A260" s="2231"/>
      <c r="B260" s="472">
        <v>43054</v>
      </c>
      <c r="C260" s="473" t="s">
        <v>35</v>
      </c>
      <c r="D260" s="75" t="s">
        <v>641</v>
      </c>
      <c r="E260" s="879"/>
      <c r="F260" s="880">
        <v>11</v>
      </c>
      <c r="G260" s="881">
        <v>14.6</v>
      </c>
      <c r="H260" s="882">
        <v>14.6</v>
      </c>
      <c r="I260" s="883">
        <v>4.1100000000000003</v>
      </c>
      <c r="J260" s="884">
        <v>3.21</v>
      </c>
      <c r="K260" s="885">
        <v>7.54</v>
      </c>
      <c r="L260" s="886">
        <v>7.41</v>
      </c>
      <c r="M260" s="883">
        <v>31.6</v>
      </c>
      <c r="N260" s="884">
        <v>29.1</v>
      </c>
      <c r="O260" s="881"/>
      <c r="P260" s="882">
        <v>76.099999999999994</v>
      </c>
      <c r="Q260" s="881"/>
      <c r="R260" s="882">
        <v>104.7</v>
      </c>
      <c r="S260" s="881"/>
      <c r="T260" s="882"/>
      <c r="U260" s="881"/>
      <c r="V260" s="882"/>
      <c r="W260" s="883"/>
      <c r="X260" s="884">
        <v>27.6</v>
      </c>
      <c r="Y260" s="887"/>
      <c r="Z260" s="888">
        <v>204</v>
      </c>
      <c r="AA260" s="885"/>
      <c r="AB260" s="886">
        <v>0.25</v>
      </c>
      <c r="AC260" s="481">
        <v>2552</v>
      </c>
      <c r="AD260" s="464" t="s">
        <v>36</v>
      </c>
      <c r="AE260" s="400" t="s">
        <v>36</v>
      </c>
      <c r="AF260" s="118" t="s">
        <v>36</v>
      </c>
      <c r="AG260" s="6" t="s">
        <v>25</v>
      </c>
      <c r="AH260" s="18" t="s">
        <v>23</v>
      </c>
      <c r="AI260" s="23">
        <v>1.1000000000000001</v>
      </c>
      <c r="AJ260" s="48">
        <v>1.1000000000000001</v>
      </c>
      <c r="AK260" s="36" t="s">
        <v>36</v>
      </c>
      <c r="AL260" s="96"/>
    </row>
    <row r="261" spans="1:38">
      <c r="A261" s="2231"/>
      <c r="B261" s="472">
        <v>43055</v>
      </c>
      <c r="C261" s="473" t="s">
        <v>39</v>
      </c>
      <c r="D261" s="75" t="s">
        <v>627</v>
      </c>
      <c r="E261" s="879"/>
      <c r="F261" s="880">
        <v>13</v>
      </c>
      <c r="G261" s="881">
        <v>14.1</v>
      </c>
      <c r="H261" s="882">
        <v>14</v>
      </c>
      <c r="I261" s="883">
        <v>3.03</v>
      </c>
      <c r="J261" s="884">
        <v>4.79</v>
      </c>
      <c r="K261" s="885">
        <v>7.61</v>
      </c>
      <c r="L261" s="886">
        <v>7.66</v>
      </c>
      <c r="M261" s="883">
        <v>36.200000000000003</v>
      </c>
      <c r="N261" s="884">
        <v>35.9</v>
      </c>
      <c r="O261" s="881"/>
      <c r="P261" s="882">
        <v>91.4</v>
      </c>
      <c r="Q261" s="881"/>
      <c r="R261" s="882">
        <v>121.9</v>
      </c>
      <c r="S261" s="881"/>
      <c r="T261" s="882"/>
      <c r="U261" s="881"/>
      <c r="V261" s="882"/>
      <c r="W261" s="883"/>
      <c r="X261" s="884">
        <v>32.5</v>
      </c>
      <c r="Y261" s="887"/>
      <c r="Z261" s="888">
        <v>249</v>
      </c>
      <c r="AA261" s="885"/>
      <c r="AB261" s="886">
        <v>0.39</v>
      </c>
      <c r="AC261" s="481">
        <v>2026</v>
      </c>
      <c r="AD261" s="464" t="s">
        <v>36</v>
      </c>
      <c r="AE261" s="400" t="s">
        <v>36</v>
      </c>
      <c r="AF261" s="118" t="s">
        <v>36</v>
      </c>
      <c r="AG261" s="6" t="s">
        <v>500</v>
      </c>
      <c r="AH261" s="18" t="s">
        <v>23</v>
      </c>
      <c r="AI261" s="23">
        <v>9</v>
      </c>
      <c r="AJ261" s="48">
        <v>9.3000000000000007</v>
      </c>
      <c r="AK261" s="36" t="s">
        <v>36</v>
      </c>
      <c r="AL261" s="96"/>
    </row>
    <row r="262" spans="1:38">
      <c r="A262" s="2231"/>
      <c r="B262" s="472">
        <v>43056</v>
      </c>
      <c r="C262" s="473" t="s">
        <v>40</v>
      </c>
      <c r="D262" s="75" t="s">
        <v>627</v>
      </c>
      <c r="E262" s="879"/>
      <c r="F262" s="880">
        <v>10.5</v>
      </c>
      <c r="G262" s="881">
        <v>12.9</v>
      </c>
      <c r="H262" s="882">
        <v>12.9</v>
      </c>
      <c r="I262" s="883">
        <v>2.78</v>
      </c>
      <c r="J262" s="884">
        <v>3.37</v>
      </c>
      <c r="K262" s="885">
        <v>7.68</v>
      </c>
      <c r="L262" s="886">
        <v>7.53</v>
      </c>
      <c r="M262" s="883">
        <v>37.5</v>
      </c>
      <c r="N262" s="884">
        <v>37.6</v>
      </c>
      <c r="O262" s="881"/>
      <c r="P262" s="882">
        <v>90.8</v>
      </c>
      <c r="Q262" s="881"/>
      <c r="R262" s="882">
        <v>104.3</v>
      </c>
      <c r="S262" s="881"/>
      <c r="T262" s="882"/>
      <c r="U262" s="881"/>
      <c r="V262" s="882"/>
      <c r="W262" s="883"/>
      <c r="X262" s="884">
        <v>35.6</v>
      </c>
      <c r="Y262" s="887"/>
      <c r="Z262" s="888">
        <v>263</v>
      </c>
      <c r="AA262" s="885"/>
      <c r="AB262" s="886">
        <v>0.28999999999999998</v>
      </c>
      <c r="AC262" s="481">
        <v>2109</v>
      </c>
      <c r="AD262" s="464" t="s">
        <v>36</v>
      </c>
      <c r="AE262" s="400">
        <v>4.26</v>
      </c>
      <c r="AF262" s="118" t="s">
        <v>36</v>
      </c>
      <c r="AG262" s="6" t="s">
        <v>501</v>
      </c>
      <c r="AH262" s="18" t="s">
        <v>23</v>
      </c>
      <c r="AI262" s="45">
        <v>8.5000000000000006E-2</v>
      </c>
      <c r="AJ262" s="46">
        <v>6.6000000000000003E-2</v>
      </c>
      <c r="AK262" s="47" t="s">
        <v>36</v>
      </c>
      <c r="AL262" s="98"/>
    </row>
    <row r="263" spans="1:38">
      <c r="A263" s="2231"/>
      <c r="B263" s="472">
        <v>43057</v>
      </c>
      <c r="C263" s="473" t="s">
        <v>41</v>
      </c>
      <c r="D263" s="75" t="s">
        <v>641</v>
      </c>
      <c r="E263" s="879">
        <v>2</v>
      </c>
      <c r="F263" s="880">
        <v>10.4</v>
      </c>
      <c r="G263" s="881">
        <v>13</v>
      </c>
      <c r="H263" s="882">
        <v>13.3</v>
      </c>
      <c r="I263" s="883">
        <v>4.0999999999999996</v>
      </c>
      <c r="J263" s="884">
        <v>3.7</v>
      </c>
      <c r="K263" s="885">
        <v>7.7</v>
      </c>
      <c r="L263" s="886">
        <v>7.7</v>
      </c>
      <c r="M263" s="883"/>
      <c r="N263" s="884"/>
      <c r="O263" s="881"/>
      <c r="P263" s="882"/>
      <c r="Q263" s="881"/>
      <c r="R263" s="882" t="s">
        <v>19</v>
      </c>
      <c r="S263" s="881"/>
      <c r="T263" s="882"/>
      <c r="U263" s="881"/>
      <c r="V263" s="882"/>
      <c r="W263" s="883"/>
      <c r="X263" s="884"/>
      <c r="Y263" s="887"/>
      <c r="Z263" s="888" t="s">
        <v>19</v>
      </c>
      <c r="AA263" s="885"/>
      <c r="AB263" s="886" t="s">
        <v>19</v>
      </c>
      <c r="AC263" s="481">
        <v>1278</v>
      </c>
      <c r="AD263" s="464" t="s">
        <v>36</v>
      </c>
      <c r="AE263" s="400" t="s">
        <v>36</v>
      </c>
      <c r="AF263" s="118" t="s">
        <v>36</v>
      </c>
      <c r="AG263" s="6" t="s">
        <v>292</v>
      </c>
      <c r="AH263" s="18" t="s">
        <v>23</v>
      </c>
      <c r="AI263" s="24">
        <v>3.85</v>
      </c>
      <c r="AJ263" s="44">
        <v>3.94</v>
      </c>
      <c r="AK263" s="42" t="s">
        <v>36</v>
      </c>
      <c r="AL263" s="96"/>
    </row>
    <row r="264" spans="1:38">
      <c r="A264" s="2231"/>
      <c r="B264" s="472">
        <v>43058</v>
      </c>
      <c r="C264" s="473" t="s">
        <v>42</v>
      </c>
      <c r="D264" s="75" t="s">
        <v>627</v>
      </c>
      <c r="E264" s="879"/>
      <c r="F264" s="880">
        <v>8.8000000000000007</v>
      </c>
      <c r="G264" s="881">
        <v>12.4</v>
      </c>
      <c r="H264" s="882">
        <v>12.6</v>
      </c>
      <c r="I264" s="883">
        <v>4.0999999999999996</v>
      </c>
      <c r="J264" s="884">
        <v>3.6</v>
      </c>
      <c r="K264" s="885">
        <v>7.7</v>
      </c>
      <c r="L264" s="886">
        <v>7.7</v>
      </c>
      <c r="M264" s="883"/>
      <c r="N264" s="884"/>
      <c r="O264" s="881"/>
      <c r="P264" s="882"/>
      <c r="Q264" s="881"/>
      <c r="R264" s="882" t="s">
        <v>19</v>
      </c>
      <c r="S264" s="881"/>
      <c r="T264" s="882"/>
      <c r="U264" s="881"/>
      <c r="V264" s="882"/>
      <c r="W264" s="883"/>
      <c r="X264" s="884"/>
      <c r="Y264" s="887"/>
      <c r="Z264" s="888" t="s">
        <v>19</v>
      </c>
      <c r="AA264" s="885"/>
      <c r="AB264" s="886" t="s">
        <v>19</v>
      </c>
      <c r="AC264" s="481">
        <v>911</v>
      </c>
      <c r="AD264" s="464" t="s">
        <v>36</v>
      </c>
      <c r="AE264" s="400" t="s">
        <v>36</v>
      </c>
      <c r="AF264" s="118" t="s">
        <v>36</v>
      </c>
      <c r="AG264" s="6" t="s">
        <v>502</v>
      </c>
      <c r="AH264" s="18" t="s">
        <v>23</v>
      </c>
      <c r="AI264" s="24">
        <v>4.08</v>
      </c>
      <c r="AJ264" s="44">
        <v>3.86</v>
      </c>
      <c r="AK264" s="42" t="s">
        <v>36</v>
      </c>
      <c r="AL264" s="96"/>
    </row>
    <row r="265" spans="1:38">
      <c r="A265" s="2231"/>
      <c r="B265" s="472">
        <v>43059</v>
      </c>
      <c r="C265" s="473" t="s">
        <v>37</v>
      </c>
      <c r="D265" s="75" t="s">
        <v>641</v>
      </c>
      <c r="E265" s="879"/>
      <c r="F265" s="880">
        <v>5.5</v>
      </c>
      <c r="G265" s="881">
        <v>11</v>
      </c>
      <c r="H265" s="882">
        <v>11.3</v>
      </c>
      <c r="I265" s="883">
        <v>2.74</v>
      </c>
      <c r="J265" s="884">
        <v>3.97</v>
      </c>
      <c r="K265" s="885">
        <v>7.75</v>
      </c>
      <c r="L265" s="886">
        <v>7.74</v>
      </c>
      <c r="M265" s="883">
        <v>37.700000000000003</v>
      </c>
      <c r="N265" s="884">
        <v>38.5</v>
      </c>
      <c r="O265" s="881"/>
      <c r="P265" s="882">
        <v>88.5</v>
      </c>
      <c r="Q265" s="881"/>
      <c r="R265" s="882">
        <v>105.7</v>
      </c>
      <c r="S265" s="881"/>
      <c r="T265" s="882"/>
      <c r="U265" s="881"/>
      <c r="V265" s="882"/>
      <c r="W265" s="883"/>
      <c r="X265" s="884">
        <v>37.700000000000003</v>
      </c>
      <c r="Y265" s="887"/>
      <c r="Z265" s="888">
        <v>274</v>
      </c>
      <c r="AA265" s="885"/>
      <c r="AB265" s="886">
        <v>0.33</v>
      </c>
      <c r="AC265" s="481">
        <v>909</v>
      </c>
      <c r="AD265" s="464" t="s">
        <v>36</v>
      </c>
      <c r="AE265" s="400" t="s">
        <v>36</v>
      </c>
      <c r="AF265" s="118" t="s">
        <v>36</v>
      </c>
      <c r="AG265" s="6" t="s">
        <v>503</v>
      </c>
      <c r="AH265" s="18" t="s">
        <v>23</v>
      </c>
      <c r="AI265" s="348">
        <v>8.5000000000000006E-2</v>
      </c>
      <c r="AJ265" s="268">
        <v>3.5999999999999997E-2</v>
      </c>
      <c r="AK265" s="47" t="s">
        <v>36</v>
      </c>
      <c r="AL265" s="98"/>
    </row>
    <row r="266" spans="1:38">
      <c r="A266" s="2231"/>
      <c r="B266" s="472">
        <v>43060</v>
      </c>
      <c r="C266" s="473" t="s">
        <v>38</v>
      </c>
      <c r="D266" s="75" t="s">
        <v>627</v>
      </c>
      <c r="E266" s="879"/>
      <c r="F266" s="880">
        <v>8.1</v>
      </c>
      <c r="G266" s="881">
        <v>10.3</v>
      </c>
      <c r="H266" s="882">
        <v>10.3</v>
      </c>
      <c r="I266" s="883">
        <v>2.5099999999999998</v>
      </c>
      <c r="J266" s="884">
        <v>4.09</v>
      </c>
      <c r="K266" s="885">
        <v>7.78</v>
      </c>
      <c r="L266" s="886">
        <v>7.78</v>
      </c>
      <c r="M266" s="883">
        <v>38.1</v>
      </c>
      <c r="N266" s="884">
        <v>38.4</v>
      </c>
      <c r="O266" s="881"/>
      <c r="P266" s="882">
        <v>91.9</v>
      </c>
      <c r="Q266" s="881"/>
      <c r="R266" s="882">
        <v>127.5</v>
      </c>
      <c r="S266" s="881"/>
      <c r="T266" s="882"/>
      <c r="U266" s="881"/>
      <c r="V266" s="882"/>
      <c r="W266" s="883"/>
      <c r="X266" s="884">
        <v>35.5</v>
      </c>
      <c r="Y266" s="887"/>
      <c r="Z266" s="888">
        <v>264</v>
      </c>
      <c r="AA266" s="885"/>
      <c r="AB266" s="886">
        <v>0.3</v>
      </c>
      <c r="AC266" s="481">
        <v>907</v>
      </c>
      <c r="AD266" s="464" t="s">
        <v>36</v>
      </c>
      <c r="AE266" s="400" t="s">
        <v>36</v>
      </c>
      <c r="AF266" s="118" t="s">
        <v>36</v>
      </c>
      <c r="AG266" s="6" t="s">
        <v>504</v>
      </c>
      <c r="AH266" s="18" t="s">
        <v>23</v>
      </c>
      <c r="AI266" s="24" t="s">
        <v>644</v>
      </c>
      <c r="AJ266" s="44" t="s">
        <v>644</v>
      </c>
      <c r="AK266" s="42" t="s">
        <v>36</v>
      </c>
      <c r="AL266" s="96"/>
    </row>
    <row r="267" spans="1:38">
      <c r="A267" s="2231"/>
      <c r="B267" s="472">
        <v>43061</v>
      </c>
      <c r="C267" s="473" t="s">
        <v>35</v>
      </c>
      <c r="D267" s="75" t="s">
        <v>627</v>
      </c>
      <c r="E267" s="879"/>
      <c r="F267" s="880">
        <v>7.4</v>
      </c>
      <c r="G267" s="881">
        <v>10.199999999999999</v>
      </c>
      <c r="H267" s="882">
        <v>10.199999999999999</v>
      </c>
      <c r="I267" s="883">
        <v>2.69</v>
      </c>
      <c r="J267" s="884">
        <v>4.09</v>
      </c>
      <c r="K267" s="885">
        <v>7.81</v>
      </c>
      <c r="L267" s="886">
        <v>7.8</v>
      </c>
      <c r="M267" s="883">
        <v>39.799999999999997</v>
      </c>
      <c r="N267" s="884">
        <v>39.200000000000003</v>
      </c>
      <c r="O267" s="881"/>
      <c r="P267" s="882">
        <v>92</v>
      </c>
      <c r="Q267" s="881"/>
      <c r="R267" s="882">
        <v>128.5</v>
      </c>
      <c r="S267" s="881"/>
      <c r="T267" s="882"/>
      <c r="U267" s="881"/>
      <c r="V267" s="882"/>
      <c r="W267" s="883"/>
      <c r="X267" s="884">
        <v>38.200000000000003</v>
      </c>
      <c r="Y267" s="887"/>
      <c r="Z267" s="888">
        <v>255</v>
      </c>
      <c r="AA267" s="885"/>
      <c r="AB267" s="886">
        <v>0.33</v>
      </c>
      <c r="AC267" s="481">
        <v>898</v>
      </c>
      <c r="AD267" s="464" t="s">
        <v>36</v>
      </c>
      <c r="AE267" s="400" t="s">
        <v>36</v>
      </c>
      <c r="AF267" s="118" t="s">
        <v>36</v>
      </c>
      <c r="AG267" s="6" t="s">
        <v>505</v>
      </c>
      <c r="AH267" s="18" t="s">
        <v>23</v>
      </c>
      <c r="AI267" s="23">
        <v>23.9</v>
      </c>
      <c r="AJ267" s="48">
        <v>24.1</v>
      </c>
      <c r="AK267" s="36" t="s">
        <v>36</v>
      </c>
      <c r="AL267" s="97"/>
    </row>
    <row r="268" spans="1:38">
      <c r="A268" s="2231"/>
      <c r="B268" s="472">
        <v>43062</v>
      </c>
      <c r="C268" s="473" t="s">
        <v>39</v>
      </c>
      <c r="D268" s="75" t="s">
        <v>632</v>
      </c>
      <c r="E268" s="879">
        <v>32.5</v>
      </c>
      <c r="F268" s="880">
        <v>8.4</v>
      </c>
      <c r="G268" s="881">
        <v>11.1</v>
      </c>
      <c r="H268" s="882">
        <v>11.7</v>
      </c>
      <c r="I268" s="883">
        <v>11.1</v>
      </c>
      <c r="J268" s="884">
        <v>4.7</v>
      </c>
      <c r="K268" s="885">
        <v>7.7</v>
      </c>
      <c r="L268" s="886">
        <v>7.8</v>
      </c>
      <c r="M268" s="883"/>
      <c r="N268" s="884"/>
      <c r="O268" s="881"/>
      <c r="P268" s="882"/>
      <c r="Q268" s="881"/>
      <c r="R268" s="882" t="s">
        <v>19</v>
      </c>
      <c r="S268" s="881"/>
      <c r="T268" s="882"/>
      <c r="U268" s="881"/>
      <c r="V268" s="882"/>
      <c r="W268" s="883"/>
      <c r="X268" s="884"/>
      <c r="Y268" s="887"/>
      <c r="Z268" s="888" t="s">
        <v>19</v>
      </c>
      <c r="AA268" s="885"/>
      <c r="AB268" s="886" t="s">
        <v>19</v>
      </c>
      <c r="AC268" s="481">
        <v>4254</v>
      </c>
      <c r="AD268" s="464" t="s">
        <v>36</v>
      </c>
      <c r="AE268" s="400" t="s">
        <v>36</v>
      </c>
      <c r="AF268" s="118" t="s">
        <v>36</v>
      </c>
      <c r="AG268" s="6" t="s">
        <v>27</v>
      </c>
      <c r="AH268" s="18" t="s">
        <v>23</v>
      </c>
      <c r="AI268" s="23">
        <v>32.200000000000003</v>
      </c>
      <c r="AJ268" s="48">
        <v>31.1</v>
      </c>
      <c r="AK268" s="36" t="s">
        <v>36</v>
      </c>
      <c r="AL268" s="97"/>
    </row>
    <row r="269" spans="1:38">
      <c r="A269" s="2231"/>
      <c r="B269" s="472">
        <v>43063</v>
      </c>
      <c r="C269" s="473" t="s">
        <v>40</v>
      </c>
      <c r="D269" s="75" t="s">
        <v>641</v>
      </c>
      <c r="E269" s="879"/>
      <c r="F269" s="880">
        <v>10.3</v>
      </c>
      <c r="G269" s="881">
        <v>11.7</v>
      </c>
      <c r="H269" s="882">
        <v>11.5</v>
      </c>
      <c r="I269" s="883">
        <v>8</v>
      </c>
      <c r="J269" s="884">
        <v>2.4300000000000002</v>
      </c>
      <c r="K269" s="885">
        <v>7.45</v>
      </c>
      <c r="L269" s="886">
        <v>7.29</v>
      </c>
      <c r="M269" s="883">
        <v>24.8</v>
      </c>
      <c r="N269" s="884">
        <v>22.9</v>
      </c>
      <c r="O269" s="881"/>
      <c r="P269" s="882">
        <v>57.3</v>
      </c>
      <c r="Q269" s="881"/>
      <c r="R269" s="882">
        <v>85</v>
      </c>
      <c r="S269" s="881"/>
      <c r="T269" s="882"/>
      <c r="U269" s="881"/>
      <c r="V269" s="882"/>
      <c r="W269" s="883"/>
      <c r="X269" s="884">
        <v>21.1</v>
      </c>
      <c r="Y269" s="887"/>
      <c r="Z269" s="888">
        <v>143</v>
      </c>
      <c r="AA269" s="885"/>
      <c r="AB269" s="886">
        <v>0.16</v>
      </c>
      <c r="AC269" s="481">
        <v>4077</v>
      </c>
      <c r="AD269" s="464" t="s">
        <v>36</v>
      </c>
      <c r="AE269" s="400">
        <v>3.7709999999999999</v>
      </c>
      <c r="AF269" s="118" t="s">
        <v>36</v>
      </c>
      <c r="AG269" s="6" t="s">
        <v>58</v>
      </c>
      <c r="AH269" s="18" t="s">
        <v>492</v>
      </c>
      <c r="AI269" s="51">
        <v>7</v>
      </c>
      <c r="AJ269" s="52">
        <v>7</v>
      </c>
      <c r="AK269" s="43" t="s">
        <v>36</v>
      </c>
      <c r="AL269" s="99"/>
    </row>
    <row r="270" spans="1:38">
      <c r="A270" s="2231"/>
      <c r="B270" s="472">
        <v>43064</v>
      </c>
      <c r="C270" s="473" t="s">
        <v>41</v>
      </c>
      <c r="D270" s="75" t="s">
        <v>627</v>
      </c>
      <c r="E270" s="879"/>
      <c r="F270" s="880">
        <v>10.8</v>
      </c>
      <c r="G270" s="881">
        <v>11.3</v>
      </c>
      <c r="H270" s="882">
        <v>11.5</v>
      </c>
      <c r="I270" s="883">
        <v>5.2</v>
      </c>
      <c r="J270" s="884">
        <v>3.5</v>
      </c>
      <c r="K270" s="885">
        <v>7.6</v>
      </c>
      <c r="L270" s="886">
        <v>7.6</v>
      </c>
      <c r="M270" s="883"/>
      <c r="N270" s="884"/>
      <c r="O270" s="881"/>
      <c r="P270" s="882"/>
      <c r="Q270" s="881"/>
      <c r="R270" s="882" t="s">
        <v>19</v>
      </c>
      <c r="S270" s="881"/>
      <c r="T270" s="882"/>
      <c r="U270" s="881"/>
      <c r="V270" s="882"/>
      <c r="W270" s="883"/>
      <c r="X270" s="884"/>
      <c r="Y270" s="887"/>
      <c r="Z270" s="888" t="s">
        <v>19</v>
      </c>
      <c r="AA270" s="885"/>
      <c r="AB270" s="886" t="s">
        <v>19</v>
      </c>
      <c r="AC270" s="481">
        <v>1658</v>
      </c>
      <c r="AD270" s="464" t="s">
        <v>36</v>
      </c>
      <c r="AE270" s="400" t="s">
        <v>36</v>
      </c>
      <c r="AF270" s="118" t="s">
        <v>36</v>
      </c>
      <c r="AG270" s="6" t="s">
        <v>506</v>
      </c>
      <c r="AH270" s="18" t="s">
        <v>23</v>
      </c>
      <c r="AI270" s="51">
        <v>5</v>
      </c>
      <c r="AJ270" s="52">
        <v>4</v>
      </c>
      <c r="AK270" s="43" t="s">
        <v>36</v>
      </c>
      <c r="AL270" s="99"/>
    </row>
    <row r="271" spans="1:38">
      <c r="A271" s="2231"/>
      <c r="B271" s="472">
        <v>43065</v>
      </c>
      <c r="C271" s="473" t="s">
        <v>42</v>
      </c>
      <c r="D271" s="75" t="s">
        <v>627</v>
      </c>
      <c r="E271" s="879"/>
      <c r="F271" s="880">
        <v>10</v>
      </c>
      <c r="G271" s="881">
        <v>11.1</v>
      </c>
      <c r="H271" s="882">
        <v>11.3</v>
      </c>
      <c r="I271" s="883">
        <v>4.8</v>
      </c>
      <c r="J271" s="884">
        <v>3.4</v>
      </c>
      <c r="K271" s="885">
        <v>7.7</v>
      </c>
      <c r="L271" s="886">
        <v>7.7</v>
      </c>
      <c r="M271" s="883"/>
      <c r="N271" s="884"/>
      <c r="O271" s="881"/>
      <c r="P271" s="882"/>
      <c r="Q271" s="881"/>
      <c r="R271" s="882" t="s">
        <v>19</v>
      </c>
      <c r="S271" s="881" t="s">
        <v>19</v>
      </c>
      <c r="T271" s="882"/>
      <c r="U271" s="881" t="s">
        <v>19</v>
      </c>
      <c r="V271" s="882"/>
      <c r="W271" s="883"/>
      <c r="X271" s="884"/>
      <c r="Y271" s="887"/>
      <c r="Z271" s="888" t="s">
        <v>19</v>
      </c>
      <c r="AA271" s="885"/>
      <c r="AB271" s="886" t="s">
        <v>19</v>
      </c>
      <c r="AC271" s="481">
        <v>1071</v>
      </c>
      <c r="AD271" s="464" t="s">
        <v>36</v>
      </c>
      <c r="AE271" s="400" t="s">
        <v>36</v>
      </c>
      <c r="AF271" s="118" t="s">
        <v>36</v>
      </c>
      <c r="AG271" s="19"/>
      <c r="AH271" s="9"/>
      <c r="AI271" s="20"/>
      <c r="AJ271" s="8"/>
      <c r="AK271" s="8"/>
      <c r="AL271" s="9"/>
    </row>
    <row r="272" spans="1:38">
      <c r="A272" s="2231"/>
      <c r="B272" s="472">
        <v>43066</v>
      </c>
      <c r="C272" s="473" t="s">
        <v>37</v>
      </c>
      <c r="D272" s="75" t="s">
        <v>627</v>
      </c>
      <c r="E272" s="879"/>
      <c r="F272" s="880">
        <v>12.9</v>
      </c>
      <c r="G272" s="881">
        <v>12.4</v>
      </c>
      <c r="H272" s="882">
        <v>12.4</v>
      </c>
      <c r="I272" s="883">
        <v>2.98</v>
      </c>
      <c r="J272" s="884">
        <v>3.52</v>
      </c>
      <c r="K272" s="885">
        <v>7.65</v>
      </c>
      <c r="L272" s="886">
        <v>7.67</v>
      </c>
      <c r="M272" s="883">
        <v>37.1</v>
      </c>
      <c r="N272" s="884">
        <v>37.299999999999997</v>
      </c>
      <c r="O272" s="881"/>
      <c r="P272" s="882">
        <v>88.7</v>
      </c>
      <c r="Q272" s="881"/>
      <c r="R272" s="882">
        <v>126.3</v>
      </c>
      <c r="S272" s="881"/>
      <c r="T272" s="882"/>
      <c r="U272" s="881"/>
      <c r="V272" s="882"/>
      <c r="W272" s="883"/>
      <c r="X272" s="884">
        <v>34.6</v>
      </c>
      <c r="Y272" s="887"/>
      <c r="Z272" s="888">
        <v>256</v>
      </c>
      <c r="AA272" s="885"/>
      <c r="AB272" s="886">
        <v>0.36</v>
      </c>
      <c r="AC272" s="481">
        <v>1107</v>
      </c>
      <c r="AD272" s="464" t="s">
        <v>36</v>
      </c>
      <c r="AE272" s="400" t="s">
        <v>36</v>
      </c>
      <c r="AF272" s="118" t="s">
        <v>36</v>
      </c>
      <c r="AG272" s="19"/>
      <c r="AH272" s="9"/>
      <c r="AI272" s="20"/>
      <c r="AJ272" s="8"/>
      <c r="AK272" s="8"/>
      <c r="AL272" s="9"/>
    </row>
    <row r="273" spans="1:38">
      <c r="A273" s="2231"/>
      <c r="B273" s="472">
        <v>43067</v>
      </c>
      <c r="C273" s="473" t="s">
        <v>38</v>
      </c>
      <c r="D273" s="75" t="s">
        <v>641</v>
      </c>
      <c r="E273" s="879"/>
      <c r="F273" s="880">
        <v>10.9</v>
      </c>
      <c r="G273" s="881">
        <v>12.9</v>
      </c>
      <c r="H273" s="882">
        <v>13</v>
      </c>
      <c r="I273" s="883">
        <v>4.49</v>
      </c>
      <c r="J273" s="884">
        <v>5.68</v>
      </c>
      <c r="K273" s="885">
        <v>7.7</v>
      </c>
      <c r="L273" s="886">
        <v>7.7</v>
      </c>
      <c r="M273" s="883">
        <v>37.4</v>
      </c>
      <c r="N273" s="884">
        <v>37</v>
      </c>
      <c r="O273" s="881"/>
      <c r="P273" s="882">
        <v>90.5</v>
      </c>
      <c r="Q273" s="881"/>
      <c r="R273" s="882">
        <v>126.3</v>
      </c>
      <c r="S273" s="881"/>
      <c r="T273" s="882"/>
      <c r="U273" s="881"/>
      <c r="V273" s="882"/>
      <c r="W273" s="883"/>
      <c r="X273" s="884">
        <v>35.1</v>
      </c>
      <c r="Y273" s="887"/>
      <c r="Z273" s="888">
        <v>259</v>
      </c>
      <c r="AA273" s="885"/>
      <c r="AB273" s="886">
        <v>0.39</v>
      </c>
      <c r="AC273" s="481">
        <v>1455</v>
      </c>
      <c r="AD273" s="464" t="s">
        <v>36</v>
      </c>
      <c r="AE273" s="400" t="s">
        <v>36</v>
      </c>
      <c r="AF273" s="118" t="s">
        <v>36</v>
      </c>
      <c r="AG273" s="21"/>
      <c r="AH273" s="3"/>
      <c r="AI273" s="22"/>
      <c r="AJ273" s="10"/>
      <c r="AK273" s="10"/>
      <c r="AL273" s="3"/>
    </row>
    <row r="274" spans="1:38">
      <c r="A274" s="2231"/>
      <c r="B274" s="472">
        <v>43068</v>
      </c>
      <c r="C274" s="473" t="s">
        <v>35</v>
      </c>
      <c r="D274" s="75" t="s">
        <v>627</v>
      </c>
      <c r="E274" s="879"/>
      <c r="F274" s="880">
        <v>13.7</v>
      </c>
      <c r="G274" s="881">
        <v>13.3</v>
      </c>
      <c r="H274" s="882">
        <v>13.3</v>
      </c>
      <c r="I274" s="883">
        <v>5.33</v>
      </c>
      <c r="J274" s="884">
        <v>4.12</v>
      </c>
      <c r="K274" s="885">
        <v>7.69</v>
      </c>
      <c r="L274" s="886">
        <v>7.58</v>
      </c>
      <c r="M274" s="883">
        <v>38.6</v>
      </c>
      <c r="N274" s="884">
        <v>39.200000000000003</v>
      </c>
      <c r="O274" s="881"/>
      <c r="P274" s="882">
        <v>88.9</v>
      </c>
      <c r="Q274" s="881"/>
      <c r="R274" s="882">
        <v>127.7</v>
      </c>
      <c r="S274" s="881"/>
      <c r="T274" s="882"/>
      <c r="U274" s="881"/>
      <c r="V274" s="882"/>
      <c r="W274" s="883"/>
      <c r="X274" s="884">
        <v>44.4</v>
      </c>
      <c r="Y274" s="887"/>
      <c r="Z274" s="888">
        <v>271</v>
      </c>
      <c r="AA274" s="885"/>
      <c r="AB274" s="886">
        <v>0.31</v>
      </c>
      <c r="AC274" s="481">
        <v>2124</v>
      </c>
      <c r="AD274" s="464" t="s">
        <v>36</v>
      </c>
      <c r="AE274" s="400" t="s">
        <v>36</v>
      </c>
      <c r="AF274" s="118" t="s">
        <v>36</v>
      </c>
      <c r="AG274" s="29" t="s">
        <v>144</v>
      </c>
      <c r="AH274" s="2" t="s">
        <v>36</v>
      </c>
      <c r="AI274" s="2" t="s">
        <v>36</v>
      </c>
      <c r="AJ274" s="2" t="s">
        <v>36</v>
      </c>
      <c r="AK274" s="2" t="s">
        <v>36</v>
      </c>
      <c r="AL274" s="100" t="s">
        <v>36</v>
      </c>
    </row>
    <row r="275" spans="1:38">
      <c r="A275" s="2231"/>
      <c r="B275" s="475">
        <v>43069</v>
      </c>
      <c r="C275" s="476" t="s">
        <v>39</v>
      </c>
      <c r="D275" s="539" t="s">
        <v>641</v>
      </c>
      <c r="E275" s="973">
        <v>1</v>
      </c>
      <c r="F275" s="974">
        <v>11.2</v>
      </c>
      <c r="G275" s="975">
        <v>13.4</v>
      </c>
      <c r="H275" s="976">
        <v>13.7</v>
      </c>
      <c r="I275" s="977">
        <v>3.34</v>
      </c>
      <c r="J275" s="978">
        <v>4.51</v>
      </c>
      <c r="K275" s="979">
        <v>7.66</v>
      </c>
      <c r="L275" s="980">
        <v>7.68</v>
      </c>
      <c r="M275" s="977">
        <v>39.9</v>
      </c>
      <c r="N275" s="978">
        <v>39.700000000000003</v>
      </c>
      <c r="O275" s="975"/>
      <c r="P275" s="976">
        <v>92.5</v>
      </c>
      <c r="Q275" s="975"/>
      <c r="R275" s="976">
        <v>129.30000000000001</v>
      </c>
      <c r="S275" s="975"/>
      <c r="T275" s="976"/>
      <c r="U275" s="975"/>
      <c r="V275" s="976"/>
      <c r="W275" s="977"/>
      <c r="X275" s="978">
        <v>38.6</v>
      </c>
      <c r="Y275" s="981"/>
      <c r="Z275" s="982">
        <v>272</v>
      </c>
      <c r="AA275" s="979"/>
      <c r="AB275" s="980">
        <v>0.36</v>
      </c>
      <c r="AC275" s="481">
        <v>1122</v>
      </c>
      <c r="AD275" s="464">
        <v>30130</v>
      </c>
      <c r="AE275" s="400" t="s">
        <v>36</v>
      </c>
      <c r="AF275" s="118" t="s">
        <v>36</v>
      </c>
      <c r="AG275" s="11" t="s">
        <v>36</v>
      </c>
      <c r="AH275" s="2" t="s">
        <v>36</v>
      </c>
      <c r="AI275" s="2" t="s">
        <v>36</v>
      </c>
      <c r="AJ275" s="2" t="s">
        <v>36</v>
      </c>
      <c r="AK275" s="2" t="s">
        <v>36</v>
      </c>
      <c r="AL275" s="100" t="s">
        <v>36</v>
      </c>
    </row>
    <row r="276" spans="1:38" s="1" customFormat="1" ht="13.5" customHeight="1">
      <c r="A276" s="2231"/>
      <c r="B276" s="2194" t="s">
        <v>407</v>
      </c>
      <c r="C276" s="2228"/>
      <c r="D276" s="1277"/>
      <c r="E276" s="697">
        <f t="shared" ref="E276:AA276" si="24">MAX(E246:E275)</f>
        <v>32.5</v>
      </c>
      <c r="F276" s="694">
        <f t="shared" si="24"/>
        <v>17.600000000000001</v>
      </c>
      <c r="G276" s="599">
        <f t="shared" si="24"/>
        <v>16.7</v>
      </c>
      <c r="H276" s="1244">
        <f t="shared" si="24"/>
        <v>17</v>
      </c>
      <c r="I276" s="601">
        <f t="shared" si="24"/>
        <v>12.3</v>
      </c>
      <c r="J276" s="1250">
        <f t="shared" si="24"/>
        <v>5.68</v>
      </c>
      <c r="K276" s="603">
        <f t="shared" si="24"/>
        <v>7.81</v>
      </c>
      <c r="L276" s="604">
        <f t="shared" si="24"/>
        <v>7.8</v>
      </c>
      <c r="M276" s="1253">
        <f t="shared" si="24"/>
        <v>39.9</v>
      </c>
      <c r="N276" s="1250">
        <f t="shared" si="24"/>
        <v>39.700000000000003</v>
      </c>
      <c r="O276" s="599">
        <f t="shared" si="24"/>
        <v>91.4</v>
      </c>
      <c r="P276" s="600">
        <f t="shared" si="24"/>
        <v>92.5</v>
      </c>
      <c r="Q276" s="1248">
        <f t="shared" si="24"/>
        <v>124.1</v>
      </c>
      <c r="R276" s="1244">
        <f t="shared" si="24"/>
        <v>129.30000000000001</v>
      </c>
      <c r="S276" s="599">
        <f t="shared" si="24"/>
        <v>79</v>
      </c>
      <c r="T276" s="600">
        <f t="shared" si="24"/>
        <v>77</v>
      </c>
      <c r="U276" s="1248">
        <f t="shared" si="24"/>
        <v>45.1</v>
      </c>
      <c r="V276" s="1244">
        <f t="shared" si="24"/>
        <v>47.5</v>
      </c>
      <c r="W276" s="601">
        <f t="shared" si="24"/>
        <v>33.9</v>
      </c>
      <c r="X276" s="602">
        <f t="shared" si="24"/>
        <v>44.4</v>
      </c>
      <c r="Y276" s="1240">
        <f t="shared" si="24"/>
        <v>252</v>
      </c>
      <c r="Z276" s="1237">
        <f t="shared" si="24"/>
        <v>274</v>
      </c>
      <c r="AA276" s="603">
        <f t="shared" si="24"/>
        <v>0.46</v>
      </c>
      <c r="AB276" s="604">
        <f>MAX(AB246:AB275)</f>
        <v>0.39</v>
      </c>
      <c r="AC276" s="1741">
        <f>MAX(AC246:AC275)</f>
        <v>4254</v>
      </c>
      <c r="AD276" s="693">
        <f>MAX(AD245:AD275)</f>
        <v>30130</v>
      </c>
      <c r="AE276" s="747" t="s">
        <v>36</v>
      </c>
      <c r="AF276" s="674"/>
      <c r="AG276" s="11" t="s">
        <v>36</v>
      </c>
      <c r="AH276" s="2" t="s">
        <v>36</v>
      </c>
      <c r="AI276" s="2" t="s">
        <v>36</v>
      </c>
      <c r="AJ276" s="2" t="s">
        <v>36</v>
      </c>
      <c r="AK276" s="2" t="s">
        <v>36</v>
      </c>
      <c r="AL276" s="100" t="s">
        <v>36</v>
      </c>
    </row>
    <row r="277" spans="1:38" s="1" customFormat="1" ht="13.5" customHeight="1">
      <c r="A277" s="2231"/>
      <c r="B277" s="2195" t="s">
        <v>408</v>
      </c>
      <c r="C277" s="2229"/>
      <c r="D277" s="1277"/>
      <c r="E277" s="697">
        <f t="shared" ref="E277:AA277" si="25">MIN(E246:E275)</f>
        <v>0.5</v>
      </c>
      <c r="F277" s="694">
        <f t="shared" si="25"/>
        <v>5.5</v>
      </c>
      <c r="G277" s="599">
        <f t="shared" si="25"/>
        <v>10.199999999999999</v>
      </c>
      <c r="H277" s="1244">
        <f t="shared" si="25"/>
        <v>10.199999999999999</v>
      </c>
      <c r="I277" s="601">
        <f t="shared" si="25"/>
        <v>2.5099999999999998</v>
      </c>
      <c r="J277" s="1250">
        <f t="shared" si="25"/>
        <v>2.4300000000000002</v>
      </c>
      <c r="K277" s="603">
        <f t="shared" si="25"/>
        <v>7.43</v>
      </c>
      <c r="L277" s="604">
        <f t="shared" si="25"/>
        <v>7.29</v>
      </c>
      <c r="M277" s="1253">
        <f t="shared" si="25"/>
        <v>24.8</v>
      </c>
      <c r="N277" s="1250">
        <f t="shared" si="25"/>
        <v>22.9</v>
      </c>
      <c r="O277" s="599">
        <f t="shared" si="25"/>
        <v>91.4</v>
      </c>
      <c r="P277" s="600">
        <f t="shared" si="25"/>
        <v>57.3</v>
      </c>
      <c r="Q277" s="1248">
        <f t="shared" si="25"/>
        <v>124.1</v>
      </c>
      <c r="R277" s="1244">
        <f t="shared" si="25"/>
        <v>85</v>
      </c>
      <c r="S277" s="599">
        <f t="shared" si="25"/>
        <v>79</v>
      </c>
      <c r="T277" s="600">
        <f t="shared" si="25"/>
        <v>77</v>
      </c>
      <c r="U277" s="1248">
        <f t="shared" si="25"/>
        <v>45.1</v>
      </c>
      <c r="V277" s="1244">
        <f t="shared" si="25"/>
        <v>47.5</v>
      </c>
      <c r="W277" s="601">
        <f t="shared" si="25"/>
        <v>33.9</v>
      </c>
      <c r="X277" s="602">
        <f t="shared" si="25"/>
        <v>21.1</v>
      </c>
      <c r="Y277" s="1240">
        <f t="shared" si="25"/>
        <v>252</v>
      </c>
      <c r="Z277" s="1237">
        <f t="shared" si="25"/>
        <v>143</v>
      </c>
      <c r="AA277" s="603">
        <f t="shared" si="25"/>
        <v>0.46</v>
      </c>
      <c r="AB277" s="604">
        <f>MIN(AB246:AB275)</f>
        <v>0.16</v>
      </c>
      <c r="AC277" s="1241">
        <f>MIN(AC246:AC275)</f>
        <v>898</v>
      </c>
      <c r="AD277" s="699">
        <f>MIN(AD245:AD275)</f>
        <v>20000</v>
      </c>
      <c r="AE277" s="747" t="s">
        <v>36</v>
      </c>
      <c r="AF277" s="674"/>
      <c r="AG277" s="11" t="s">
        <v>36</v>
      </c>
      <c r="AH277" s="2" t="s">
        <v>36</v>
      </c>
      <c r="AI277" s="2" t="s">
        <v>36</v>
      </c>
      <c r="AJ277" s="2" t="s">
        <v>36</v>
      </c>
      <c r="AK277" s="2" t="s">
        <v>36</v>
      </c>
      <c r="AL277" s="100" t="s">
        <v>36</v>
      </c>
    </row>
    <row r="278" spans="1:38" s="1" customFormat="1" ht="13.5" customHeight="1">
      <c r="A278" s="2231"/>
      <c r="B278" s="2195" t="s">
        <v>409</v>
      </c>
      <c r="C278" s="2229"/>
      <c r="D278" s="1277"/>
      <c r="E278" s="1277"/>
      <c r="F278" s="694">
        <f t="shared" ref="F278:AA278" si="26">AVERAGE(F246:F275)</f>
        <v>12.216666666666665</v>
      </c>
      <c r="G278" s="599">
        <f t="shared" si="26"/>
        <v>13.596666666666666</v>
      </c>
      <c r="H278" s="1244">
        <f t="shared" si="26"/>
        <v>13.680000000000001</v>
      </c>
      <c r="I278" s="601">
        <f t="shared" si="26"/>
        <v>4.8956666666666671</v>
      </c>
      <c r="J278" s="1250">
        <f t="shared" si="26"/>
        <v>4.1386666666666683</v>
      </c>
      <c r="K278" s="603">
        <f t="shared" si="26"/>
        <v>7.6346666666666652</v>
      </c>
      <c r="L278" s="604">
        <f t="shared" si="26"/>
        <v>7.6006666666666653</v>
      </c>
      <c r="M278" s="1253">
        <f t="shared" si="26"/>
        <v>35.64</v>
      </c>
      <c r="N278" s="1250">
        <f t="shared" si="26"/>
        <v>35.434999999999995</v>
      </c>
      <c r="O278" s="599">
        <f t="shared" si="26"/>
        <v>91.4</v>
      </c>
      <c r="P278" s="600">
        <f t="shared" si="26"/>
        <v>85.055000000000007</v>
      </c>
      <c r="Q278" s="1248">
        <f t="shared" si="26"/>
        <v>124.1</v>
      </c>
      <c r="R278" s="1244">
        <f t="shared" si="26"/>
        <v>117.25500000000002</v>
      </c>
      <c r="S278" s="599">
        <f t="shared" si="26"/>
        <v>79</v>
      </c>
      <c r="T278" s="600">
        <f t="shared" si="26"/>
        <v>77</v>
      </c>
      <c r="U278" s="1248">
        <f t="shared" si="26"/>
        <v>45.1</v>
      </c>
      <c r="V278" s="1244">
        <f t="shared" si="26"/>
        <v>47.5</v>
      </c>
      <c r="W278" s="601">
        <f t="shared" si="26"/>
        <v>33.9</v>
      </c>
      <c r="X278" s="602">
        <f t="shared" si="26"/>
        <v>33.730000000000004</v>
      </c>
      <c r="Y278" s="1240">
        <f t="shared" si="26"/>
        <v>252</v>
      </c>
      <c r="Z278" s="1237">
        <f t="shared" si="26"/>
        <v>241.45</v>
      </c>
      <c r="AA278" s="603">
        <f t="shared" si="26"/>
        <v>0.46</v>
      </c>
      <c r="AB278" s="604">
        <f>AVERAGE(AB246:AB275)</f>
        <v>0.28949999999999998</v>
      </c>
      <c r="AC278" s="1241">
        <f>AVERAGE(AC246:AC275)</f>
        <v>1923.6666666666667</v>
      </c>
      <c r="AD278" s="699">
        <f>AVERAGE(AD245:AD275)</f>
        <v>23440</v>
      </c>
      <c r="AE278" s="747" t="s">
        <v>36</v>
      </c>
      <c r="AF278" s="674"/>
      <c r="AG278" s="11" t="s">
        <v>36</v>
      </c>
      <c r="AH278" s="2" t="s">
        <v>36</v>
      </c>
      <c r="AI278" s="2" t="s">
        <v>36</v>
      </c>
      <c r="AJ278" s="2" t="s">
        <v>36</v>
      </c>
      <c r="AK278" s="2" t="s">
        <v>36</v>
      </c>
      <c r="AL278" s="100" t="s">
        <v>36</v>
      </c>
    </row>
    <row r="279" spans="1:38" s="1" customFormat="1" ht="13.5" customHeight="1">
      <c r="A279" s="2241"/>
      <c r="B279" s="2189" t="s">
        <v>410</v>
      </c>
      <c r="C279" s="2190"/>
      <c r="D279" s="666"/>
      <c r="E279" s="1156">
        <f>SUM(E246:E275)</f>
        <v>63.5</v>
      </c>
      <c r="F279" s="677"/>
      <c r="G279" s="1153"/>
      <c r="H279" s="678"/>
      <c r="I279" s="679"/>
      <c r="J279" s="1154"/>
      <c r="K279" s="1155"/>
      <c r="L279" s="680"/>
      <c r="M279" s="679"/>
      <c r="N279" s="1154"/>
      <c r="O279" s="1153"/>
      <c r="P279" s="678"/>
      <c r="Q279" s="681"/>
      <c r="R279" s="1157"/>
      <c r="S279" s="1153"/>
      <c r="T279" s="678"/>
      <c r="U279" s="681"/>
      <c r="V279" s="1157"/>
      <c r="W279" s="1158"/>
      <c r="X279" s="682"/>
      <c r="Y279" s="683"/>
      <c r="Z279" s="1159"/>
      <c r="AA279" s="1155"/>
      <c r="AB279" s="680"/>
      <c r="AC279" s="616">
        <f>SUM(AC246:AC275)</f>
        <v>57710</v>
      </c>
      <c r="AD279" s="738"/>
      <c r="AE279" s="747"/>
      <c r="AF279" s="674"/>
      <c r="AG279" s="274"/>
      <c r="AH279" s="276"/>
      <c r="AI279" s="276"/>
      <c r="AJ279" s="276"/>
      <c r="AK279" s="276"/>
      <c r="AL279" s="275"/>
    </row>
    <row r="280" spans="1:38">
      <c r="A280" s="2230" t="s">
        <v>355</v>
      </c>
      <c r="B280" s="469">
        <v>43070</v>
      </c>
      <c r="C280" s="470" t="s">
        <v>40</v>
      </c>
      <c r="D280" s="74" t="s">
        <v>641</v>
      </c>
      <c r="E280" s="869"/>
      <c r="F280" s="870">
        <v>7.9</v>
      </c>
      <c r="G280" s="871">
        <v>12.8</v>
      </c>
      <c r="H280" s="872">
        <v>12.7</v>
      </c>
      <c r="I280" s="873">
        <v>3.47</v>
      </c>
      <c r="J280" s="874">
        <v>3.33</v>
      </c>
      <c r="K280" s="875">
        <v>7.67</v>
      </c>
      <c r="L280" s="876">
        <v>7.67</v>
      </c>
      <c r="M280" s="873">
        <v>39.200000000000003</v>
      </c>
      <c r="N280" s="874">
        <v>38.9</v>
      </c>
      <c r="O280" s="871"/>
      <c r="P280" s="872">
        <v>91.6</v>
      </c>
      <c r="Q280" s="871" t="s">
        <v>19</v>
      </c>
      <c r="R280" s="872">
        <v>129.30000000000001</v>
      </c>
      <c r="S280" s="871" t="s">
        <v>19</v>
      </c>
      <c r="T280" s="872" t="s">
        <v>19</v>
      </c>
      <c r="U280" s="972" t="s">
        <v>19</v>
      </c>
      <c r="V280" s="872" t="s">
        <v>19</v>
      </c>
      <c r="W280" s="873"/>
      <c r="X280" s="874">
        <v>39.1</v>
      </c>
      <c r="Y280" s="877" t="s">
        <v>19</v>
      </c>
      <c r="Z280" s="878">
        <v>254</v>
      </c>
      <c r="AA280" s="875" t="s">
        <v>19</v>
      </c>
      <c r="AB280" s="876">
        <v>0.34</v>
      </c>
      <c r="AC280" s="483">
        <v>1134</v>
      </c>
      <c r="AD280" s="463">
        <v>20010</v>
      </c>
      <c r="AE280" s="399">
        <v>4.4039999999999999</v>
      </c>
      <c r="AF280" s="117"/>
      <c r="AG280" s="277">
        <v>43076</v>
      </c>
      <c r="AH280" s="147" t="s">
        <v>29</v>
      </c>
      <c r="AI280" s="148">
        <v>7.7</v>
      </c>
      <c r="AJ280" s="149" t="s">
        <v>20</v>
      </c>
      <c r="AK280" s="150"/>
      <c r="AL280" s="151"/>
    </row>
    <row r="281" spans="1:38">
      <c r="A281" s="2231"/>
      <c r="B281" s="472">
        <v>43071</v>
      </c>
      <c r="C281" s="473" t="s">
        <v>41</v>
      </c>
      <c r="D281" s="75" t="s">
        <v>627</v>
      </c>
      <c r="E281" s="879"/>
      <c r="F281" s="880">
        <v>8.5</v>
      </c>
      <c r="G281" s="881">
        <v>11.6</v>
      </c>
      <c r="H281" s="882">
        <v>11.9</v>
      </c>
      <c r="I281" s="883">
        <v>3.2</v>
      </c>
      <c r="J281" s="884">
        <v>2.9</v>
      </c>
      <c r="K281" s="885">
        <v>7.8</v>
      </c>
      <c r="L281" s="886">
        <v>7.8</v>
      </c>
      <c r="M281" s="883"/>
      <c r="N281" s="884"/>
      <c r="O281" s="881"/>
      <c r="P281" s="882"/>
      <c r="Q281" s="881"/>
      <c r="R281" s="882" t="s">
        <v>19</v>
      </c>
      <c r="S281" s="881"/>
      <c r="T281" s="882"/>
      <c r="U281" s="881"/>
      <c r="V281" s="882"/>
      <c r="W281" s="883"/>
      <c r="X281" s="884"/>
      <c r="Y281" s="887"/>
      <c r="Z281" s="888" t="s">
        <v>19</v>
      </c>
      <c r="AA281" s="885"/>
      <c r="AB281" s="886" t="s">
        <v>19</v>
      </c>
      <c r="AC281" s="481">
        <v>1109</v>
      </c>
      <c r="AD281" s="464" t="s">
        <v>36</v>
      </c>
      <c r="AE281" s="400" t="s">
        <v>36</v>
      </c>
      <c r="AF281" s="118"/>
      <c r="AG281" s="12" t="s">
        <v>30</v>
      </c>
      <c r="AH281" s="13" t="s">
        <v>31</v>
      </c>
      <c r="AI281" s="14" t="s">
        <v>32</v>
      </c>
      <c r="AJ281" s="15" t="s">
        <v>33</v>
      </c>
      <c r="AK281" s="16" t="s">
        <v>36</v>
      </c>
      <c r="AL281" s="93"/>
    </row>
    <row r="282" spans="1:38">
      <c r="A282" s="2231"/>
      <c r="B282" s="472">
        <v>43072</v>
      </c>
      <c r="C282" s="473" t="s">
        <v>42</v>
      </c>
      <c r="D282" s="75" t="s">
        <v>627</v>
      </c>
      <c r="E282" s="879"/>
      <c r="F282" s="880">
        <v>9.1999999999999993</v>
      </c>
      <c r="G282" s="881">
        <v>11.3</v>
      </c>
      <c r="H282" s="882">
        <v>11.5</v>
      </c>
      <c r="I282" s="883">
        <v>2.8</v>
      </c>
      <c r="J282" s="884">
        <v>3</v>
      </c>
      <c r="K282" s="885">
        <v>7.8</v>
      </c>
      <c r="L282" s="886">
        <v>7.8</v>
      </c>
      <c r="M282" s="883"/>
      <c r="N282" s="884"/>
      <c r="O282" s="881"/>
      <c r="P282" s="882"/>
      <c r="Q282" s="881"/>
      <c r="R282" s="882" t="s">
        <v>19</v>
      </c>
      <c r="S282" s="881"/>
      <c r="T282" s="882"/>
      <c r="U282" s="881"/>
      <c r="V282" s="882"/>
      <c r="W282" s="883"/>
      <c r="X282" s="884"/>
      <c r="Y282" s="887"/>
      <c r="Z282" s="888" t="s">
        <v>19</v>
      </c>
      <c r="AA282" s="885"/>
      <c r="AB282" s="886" t="s">
        <v>19</v>
      </c>
      <c r="AC282" s="481">
        <v>1085</v>
      </c>
      <c r="AD282" s="464" t="s">
        <v>36</v>
      </c>
      <c r="AE282" s="400" t="s">
        <v>36</v>
      </c>
      <c r="AF282" s="118"/>
      <c r="AG282" s="5" t="s">
        <v>273</v>
      </c>
      <c r="AH282" s="17" t="s">
        <v>20</v>
      </c>
      <c r="AI282" s="31">
        <v>10</v>
      </c>
      <c r="AJ282" s="32">
        <v>9.8000000000000007</v>
      </c>
      <c r="AK282" s="33" t="s">
        <v>36</v>
      </c>
      <c r="AL282" s="94"/>
    </row>
    <row r="283" spans="1:38">
      <c r="A283" s="2231"/>
      <c r="B283" s="472">
        <v>43073</v>
      </c>
      <c r="C283" s="473" t="s">
        <v>37</v>
      </c>
      <c r="D283" s="75" t="s">
        <v>627</v>
      </c>
      <c r="E283" s="879">
        <v>0.5</v>
      </c>
      <c r="F283" s="880">
        <v>9.4</v>
      </c>
      <c r="G283" s="881">
        <v>11.1</v>
      </c>
      <c r="H283" s="882">
        <v>11.1</v>
      </c>
      <c r="I283" s="883">
        <v>2.67</v>
      </c>
      <c r="J283" s="884">
        <v>2.93</v>
      </c>
      <c r="K283" s="885">
        <v>7.72</v>
      </c>
      <c r="L283" s="886">
        <v>7.73</v>
      </c>
      <c r="M283" s="883">
        <v>40.1</v>
      </c>
      <c r="N283" s="884">
        <v>39</v>
      </c>
      <c r="O283" s="881"/>
      <c r="P283" s="882">
        <v>90.3</v>
      </c>
      <c r="Q283" s="881"/>
      <c r="R283" s="882">
        <v>131.1</v>
      </c>
      <c r="S283" s="881"/>
      <c r="T283" s="882"/>
      <c r="U283" s="881"/>
      <c r="V283" s="882"/>
      <c r="W283" s="883"/>
      <c r="X283" s="884">
        <v>38.6</v>
      </c>
      <c r="Y283" s="887"/>
      <c r="Z283" s="888">
        <v>231</v>
      </c>
      <c r="AA283" s="885"/>
      <c r="AB283" s="886">
        <v>0.26</v>
      </c>
      <c r="AC283" s="481">
        <v>1118</v>
      </c>
      <c r="AD283" s="464" t="s">
        <v>36</v>
      </c>
      <c r="AE283" s="400" t="s">
        <v>36</v>
      </c>
      <c r="AF283" s="118"/>
      <c r="AG283" s="6" t="s">
        <v>274</v>
      </c>
      <c r="AH283" s="18" t="s">
        <v>275</v>
      </c>
      <c r="AI283" s="37">
        <v>2.78</v>
      </c>
      <c r="AJ283" s="38">
        <v>3.19</v>
      </c>
      <c r="AK283" s="39" t="s">
        <v>36</v>
      </c>
      <c r="AL283" s="95"/>
    </row>
    <row r="284" spans="1:38">
      <c r="A284" s="2231"/>
      <c r="B284" s="472">
        <v>43074</v>
      </c>
      <c r="C284" s="473" t="s">
        <v>38</v>
      </c>
      <c r="D284" s="75" t="s">
        <v>627</v>
      </c>
      <c r="E284" s="879"/>
      <c r="F284" s="880">
        <v>10.1</v>
      </c>
      <c r="G284" s="881">
        <v>11.8</v>
      </c>
      <c r="H284" s="882">
        <v>11.8</v>
      </c>
      <c r="I284" s="883">
        <v>2.81</v>
      </c>
      <c r="J284" s="884">
        <v>3.5</v>
      </c>
      <c r="K284" s="885">
        <v>7.7</v>
      </c>
      <c r="L284" s="886">
        <v>7.72</v>
      </c>
      <c r="M284" s="883">
        <v>39.5</v>
      </c>
      <c r="N284" s="884">
        <v>40.299999999999997</v>
      </c>
      <c r="O284" s="881"/>
      <c r="P284" s="882">
        <v>92.5</v>
      </c>
      <c r="Q284" s="881"/>
      <c r="R284" s="882">
        <v>130.30000000000001</v>
      </c>
      <c r="S284" s="881"/>
      <c r="T284" s="882"/>
      <c r="U284" s="881"/>
      <c r="V284" s="882"/>
      <c r="W284" s="883"/>
      <c r="X284" s="884">
        <v>30.9</v>
      </c>
      <c r="Y284" s="887"/>
      <c r="Z284" s="888">
        <v>272</v>
      </c>
      <c r="AA284" s="885"/>
      <c r="AB284" s="886">
        <v>0.33</v>
      </c>
      <c r="AC284" s="481">
        <v>1130</v>
      </c>
      <c r="AD284" s="464" t="s">
        <v>36</v>
      </c>
      <c r="AE284" s="400" t="s">
        <v>36</v>
      </c>
      <c r="AF284" s="118"/>
      <c r="AG284" s="6" t="s">
        <v>21</v>
      </c>
      <c r="AH284" s="18"/>
      <c r="AI284" s="40">
        <v>7.76</v>
      </c>
      <c r="AJ284" s="41">
        <v>7.79</v>
      </c>
      <c r="AK284" s="42" t="s">
        <v>36</v>
      </c>
      <c r="AL284" s="96"/>
    </row>
    <row r="285" spans="1:38">
      <c r="A285" s="2231"/>
      <c r="B285" s="472">
        <v>43075</v>
      </c>
      <c r="C285" s="473" t="s">
        <v>35</v>
      </c>
      <c r="D285" s="75" t="s">
        <v>627</v>
      </c>
      <c r="E285" s="879"/>
      <c r="F285" s="880">
        <v>6.9</v>
      </c>
      <c r="G285" s="881">
        <v>10.7</v>
      </c>
      <c r="H285" s="882">
        <v>10.8</v>
      </c>
      <c r="I285" s="883">
        <v>3.86</v>
      </c>
      <c r="J285" s="884">
        <v>3.57</v>
      </c>
      <c r="K285" s="885">
        <v>7.75</v>
      </c>
      <c r="L285" s="886">
        <v>7.78</v>
      </c>
      <c r="M285" s="883">
        <v>40.1</v>
      </c>
      <c r="N285" s="884">
        <v>38.6</v>
      </c>
      <c r="O285" s="881"/>
      <c r="P285" s="882">
        <v>91</v>
      </c>
      <c r="Q285" s="881"/>
      <c r="R285" s="882">
        <v>128.69999999999999</v>
      </c>
      <c r="S285" s="881"/>
      <c r="T285" s="882"/>
      <c r="U285" s="881"/>
      <c r="V285" s="882"/>
      <c r="W285" s="883"/>
      <c r="X285" s="884">
        <v>37.9</v>
      </c>
      <c r="Y285" s="887"/>
      <c r="Z285" s="888">
        <v>256</v>
      </c>
      <c r="AA285" s="885"/>
      <c r="AB285" s="886">
        <v>0.28000000000000003</v>
      </c>
      <c r="AC285" s="481">
        <v>1129</v>
      </c>
      <c r="AD285" s="464" t="s">
        <v>36</v>
      </c>
      <c r="AE285" s="400" t="s">
        <v>36</v>
      </c>
      <c r="AF285" s="118"/>
      <c r="AG285" s="6" t="s">
        <v>276</v>
      </c>
      <c r="AH285" s="18" t="s">
        <v>22</v>
      </c>
      <c r="AI285" s="34">
        <v>41.6</v>
      </c>
      <c r="AJ285" s="35">
        <v>39.700000000000003</v>
      </c>
      <c r="AK285" s="36" t="s">
        <v>36</v>
      </c>
      <c r="AL285" s="97"/>
    </row>
    <row r="286" spans="1:38">
      <c r="A286" s="2231"/>
      <c r="B286" s="472">
        <v>43076</v>
      </c>
      <c r="C286" s="473" t="s">
        <v>39</v>
      </c>
      <c r="D286" s="75" t="s">
        <v>627</v>
      </c>
      <c r="E286" s="879"/>
      <c r="F286" s="880">
        <v>7.7</v>
      </c>
      <c r="G286" s="881">
        <v>10</v>
      </c>
      <c r="H286" s="882">
        <v>9.8000000000000007</v>
      </c>
      <c r="I286" s="883">
        <v>2.78</v>
      </c>
      <c r="J286" s="884">
        <v>3.19</v>
      </c>
      <c r="K286" s="885">
        <v>7.76</v>
      </c>
      <c r="L286" s="886">
        <v>7.79</v>
      </c>
      <c r="M286" s="883">
        <v>41.6</v>
      </c>
      <c r="N286" s="884">
        <v>39.700000000000003</v>
      </c>
      <c r="O286" s="881">
        <v>92.6</v>
      </c>
      <c r="P286" s="882">
        <v>92.4</v>
      </c>
      <c r="Q286" s="881">
        <v>125.1</v>
      </c>
      <c r="R286" s="882">
        <v>128.1</v>
      </c>
      <c r="S286" s="881">
        <v>81</v>
      </c>
      <c r="T286" s="882">
        <v>79.599999999999994</v>
      </c>
      <c r="U286" s="881">
        <v>44.1</v>
      </c>
      <c r="V286" s="882">
        <v>48.5</v>
      </c>
      <c r="W286" s="883">
        <v>37.5</v>
      </c>
      <c r="X286" s="884">
        <v>39.4</v>
      </c>
      <c r="Y286" s="887">
        <v>235</v>
      </c>
      <c r="Z286" s="888">
        <v>259</v>
      </c>
      <c r="AA286" s="885">
        <v>0.4</v>
      </c>
      <c r="AB286" s="886">
        <v>0.3</v>
      </c>
      <c r="AC286" s="481">
        <v>1115</v>
      </c>
      <c r="AD286" s="464" t="s">
        <v>36</v>
      </c>
      <c r="AE286" s="400" t="s">
        <v>36</v>
      </c>
      <c r="AF286" s="118"/>
      <c r="AG286" s="6" t="s">
        <v>277</v>
      </c>
      <c r="AH286" s="18" t="s">
        <v>23</v>
      </c>
      <c r="AI286" s="34">
        <v>92.6</v>
      </c>
      <c r="AJ286" s="35">
        <v>92.4</v>
      </c>
      <c r="AK286" s="36" t="s">
        <v>36</v>
      </c>
      <c r="AL286" s="97"/>
    </row>
    <row r="287" spans="1:38">
      <c r="A287" s="2231"/>
      <c r="B287" s="472">
        <v>43077</v>
      </c>
      <c r="C287" s="473" t="s">
        <v>40</v>
      </c>
      <c r="D287" s="75" t="s">
        <v>627</v>
      </c>
      <c r="E287" s="879">
        <v>7.5</v>
      </c>
      <c r="F287" s="880">
        <v>4.5999999999999996</v>
      </c>
      <c r="G287" s="881">
        <v>9.6</v>
      </c>
      <c r="H287" s="882">
        <v>9.6999999999999993</v>
      </c>
      <c r="I287" s="883">
        <v>3.33</v>
      </c>
      <c r="J287" s="884">
        <v>2.95</v>
      </c>
      <c r="K287" s="885">
        <v>7.77</v>
      </c>
      <c r="L287" s="886">
        <v>7.77</v>
      </c>
      <c r="M287" s="883">
        <v>39.299999999999997</v>
      </c>
      <c r="N287" s="884">
        <v>39.6</v>
      </c>
      <c r="O287" s="881"/>
      <c r="P287" s="882">
        <v>90.5</v>
      </c>
      <c r="Q287" s="881"/>
      <c r="R287" s="882">
        <v>130.1</v>
      </c>
      <c r="S287" s="881"/>
      <c r="T287" s="882"/>
      <c r="U287" s="881"/>
      <c r="V287" s="882"/>
      <c r="W287" s="883"/>
      <c r="X287" s="884">
        <v>37.299999999999997</v>
      </c>
      <c r="Y287" s="887"/>
      <c r="Z287" s="888">
        <v>259</v>
      </c>
      <c r="AA287" s="885"/>
      <c r="AB287" s="886">
        <v>0.26</v>
      </c>
      <c r="AC287" s="481">
        <v>1106</v>
      </c>
      <c r="AD287" s="464" t="s">
        <v>36</v>
      </c>
      <c r="AE287" s="400">
        <v>3.73</v>
      </c>
      <c r="AF287" s="118"/>
      <c r="AG287" s="6" t="s">
        <v>278</v>
      </c>
      <c r="AH287" s="18" t="s">
        <v>23</v>
      </c>
      <c r="AI287" s="34">
        <v>125.1</v>
      </c>
      <c r="AJ287" s="35">
        <v>128.1</v>
      </c>
      <c r="AK287" s="36" t="s">
        <v>36</v>
      </c>
      <c r="AL287" s="97"/>
    </row>
    <row r="288" spans="1:38">
      <c r="A288" s="2231"/>
      <c r="B288" s="472">
        <v>43078</v>
      </c>
      <c r="C288" s="473" t="s">
        <v>41</v>
      </c>
      <c r="D288" s="75" t="s">
        <v>627</v>
      </c>
      <c r="E288" s="879"/>
      <c r="F288" s="880">
        <v>6.3</v>
      </c>
      <c r="G288" s="881">
        <v>9.4</v>
      </c>
      <c r="H288" s="882">
        <v>9.5</v>
      </c>
      <c r="I288" s="883">
        <v>7.3</v>
      </c>
      <c r="J288" s="884">
        <v>4.4000000000000004</v>
      </c>
      <c r="K288" s="885">
        <v>7.7</v>
      </c>
      <c r="L288" s="886">
        <v>7.7</v>
      </c>
      <c r="M288" s="883"/>
      <c r="N288" s="884"/>
      <c r="O288" s="881"/>
      <c r="P288" s="882"/>
      <c r="Q288" s="881"/>
      <c r="R288" s="882" t="s">
        <v>19</v>
      </c>
      <c r="S288" s="881"/>
      <c r="T288" s="882"/>
      <c r="U288" s="881"/>
      <c r="V288" s="882"/>
      <c r="W288" s="883"/>
      <c r="X288" s="884"/>
      <c r="Y288" s="887"/>
      <c r="Z288" s="888" t="s">
        <v>19</v>
      </c>
      <c r="AA288" s="885"/>
      <c r="AB288" s="886" t="s">
        <v>19</v>
      </c>
      <c r="AC288" s="481">
        <v>1114</v>
      </c>
      <c r="AD288" s="464" t="s">
        <v>36</v>
      </c>
      <c r="AE288" s="400" t="s">
        <v>36</v>
      </c>
      <c r="AF288" s="118"/>
      <c r="AG288" s="6" t="s">
        <v>279</v>
      </c>
      <c r="AH288" s="18" t="s">
        <v>23</v>
      </c>
      <c r="AI288" s="34">
        <v>81</v>
      </c>
      <c r="AJ288" s="35">
        <v>79.599999999999994</v>
      </c>
      <c r="AK288" s="36" t="s">
        <v>36</v>
      </c>
      <c r="AL288" s="97"/>
    </row>
    <row r="289" spans="1:38">
      <c r="A289" s="2231"/>
      <c r="B289" s="472">
        <v>43079</v>
      </c>
      <c r="C289" s="473" t="s">
        <v>42</v>
      </c>
      <c r="D289" s="75" t="s">
        <v>627</v>
      </c>
      <c r="E289" s="879"/>
      <c r="F289" s="880">
        <v>6.7</v>
      </c>
      <c r="G289" s="881">
        <v>9.1</v>
      </c>
      <c r="H289" s="882">
        <v>9.3000000000000007</v>
      </c>
      <c r="I289" s="883">
        <v>4</v>
      </c>
      <c r="J289" s="884">
        <v>3.9</v>
      </c>
      <c r="K289" s="885">
        <v>7.7</v>
      </c>
      <c r="L289" s="886">
        <v>7.7</v>
      </c>
      <c r="M289" s="883"/>
      <c r="N289" s="884"/>
      <c r="O289" s="881"/>
      <c r="P289" s="882"/>
      <c r="Q289" s="881"/>
      <c r="R289" s="882" t="s">
        <v>19</v>
      </c>
      <c r="S289" s="881"/>
      <c r="T289" s="882"/>
      <c r="U289" s="881"/>
      <c r="V289" s="882"/>
      <c r="W289" s="883"/>
      <c r="X289" s="884"/>
      <c r="Y289" s="887"/>
      <c r="Z289" s="888" t="s">
        <v>19</v>
      </c>
      <c r="AA289" s="885"/>
      <c r="AB289" s="886" t="s">
        <v>19</v>
      </c>
      <c r="AC289" s="481">
        <v>1100</v>
      </c>
      <c r="AD289" s="464" t="s">
        <v>36</v>
      </c>
      <c r="AE289" s="400" t="s">
        <v>36</v>
      </c>
      <c r="AF289" s="118"/>
      <c r="AG289" s="6" t="s">
        <v>280</v>
      </c>
      <c r="AH289" s="18" t="s">
        <v>23</v>
      </c>
      <c r="AI289" s="34">
        <v>44.1</v>
      </c>
      <c r="AJ289" s="35">
        <v>48.5</v>
      </c>
      <c r="AK289" s="36" t="s">
        <v>36</v>
      </c>
      <c r="AL289" s="97"/>
    </row>
    <row r="290" spans="1:38">
      <c r="A290" s="2231"/>
      <c r="B290" s="472">
        <v>43080</v>
      </c>
      <c r="C290" s="473" t="s">
        <v>37</v>
      </c>
      <c r="D290" s="75" t="s">
        <v>627</v>
      </c>
      <c r="E290" s="879"/>
      <c r="F290" s="880">
        <v>10</v>
      </c>
      <c r="G290" s="881">
        <v>10.6</v>
      </c>
      <c r="H290" s="882">
        <v>10.5</v>
      </c>
      <c r="I290" s="883">
        <v>2.5</v>
      </c>
      <c r="J290" s="884">
        <v>2.96</v>
      </c>
      <c r="K290" s="885">
        <v>7.72</v>
      </c>
      <c r="L290" s="886">
        <v>7.74</v>
      </c>
      <c r="M290" s="883">
        <v>37.6</v>
      </c>
      <c r="N290" s="884">
        <v>38.4</v>
      </c>
      <c r="O290" s="881"/>
      <c r="P290" s="882">
        <v>92.6</v>
      </c>
      <c r="Q290" s="881"/>
      <c r="R290" s="882">
        <v>130.30000000000001</v>
      </c>
      <c r="S290" s="881"/>
      <c r="T290" s="882"/>
      <c r="U290" s="881"/>
      <c r="V290" s="882"/>
      <c r="W290" s="883"/>
      <c r="X290" s="884">
        <v>34.6</v>
      </c>
      <c r="Y290" s="887"/>
      <c r="Z290" s="888">
        <v>250</v>
      </c>
      <c r="AA290" s="885"/>
      <c r="AB290" s="886">
        <v>0.33</v>
      </c>
      <c r="AC290" s="481">
        <v>1868</v>
      </c>
      <c r="AD290" s="464" t="s">
        <v>36</v>
      </c>
      <c r="AE290" s="400" t="s">
        <v>36</v>
      </c>
      <c r="AF290" s="118"/>
      <c r="AG290" s="6" t="s">
        <v>281</v>
      </c>
      <c r="AH290" s="18" t="s">
        <v>23</v>
      </c>
      <c r="AI290" s="37">
        <v>37.5</v>
      </c>
      <c r="AJ290" s="38">
        <v>39.4</v>
      </c>
      <c r="AK290" s="39" t="s">
        <v>36</v>
      </c>
      <c r="AL290" s="95"/>
    </row>
    <row r="291" spans="1:38">
      <c r="A291" s="2231"/>
      <c r="B291" s="472">
        <v>43081</v>
      </c>
      <c r="C291" s="473" t="s">
        <v>38</v>
      </c>
      <c r="D291" s="75" t="s">
        <v>627</v>
      </c>
      <c r="E291" s="879"/>
      <c r="F291" s="880">
        <v>8.9</v>
      </c>
      <c r="G291" s="881">
        <v>10.1</v>
      </c>
      <c r="H291" s="882">
        <v>10.199999999999999</v>
      </c>
      <c r="I291" s="883">
        <v>3.97</v>
      </c>
      <c r="J291" s="884">
        <v>3.89</v>
      </c>
      <c r="K291" s="885">
        <v>7.76</v>
      </c>
      <c r="L291" s="886">
        <v>7.74</v>
      </c>
      <c r="M291" s="883">
        <v>39.1</v>
      </c>
      <c r="N291" s="884">
        <v>38.9</v>
      </c>
      <c r="O291" s="881"/>
      <c r="P291" s="882">
        <v>90.9</v>
      </c>
      <c r="Q291" s="881"/>
      <c r="R291" s="882">
        <v>128.30000000000001</v>
      </c>
      <c r="S291" s="881"/>
      <c r="T291" s="882"/>
      <c r="U291" s="881"/>
      <c r="V291" s="882"/>
      <c r="W291" s="883"/>
      <c r="X291" s="884">
        <v>35.200000000000003</v>
      </c>
      <c r="Y291" s="887"/>
      <c r="Z291" s="888">
        <v>272</v>
      </c>
      <c r="AA291" s="885"/>
      <c r="AB291" s="886">
        <v>0.3</v>
      </c>
      <c r="AC291" s="481">
        <v>1341</v>
      </c>
      <c r="AD291" s="464" t="s">
        <v>36</v>
      </c>
      <c r="AE291" s="400" t="s">
        <v>36</v>
      </c>
      <c r="AF291" s="118"/>
      <c r="AG291" s="6" t="s">
        <v>282</v>
      </c>
      <c r="AH291" s="18" t="s">
        <v>23</v>
      </c>
      <c r="AI291" s="49">
        <v>235</v>
      </c>
      <c r="AJ291" s="50">
        <v>259</v>
      </c>
      <c r="AK291" s="25" t="s">
        <v>36</v>
      </c>
      <c r="AL291" s="26"/>
    </row>
    <row r="292" spans="1:38">
      <c r="A292" s="2231"/>
      <c r="B292" s="472">
        <v>43082</v>
      </c>
      <c r="C292" s="473" t="s">
        <v>35</v>
      </c>
      <c r="D292" s="75" t="s">
        <v>627</v>
      </c>
      <c r="E292" s="879"/>
      <c r="F292" s="880">
        <v>7.2</v>
      </c>
      <c r="G292" s="881">
        <v>9.1</v>
      </c>
      <c r="H292" s="882">
        <v>9.1999999999999993</v>
      </c>
      <c r="I292" s="883">
        <v>3.17</v>
      </c>
      <c r="J292" s="884">
        <v>2.82</v>
      </c>
      <c r="K292" s="885">
        <v>7.76</v>
      </c>
      <c r="L292" s="886">
        <v>7.79</v>
      </c>
      <c r="M292" s="883">
        <v>40</v>
      </c>
      <c r="N292" s="884">
        <v>39.9</v>
      </c>
      <c r="O292" s="881"/>
      <c r="P292" s="882">
        <v>92.6</v>
      </c>
      <c r="Q292" s="881"/>
      <c r="R292" s="882">
        <v>131.69999999999999</v>
      </c>
      <c r="S292" s="881"/>
      <c r="T292" s="882"/>
      <c r="U292" s="881"/>
      <c r="V292" s="882"/>
      <c r="W292" s="883"/>
      <c r="X292" s="884">
        <v>35.200000000000003</v>
      </c>
      <c r="Y292" s="887"/>
      <c r="Z292" s="888">
        <v>276</v>
      </c>
      <c r="AA292" s="885"/>
      <c r="AB292" s="886">
        <v>0.25</v>
      </c>
      <c r="AC292" s="481">
        <v>1309</v>
      </c>
      <c r="AD292" s="464" t="s">
        <v>36</v>
      </c>
      <c r="AE292" s="400" t="s">
        <v>36</v>
      </c>
      <c r="AF292" s="118"/>
      <c r="AG292" s="6" t="s">
        <v>283</v>
      </c>
      <c r="AH292" s="18" t="s">
        <v>23</v>
      </c>
      <c r="AI292" s="40">
        <v>0.4</v>
      </c>
      <c r="AJ292" s="41">
        <v>0.3</v>
      </c>
      <c r="AK292" s="42" t="s">
        <v>36</v>
      </c>
      <c r="AL292" s="96"/>
    </row>
    <row r="293" spans="1:38">
      <c r="A293" s="2231"/>
      <c r="B293" s="472">
        <v>43083</v>
      </c>
      <c r="C293" s="473" t="s">
        <v>39</v>
      </c>
      <c r="D293" s="75" t="s">
        <v>627</v>
      </c>
      <c r="E293" s="879"/>
      <c r="F293" s="880">
        <v>5.9</v>
      </c>
      <c r="G293" s="881">
        <v>8.3000000000000007</v>
      </c>
      <c r="H293" s="882">
        <v>8.4</v>
      </c>
      <c r="I293" s="883">
        <v>2.52</v>
      </c>
      <c r="J293" s="884">
        <v>2.62</v>
      </c>
      <c r="K293" s="885">
        <v>7.78</v>
      </c>
      <c r="L293" s="886">
        <v>7.77</v>
      </c>
      <c r="M293" s="883">
        <v>41.1</v>
      </c>
      <c r="N293" s="884">
        <v>41.2</v>
      </c>
      <c r="O293" s="881"/>
      <c r="P293" s="882">
        <v>87.6</v>
      </c>
      <c r="Q293" s="881"/>
      <c r="R293" s="882">
        <v>133.9</v>
      </c>
      <c r="S293" s="881"/>
      <c r="T293" s="882"/>
      <c r="U293" s="881"/>
      <c r="V293" s="882"/>
      <c r="W293" s="883"/>
      <c r="X293" s="884">
        <v>38.799999999999997</v>
      </c>
      <c r="Y293" s="887"/>
      <c r="Z293" s="888">
        <v>248</v>
      </c>
      <c r="AA293" s="885"/>
      <c r="AB293" s="886">
        <v>0.28000000000000003</v>
      </c>
      <c r="AC293" s="481">
        <v>1055</v>
      </c>
      <c r="AD293" s="464" t="s">
        <v>36</v>
      </c>
      <c r="AE293" s="400" t="s">
        <v>36</v>
      </c>
      <c r="AF293" s="118"/>
      <c r="AG293" s="6" t="s">
        <v>24</v>
      </c>
      <c r="AH293" s="18" t="s">
        <v>23</v>
      </c>
      <c r="AI293" s="23">
        <v>1.9</v>
      </c>
      <c r="AJ293" s="48">
        <v>1.8</v>
      </c>
      <c r="AK293" s="36" t="s">
        <v>36</v>
      </c>
      <c r="AL293" s="96"/>
    </row>
    <row r="294" spans="1:38">
      <c r="A294" s="2231"/>
      <c r="B294" s="472">
        <v>43084</v>
      </c>
      <c r="C294" s="473" t="s">
        <v>40</v>
      </c>
      <c r="D294" s="75" t="s">
        <v>627</v>
      </c>
      <c r="E294" s="879"/>
      <c r="F294" s="880">
        <v>5.3</v>
      </c>
      <c r="G294" s="881">
        <v>8.3000000000000007</v>
      </c>
      <c r="H294" s="882">
        <v>8.3000000000000007</v>
      </c>
      <c r="I294" s="883">
        <v>2.71</v>
      </c>
      <c r="J294" s="884">
        <v>2.88</v>
      </c>
      <c r="K294" s="885">
        <v>7.77</v>
      </c>
      <c r="L294" s="886">
        <v>7.78</v>
      </c>
      <c r="M294" s="883">
        <v>41.6</v>
      </c>
      <c r="N294" s="884">
        <v>40.9</v>
      </c>
      <c r="O294" s="881"/>
      <c r="P294" s="882">
        <v>85.9</v>
      </c>
      <c r="Q294" s="881"/>
      <c r="R294" s="882">
        <v>131.69999999999999</v>
      </c>
      <c r="S294" s="881"/>
      <c r="T294" s="882"/>
      <c r="U294" s="881"/>
      <c r="V294" s="882"/>
      <c r="W294" s="883"/>
      <c r="X294" s="884">
        <v>43.7</v>
      </c>
      <c r="Y294" s="887"/>
      <c r="Z294" s="888">
        <v>256</v>
      </c>
      <c r="AA294" s="885"/>
      <c r="AB294" s="886">
        <v>0.38</v>
      </c>
      <c r="AC294" s="481">
        <v>1439</v>
      </c>
      <c r="AD294" s="464" t="s">
        <v>36</v>
      </c>
      <c r="AE294" s="400">
        <v>2.83</v>
      </c>
      <c r="AF294" s="118"/>
      <c r="AG294" s="6" t="s">
        <v>25</v>
      </c>
      <c r="AH294" s="18" t="s">
        <v>23</v>
      </c>
      <c r="AI294" s="23">
        <v>1.5</v>
      </c>
      <c r="AJ294" s="48">
        <v>1.5</v>
      </c>
      <c r="AK294" s="36" t="s">
        <v>36</v>
      </c>
      <c r="AL294" s="96"/>
    </row>
    <row r="295" spans="1:38">
      <c r="A295" s="2231"/>
      <c r="B295" s="472">
        <v>43085</v>
      </c>
      <c r="C295" s="473" t="s">
        <v>41</v>
      </c>
      <c r="D295" s="75" t="s">
        <v>627</v>
      </c>
      <c r="E295" s="879"/>
      <c r="F295" s="880">
        <v>5.7</v>
      </c>
      <c r="G295" s="881">
        <v>9.5</v>
      </c>
      <c r="H295" s="882">
        <v>9.6</v>
      </c>
      <c r="I295" s="883">
        <v>3</v>
      </c>
      <c r="J295" s="884">
        <v>3.3</v>
      </c>
      <c r="K295" s="885">
        <v>7.6</v>
      </c>
      <c r="L295" s="886">
        <v>7.8</v>
      </c>
      <c r="M295" s="883"/>
      <c r="N295" s="884"/>
      <c r="O295" s="881"/>
      <c r="P295" s="882"/>
      <c r="Q295" s="881"/>
      <c r="R295" s="882" t="s">
        <v>19</v>
      </c>
      <c r="S295" s="881"/>
      <c r="T295" s="882"/>
      <c r="U295" s="881"/>
      <c r="V295" s="882"/>
      <c r="W295" s="883"/>
      <c r="X295" s="884"/>
      <c r="Y295" s="887"/>
      <c r="Z295" s="888" t="s">
        <v>19</v>
      </c>
      <c r="AA295" s="885"/>
      <c r="AB295" s="886" t="s">
        <v>19</v>
      </c>
      <c r="AC295" s="481">
        <v>1313</v>
      </c>
      <c r="AD295" s="464" t="s">
        <v>36</v>
      </c>
      <c r="AE295" s="400" t="s">
        <v>36</v>
      </c>
      <c r="AF295" s="118"/>
      <c r="AG295" s="6" t="s">
        <v>284</v>
      </c>
      <c r="AH295" s="18" t="s">
        <v>23</v>
      </c>
      <c r="AI295" s="23">
        <v>10.8</v>
      </c>
      <c r="AJ295" s="48">
        <v>10.5</v>
      </c>
      <c r="AK295" s="36" t="s">
        <v>36</v>
      </c>
      <c r="AL295" s="96"/>
    </row>
    <row r="296" spans="1:38">
      <c r="A296" s="2231"/>
      <c r="B296" s="472">
        <v>43086</v>
      </c>
      <c r="C296" s="473" t="s">
        <v>42</v>
      </c>
      <c r="D296" s="75" t="s">
        <v>627</v>
      </c>
      <c r="E296" s="879"/>
      <c r="F296" s="880">
        <v>7.4</v>
      </c>
      <c r="G296" s="881">
        <v>10</v>
      </c>
      <c r="H296" s="882">
        <v>10.199999999999999</v>
      </c>
      <c r="I296" s="883">
        <v>3.1</v>
      </c>
      <c r="J296" s="884">
        <v>3.7</v>
      </c>
      <c r="K296" s="885">
        <v>7.6</v>
      </c>
      <c r="L296" s="886">
        <v>7.8</v>
      </c>
      <c r="M296" s="883"/>
      <c r="N296" s="884"/>
      <c r="O296" s="881"/>
      <c r="P296" s="882"/>
      <c r="Q296" s="881"/>
      <c r="R296" s="882" t="s">
        <v>19</v>
      </c>
      <c r="S296" s="881"/>
      <c r="T296" s="882"/>
      <c r="U296" s="881"/>
      <c r="V296" s="882"/>
      <c r="W296" s="883"/>
      <c r="X296" s="884"/>
      <c r="Y296" s="887"/>
      <c r="Z296" s="888" t="s">
        <v>19</v>
      </c>
      <c r="AA296" s="885"/>
      <c r="AB296" s="886" t="s">
        <v>19</v>
      </c>
      <c r="AC296" s="481">
        <v>1298</v>
      </c>
      <c r="AD296" s="464" t="s">
        <v>36</v>
      </c>
      <c r="AE296" s="400" t="s">
        <v>36</v>
      </c>
      <c r="AF296" s="118"/>
      <c r="AG296" s="6" t="s">
        <v>285</v>
      </c>
      <c r="AH296" s="18" t="s">
        <v>23</v>
      </c>
      <c r="AI296" s="45">
        <v>5.8999999999999997E-2</v>
      </c>
      <c r="AJ296" s="46">
        <v>5.2999999999999999E-2</v>
      </c>
      <c r="AK296" s="47" t="s">
        <v>36</v>
      </c>
      <c r="AL296" s="98"/>
    </row>
    <row r="297" spans="1:38">
      <c r="A297" s="2231"/>
      <c r="B297" s="472">
        <v>43087</v>
      </c>
      <c r="C297" s="473" t="s">
        <v>37</v>
      </c>
      <c r="D297" s="75" t="s">
        <v>627</v>
      </c>
      <c r="E297" s="879"/>
      <c r="F297" s="880">
        <v>3.5</v>
      </c>
      <c r="G297" s="881">
        <v>8.1999999999999993</v>
      </c>
      <c r="H297" s="882">
        <v>8.3000000000000007</v>
      </c>
      <c r="I297" s="883">
        <v>6.94</v>
      </c>
      <c r="J297" s="884">
        <v>6.74</v>
      </c>
      <c r="K297" s="885">
        <v>7.82</v>
      </c>
      <c r="L297" s="886">
        <v>7.8</v>
      </c>
      <c r="M297" s="883">
        <v>41.9</v>
      </c>
      <c r="N297" s="884">
        <v>41.8</v>
      </c>
      <c r="O297" s="881"/>
      <c r="P297" s="882">
        <v>84.4</v>
      </c>
      <c r="Q297" s="881"/>
      <c r="R297" s="882">
        <v>131.1</v>
      </c>
      <c r="S297" s="881"/>
      <c r="T297" s="882"/>
      <c r="U297" s="881"/>
      <c r="V297" s="882"/>
      <c r="W297" s="883"/>
      <c r="X297" s="884">
        <v>40.9</v>
      </c>
      <c r="Y297" s="887"/>
      <c r="Z297" s="888">
        <v>279</v>
      </c>
      <c r="AA297" s="885"/>
      <c r="AB297" s="886">
        <v>0.27</v>
      </c>
      <c r="AC297" s="481">
        <v>4161</v>
      </c>
      <c r="AD297" s="464" t="s">
        <v>36</v>
      </c>
      <c r="AE297" s="400" t="s">
        <v>36</v>
      </c>
      <c r="AF297" s="118"/>
      <c r="AG297" s="6" t="s">
        <v>292</v>
      </c>
      <c r="AH297" s="18" t="s">
        <v>23</v>
      </c>
      <c r="AI297" s="24">
        <v>4.28</v>
      </c>
      <c r="AJ297" s="44">
        <v>4.45</v>
      </c>
      <c r="AK297" s="42" t="s">
        <v>36</v>
      </c>
      <c r="AL297" s="96"/>
    </row>
    <row r="298" spans="1:38">
      <c r="A298" s="2231"/>
      <c r="B298" s="472">
        <v>43088</v>
      </c>
      <c r="C298" s="473" t="s">
        <v>38</v>
      </c>
      <c r="D298" s="75" t="s">
        <v>627</v>
      </c>
      <c r="E298" s="879"/>
      <c r="F298" s="880">
        <v>7.3</v>
      </c>
      <c r="G298" s="881">
        <v>8</v>
      </c>
      <c r="H298" s="882">
        <v>8</v>
      </c>
      <c r="I298" s="883">
        <v>6.92</v>
      </c>
      <c r="J298" s="884">
        <v>5.24</v>
      </c>
      <c r="K298" s="885">
        <v>7.81</v>
      </c>
      <c r="L298" s="886">
        <v>7.49</v>
      </c>
      <c r="M298" s="883">
        <v>41.4</v>
      </c>
      <c r="N298" s="884">
        <v>41.8</v>
      </c>
      <c r="O298" s="881"/>
      <c r="P298" s="882">
        <v>81.2</v>
      </c>
      <c r="Q298" s="881"/>
      <c r="R298" s="882">
        <v>132.1</v>
      </c>
      <c r="S298" s="881"/>
      <c r="T298" s="882"/>
      <c r="U298" s="881"/>
      <c r="V298" s="882"/>
      <c r="W298" s="883"/>
      <c r="X298" s="884">
        <v>44.4</v>
      </c>
      <c r="Y298" s="887"/>
      <c r="Z298" s="888">
        <v>254</v>
      </c>
      <c r="AA298" s="885"/>
      <c r="AB298" s="886">
        <v>0.28999999999999998</v>
      </c>
      <c r="AC298" s="481">
        <v>6729</v>
      </c>
      <c r="AD298" s="464" t="s">
        <v>36</v>
      </c>
      <c r="AE298" s="400" t="s">
        <v>36</v>
      </c>
      <c r="AF298" s="118"/>
      <c r="AG298" s="6" t="s">
        <v>286</v>
      </c>
      <c r="AH298" s="18" t="s">
        <v>23</v>
      </c>
      <c r="AI298" s="24">
        <v>5.17</v>
      </c>
      <c r="AJ298" s="44">
        <v>4.76</v>
      </c>
      <c r="AK298" s="42" t="s">
        <v>36</v>
      </c>
      <c r="AL298" s="96"/>
    </row>
    <row r="299" spans="1:38">
      <c r="A299" s="2231"/>
      <c r="B299" s="472">
        <v>43089</v>
      </c>
      <c r="C299" s="473" t="s">
        <v>35</v>
      </c>
      <c r="D299" s="75" t="s">
        <v>627</v>
      </c>
      <c r="E299" s="879"/>
      <c r="F299" s="880">
        <v>5.0999999999999996</v>
      </c>
      <c r="G299" s="881">
        <v>8.6</v>
      </c>
      <c r="H299" s="882">
        <v>8.5</v>
      </c>
      <c r="I299" s="883">
        <v>3.93</v>
      </c>
      <c r="J299" s="884">
        <v>4.47</v>
      </c>
      <c r="K299" s="885">
        <v>7.79</v>
      </c>
      <c r="L299" s="886">
        <v>7.46</v>
      </c>
      <c r="M299" s="883">
        <v>41.5</v>
      </c>
      <c r="N299" s="884">
        <v>41.8</v>
      </c>
      <c r="O299" s="881"/>
      <c r="P299" s="882">
        <v>81</v>
      </c>
      <c r="Q299" s="881"/>
      <c r="R299" s="882">
        <v>130.5</v>
      </c>
      <c r="S299" s="881"/>
      <c r="T299" s="882"/>
      <c r="U299" s="881"/>
      <c r="V299" s="882"/>
      <c r="W299" s="883"/>
      <c r="X299" s="884">
        <v>44.4</v>
      </c>
      <c r="Y299" s="887"/>
      <c r="Z299" s="888">
        <v>199</v>
      </c>
      <c r="AA299" s="885"/>
      <c r="AB299" s="886">
        <v>0.31</v>
      </c>
      <c r="AC299" s="481">
        <v>5838</v>
      </c>
      <c r="AD299" s="464" t="s">
        <v>36</v>
      </c>
      <c r="AE299" s="400" t="s">
        <v>36</v>
      </c>
      <c r="AF299" s="118"/>
      <c r="AG299" s="6" t="s">
        <v>287</v>
      </c>
      <c r="AH299" s="18" t="s">
        <v>23</v>
      </c>
      <c r="AI299" s="348">
        <v>0.107</v>
      </c>
      <c r="AJ299" s="268">
        <v>7.0000000000000007E-2</v>
      </c>
      <c r="AK299" s="47" t="s">
        <v>36</v>
      </c>
      <c r="AL299" s="98"/>
    </row>
    <row r="300" spans="1:38">
      <c r="A300" s="2231"/>
      <c r="B300" s="472">
        <v>43090</v>
      </c>
      <c r="C300" s="473" t="s">
        <v>39</v>
      </c>
      <c r="D300" s="75" t="s">
        <v>641</v>
      </c>
      <c r="E300" s="879"/>
      <c r="F300" s="880">
        <v>5.5</v>
      </c>
      <c r="G300" s="881">
        <v>8.5</v>
      </c>
      <c r="H300" s="882">
        <v>8.5</v>
      </c>
      <c r="I300" s="883">
        <v>5.94</v>
      </c>
      <c r="J300" s="884">
        <v>4.54</v>
      </c>
      <c r="K300" s="885">
        <v>7.75</v>
      </c>
      <c r="L300" s="886">
        <v>7.55</v>
      </c>
      <c r="M300" s="883">
        <v>41.7</v>
      </c>
      <c r="N300" s="884">
        <v>41.9</v>
      </c>
      <c r="O300" s="881"/>
      <c r="P300" s="882">
        <v>84.1</v>
      </c>
      <c r="Q300" s="881"/>
      <c r="R300" s="882">
        <v>131.30000000000001</v>
      </c>
      <c r="S300" s="881"/>
      <c r="T300" s="882"/>
      <c r="U300" s="881"/>
      <c r="V300" s="882"/>
      <c r="W300" s="883"/>
      <c r="X300" s="884">
        <v>44.7</v>
      </c>
      <c r="Y300" s="887"/>
      <c r="Z300" s="888">
        <v>192</v>
      </c>
      <c r="AA300" s="885"/>
      <c r="AB300" s="886">
        <v>0.35</v>
      </c>
      <c r="AC300" s="481">
        <v>4512</v>
      </c>
      <c r="AD300" s="464" t="s">
        <v>36</v>
      </c>
      <c r="AE300" s="400" t="s">
        <v>36</v>
      </c>
      <c r="AF300" s="118"/>
      <c r="AG300" s="6" t="s">
        <v>288</v>
      </c>
      <c r="AH300" s="18" t="s">
        <v>23</v>
      </c>
      <c r="AI300" s="24" t="s">
        <v>644</v>
      </c>
      <c r="AJ300" s="44" t="s">
        <v>644</v>
      </c>
      <c r="AK300" s="42" t="s">
        <v>36</v>
      </c>
      <c r="AL300" s="96"/>
    </row>
    <row r="301" spans="1:38">
      <c r="A301" s="2231"/>
      <c r="B301" s="472">
        <v>43091</v>
      </c>
      <c r="C301" s="473" t="s">
        <v>40</v>
      </c>
      <c r="D301" s="75" t="s">
        <v>627</v>
      </c>
      <c r="E301" s="879"/>
      <c r="F301" s="880">
        <v>4.5999999999999996</v>
      </c>
      <c r="G301" s="881">
        <v>8.4</v>
      </c>
      <c r="H301" s="882">
        <v>8.5</v>
      </c>
      <c r="I301" s="883">
        <v>2.94</v>
      </c>
      <c r="J301" s="884">
        <v>3.75</v>
      </c>
      <c r="K301" s="885">
        <v>7.83</v>
      </c>
      <c r="L301" s="886">
        <v>7.62</v>
      </c>
      <c r="M301" s="883">
        <v>42</v>
      </c>
      <c r="N301" s="884">
        <v>42.3</v>
      </c>
      <c r="O301" s="881"/>
      <c r="P301" s="882">
        <v>85.2</v>
      </c>
      <c r="Q301" s="881"/>
      <c r="R301" s="882">
        <v>130.5</v>
      </c>
      <c r="S301" s="881"/>
      <c r="T301" s="882"/>
      <c r="U301" s="881"/>
      <c r="V301" s="882"/>
      <c r="W301" s="883"/>
      <c r="X301" s="884">
        <v>44.6</v>
      </c>
      <c r="Y301" s="887"/>
      <c r="Z301" s="888">
        <v>265</v>
      </c>
      <c r="AA301" s="885"/>
      <c r="AB301" s="886">
        <v>0.19</v>
      </c>
      <c r="AC301" s="481">
        <v>2816</v>
      </c>
      <c r="AD301" s="464" t="s">
        <v>36</v>
      </c>
      <c r="AE301" s="400">
        <v>5.08</v>
      </c>
      <c r="AF301" s="118"/>
      <c r="AG301" s="6" t="s">
        <v>289</v>
      </c>
      <c r="AH301" s="18" t="s">
        <v>23</v>
      </c>
      <c r="AI301" s="23">
        <v>22.9</v>
      </c>
      <c r="AJ301" s="48">
        <v>24.6</v>
      </c>
      <c r="AK301" s="36" t="s">
        <v>36</v>
      </c>
      <c r="AL301" s="97"/>
    </row>
    <row r="302" spans="1:38">
      <c r="A302" s="2231"/>
      <c r="B302" s="472">
        <v>43092</v>
      </c>
      <c r="C302" s="473" t="s">
        <v>41</v>
      </c>
      <c r="D302" s="75" t="s">
        <v>627</v>
      </c>
      <c r="E302" s="879"/>
      <c r="F302" s="880">
        <v>6.1</v>
      </c>
      <c r="G302" s="881">
        <v>8.5</v>
      </c>
      <c r="H302" s="882">
        <v>8.6</v>
      </c>
      <c r="I302" s="883">
        <v>2.5</v>
      </c>
      <c r="J302" s="884">
        <v>3.5</v>
      </c>
      <c r="K302" s="885">
        <v>8</v>
      </c>
      <c r="L302" s="886">
        <v>7.8</v>
      </c>
      <c r="M302" s="883"/>
      <c r="N302" s="884"/>
      <c r="O302" s="881"/>
      <c r="P302" s="882"/>
      <c r="Q302" s="881"/>
      <c r="R302" s="882" t="s">
        <v>19</v>
      </c>
      <c r="S302" s="881"/>
      <c r="T302" s="882"/>
      <c r="U302" s="881"/>
      <c r="V302" s="882"/>
      <c r="W302" s="883"/>
      <c r="X302" s="884"/>
      <c r="Y302" s="887"/>
      <c r="Z302" s="888" t="s">
        <v>19</v>
      </c>
      <c r="AA302" s="885"/>
      <c r="AB302" s="886" t="s">
        <v>19</v>
      </c>
      <c r="AC302" s="481">
        <v>1699</v>
      </c>
      <c r="AD302" s="464" t="s">
        <v>36</v>
      </c>
      <c r="AE302" s="400" t="s">
        <v>36</v>
      </c>
      <c r="AF302" s="118"/>
      <c r="AG302" s="6" t="s">
        <v>27</v>
      </c>
      <c r="AH302" s="18" t="s">
        <v>23</v>
      </c>
      <c r="AI302" s="23">
        <v>33.200000000000003</v>
      </c>
      <c r="AJ302" s="48">
        <v>32.1</v>
      </c>
      <c r="AK302" s="36" t="s">
        <v>36</v>
      </c>
      <c r="AL302" s="97"/>
    </row>
    <row r="303" spans="1:38">
      <c r="A303" s="2231"/>
      <c r="B303" s="472">
        <v>43093</v>
      </c>
      <c r="C303" s="473" t="s">
        <v>42</v>
      </c>
      <c r="D303" s="75" t="s">
        <v>641</v>
      </c>
      <c r="E303" s="879">
        <v>2</v>
      </c>
      <c r="F303" s="880">
        <v>4.0999999999999996</v>
      </c>
      <c r="G303" s="881">
        <v>9</v>
      </c>
      <c r="H303" s="882">
        <v>9.1</v>
      </c>
      <c r="I303" s="883">
        <v>2.8</v>
      </c>
      <c r="J303" s="884">
        <v>3.5</v>
      </c>
      <c r="K303" s="885">
        <v>7.8</v>
      </c>
      <c r="L303" s="886">
        <v>7.8</v>
      </c>
      <c r="M303" s="883"/>
      <c r="N303" s="884"/>
      <c r="O303" s="881"/>
      <c r="P303" s="882"/>
      <c r="Q303" s="881"/>
      <c r="R303" s="882" t="s">
        <v>19</v>
      </c>
      <c r="S303" s="881"/>
      <c r="T303" s="882"/>
      <c r="U303" s="881"/>
      <c r="V303" s="882"/>
      <c r="W303" s="883"/>
      <c r="X303" s="884"/>
      <c r="Y303" s="887"/>
      <c r="Z303" s="888" t="s">
        <v>19</v>
      </c>
      <c r="AA303" s="885"/>
      <c r="AB303" s="886" t="s">
        <v>19</v>
      </c>
      <c r="AC303" s="481">
        <v>1336</v>
      </c>
      <c r="AD303" s="464" t="s">
        <v>36</v>
      </c>
      <c r="AE303" s="400" t="s">
        <v>36</v>
      </c>
      <c r="AF303" s="118"/>
      <c r="AG303" s="6" t="s">
        <v>290</v>
      </c>
      <c r="AH303" s="18" t="s">
        <v>275</v>
      </c>
      <c r="AI303" s="51">
        <v>5</v>
      </c>
      <c r="AJ303" s="52">
        <v>5</v>
      </c>
      <c r="AK303" s="43" t="s">
        <v>36</v>
      </c>
      <c r="AL303" s="99"/>
    </row>
    <row r="304" spans="1:38">
      <c r="A304" s="2231"/>
      <c r="B304" s="472">
        <v>43094</v>
      </c>
      <c r="C304" s="473" t="s">
        <v>37</v>
      </c>
      <c r="D304" s="75" t="s">
        <v>641</v>
      </c>
      <c r="E304" s="879">
        <v>10</v>
      </c>
      <c r="F304" s="880">
        <v>13.1</v>
      </c>
      <c r="G304" s="881">
        <v>10.199999999999999</v>
      </c>
      <c r="H304" s="882">
        <v>10</v>
      </c>
      <c r="I304" s="883">
        <v>9.4600000000000009</v>
      </c>
      <c r="J304" s="884">
        <v>4.26</v>
      </c>
      <c r="K304" s="885">
        <v>7.64</v>
      </c>
      <c r="L304" s="886">
        <v>7.56</v>
      </c>
      <c r="M304" s="883">
        <v>30.1</v>
      </c>
      <c r="N304" s="884">
        <v>33.799999999999997</v>
      </c>
      <c r="O304" s="881"/>
      <c r="P304" s="882">
        <v>73.900000000000006</v>
      </c>
      <c r="Q304" s="881"/>
      <c r="R304" s="882">
        <v>115.7</v>
      </c>
      <c r="S304" s="881"/>
      <c r="T304" s="882"/>
      <c r="U304" s="881"/>
      <c r="V304" s="882"/>
      <c r="W304" s="883"/>
      <c r="X304" s="884">
        <v>32.200000000000003</v>
      </c>
      <c r="Y304" s="887"/>
      <c r="Z304" s="888">
        <v>277</v>
      </c>
      <c r="AA304" s="885"/>
      <c r="AB304" s="886">
        <v>0.21</v>
      </c>
      <c r="AC304" s="481">
        <v>4081</v>
      </c>
      <c r="AD304" s="464" t="s">
        <v>36</v>
      </c>
      <c r="AE304" s="400" t="s">
        <v>36</v>
      </c>
      <c r="AF304" s="118"/>
      <c r="AG304" s="6" t="s">
        <v>291</v>
      </c>
      <c r="AH304" s="18" t="s">
        <v>23</v>
      </c>
      <c r="AI304" s="51">
        <v>3</v>
      </c>
      <c r="AJ304" s="52">
        <v>3</v>
      </c>
      <c r="AK304" s="43" t="s">
        <v>36</v>
      </c>
      <c r="AL304" s="99"/>
    </row>
    <row r="305" spans="1:38">
      <c r="A305" s="2231"/>
      <c r="B305" s="472">
        <v>43095</v>
      </c>
      <c r="C305" s="473" t="s">
        <v>38</v>
      </c>
      <c r="D305" s="75" t="s">
        <v>627</v>
      </c>
      <c r="E305" s="879"/>
      <c r="F305" s="880">
        <v>8.6</v>
      </c>
      <c r="G305" s="881">
        <v>9.6</v>
      </c>
      <c r="H305" s="882">
        <v>9.6999999999999993</v>
      </c>
      <c r="I305" s="883">
        <v>5.0599999999999996</v>
      </c>
      <c r="J305" s="884">
        <v>3.88</v>
      </c>
      <c r="K305" s="885">
        <v>7.58</v>
      </c>
      <c r="L305" s="886">
        <v>7.42</v>
      </c>
      <c r="M305" s="883">
        <v>35.299999999999997</v>
      </c>
      <c r="N305" s="884">
        <v>35</v>
      </c>
      <c r="O305" s="881"/>
      <c r="P305" s="882">
        <v>68.599999999999994</v>
      </c>
      <c r="Q305" s="881"/>
      <c r="R305" s="882">
        <v>112.5</v>
      </c>
      <c r="S305" s="881"/>
      <c r="T305" s="882"/>
      <c r="U305" s="881"/>
      <c r="V305" s="882"/>
      <c r="W305" s="883"/>
      <c r="X305" s="884">
        <v>36.1</v>
      </c>
      <c r="Y305" s="887"/>
      <c r="Z305" s="888">
        <v>262</v>
      </c>
      <c r="AA305" s="885"/>
      <c r="AB305" s="886">
        <v>0.24</v>
      </c>
      <c r="AC305" s="481">
        <v>3369</v>
      </c>
      <c r="AD305" s="464">
        <v>20080</v>
      </c>
      <c r="AE305" s="400" t="s">
        <v>36</v>
      </c>
      <c r="AF305" s="118"/>
      <c r="AG305" s="19"/>
      <c r="AH305" s="9"/>
      <c r="AI305" s="20"/>
      <c r="AJ305" s="8"/>
      <c r="AK305" s="8"/>
      <c r="AL305" s="9"/>
    </row>
    <row r="306" spans="1:38">
      <c r="A306" s="2231"/>
      <c r="B306" s="472">
        <v>43096</v>
      </c>
      <c r="C306" s="473" t="s">
        <v>35</v>
      </c>
      <c r="D306" s="75" t="s">
        <v>627</v>
      </c>
      <c r="E306" s="879"/>
      <c r="F306" s="880">
        <v>6.8</v>
      </c>
      <c r="G306" s="881">
        <v>9</v>
      </c>
      <c r="H306" s="882">
        <v>9.1</v>
      </c>
      <c r="I306" s="883">
        <v>2.72</v>
      </c>
      <c r="J306" s="884">
        <v>3.08</v>
      </c>
      <c r="K306" s="885">
        <v>7.71</v>
      </c>
      <c r="L306" s="886">
        <v>7.68</v>
      </c>
      <c r="M306" s="883">
        <v>40.700000000000003</v>
      </c>
      <c r="N306" s="884">
        <v>39.4</v>
      </c>
      <c r="O306" s="881"/>
      <c r="P306" s="882">
        <v>86.1</v>
      </c>
      <c r="Q306" s="881"/>
      <c r="R306" s="882">
        <v>128.1</v>
      </c>
      <c r="S306" s="881"/>
      <c r="T306" s="882"/>
      <c r="U306" s="881"/>
      <c r="V306" s="882"/>
      <c r="W306" s="883"/>
      <c r="X306" s="884">
        <v>36.299999999999997</v>
      </c>
      <c r="Y306" s="887"/>
      <c r="Z306" s="888">
        <v>266</v>
      </c>
      <c r="AA306" s="885"/>
      <c r="AB306" s="886">
        <v>0.25</v>
      </c>
      <c r="AC306" s="481">
        <v>1461</v>
      </c>
      <c r="AD306" s="464">
        <v>10150</v>
      </c>
      <c r="AE306" s="400" t="s">
        <v>36</v>
      </c>
      <c r="AF306" s="118"/>
      <c r="AG306" s="19"/>
      <c r="AH306" s="9"/>
      <c r="AI306" s="20"/>
      <c r="AJ306" s="8"/>
      <c r="AK306" s="8"/>
      <c r="AL306" s="9"/>
    </row>
    <row r="307" spans="1:38">
      <c r="A307" s="2231"/>
      <c r="B307" s="472">
        <v>43097</v>
      </c>
      <c r="C307" s="473" t="s">
        <v>39</v>
      </c>
      <c r="D307" s="75" t="s">
        <v>627</v>
      </c>
      <c r="E307" s="879"/>
      <c r="F307" s="880">
        <v>6.9</v>
      </c>
      <c r="G307" s="881">
        <v>7.2</v>
      </c>
      <c r="H307" s="882">
        <v>7.3</v>
      </c>
      <c r="I307" s="883">
        <v>6.73</v>
      </c>
      <c r="J307" s="884">
        <v>3.18</v>
      </c>
      <c r="K307" s="885">
        <v>7.79</v>
      </c>
      <c r="L307" s="886">
        <v>7.78</v>
      </c>
      <c r="M307" s="883">
        <v>38.9</v>
      </c>
      <c r="N307" s="884">
        <v>39.4</v>
      </c>
      <c r="O307" s="881"/>
      <c r="P307" s="882">
        <v>87.8</v>
      </c>
      <c r="Q307" s="881" t="s">
        <v>19</v>
      </c>
      <c r="R307" s="882">
        <v>132.1</v>
      </c>
      <c r="S307" s="881" t="s">
        <v>19</v>
      </c>
      <c r="T307" s="882" t="s">
        <v>19</v>
      </c>
      <c r="U307" s="881" t="s">
        <v>19</v>
      </c>
      <c r="V307" s="882" t="s">
        <v>19</v>
      </c>
      <c r="W307" s="883"/>
      <c r="X307" s="884">
        <v>33.200000000000003</v>
      </c>
      <c r="Y307" s="887"/>
      <c r="Z307" s="888">
        <v>248</v>
      </c>
      <c r="AA307" s="885"/>
      <c r="AB307" s="886">
        <v>0.26</v>
      </c>
      <c r="AC307" s="481">
        <v>1358</v>
      </c>
      <c r="AD307" s="464" t="s">
        <v>36</v>
      </c>
      <c r="AE307" s="400" t="s">
        <v>36</v>
      </c>
      <c r="AF307" s="118"/>
      <c r="AG307" s="21"/>
      <c r="AH307" s="3"/>
      <c r="AI307" s="22"/>
      <c r="AJ307" s="10"/>
      <c r="AK307" s="10"/>
      <c r="AL307" s="3"/>
    </row>
    <row r="308" spans="1:38">
      <c r="A308" s="2231"/>
      <c r="B308" s="472">
        <v>43098</v>
      </c>
      <c r="C308" s="473" t="s">
        <v>40</v>
      </c>
      <c r="D308" s="75" t="s">
        <v>627</v>
      </c>
      <c r="E308" s="879"/>
      <c r="F308" s="880">
        <v>6.3</v>
      </c>
      <c r="G308" s="881">
        <v>7.2</v>
      </c>
      <c r="H308" s="882">
        <v>7.4</v>
      </c>
      <c r="I308" s="883">
        <v>4.9000000000000004</v>
      </c>
      <c r="J308" s="884">
        <v>3.4</v>
      </c>
      <c r="K308" s="885">
        <v>7.9</v>
      </c>
      <c r="L308" s="886">
        <v>7.8</v>
      </c>
      <c r="M308" s="883"/>
      <c r="N308" s="884"/>
      <c r="O308" s="881"/>
      <c r="P308" s="882"/>
      <c r="Q308" s="881"/>
      <c r="R308" s="882" t="s">
        <v>19</v>
      </c>
      <c r="S308" s="881"/>
      <c r="T308" s="882"/>
      <c r="U308" s="881"/>
      <c r="V308" s="882"/>
      <c r="W308" s="883"/>
      <c r="X308" s="884"/>
      <c r="Y308" s="887"/>
      <c r="Z308" s="888"/>
      <c r="AA308" s="885"/>
      <c r="AB308" s="886"/>
      <c r="AC308" s="481">
        <v>1233</v>
      </c>
      <c r="AD308" s="464" t="s">
        <v>36</v>
      </c>
      <c r="AE308" s="400" t="s">
        <v>36</v>
      </c>
      <c r="AF308" s="118"/>
      <c r="AG308" s="29" t="s">
        <v>34</v>
      </c>
      <c r="AH308" s="2" t="s">
        <v>36</v>
      </c>
      <c r="AI308" s="2" t="s">
        <v>36</v>
      </c>
      <c r="AJ308" s="2" t="s">
        <v>36</v>
      </c>
      <c r="AK308" s="2" t="s">
        <v>36</v>
      </c>
      <c r="AL308" s="100" t="s">
        <v>36</v>
      </c>
    </row>
    <row r="309" spans="1:38">
      <c r="A309" s="2231"/>
      <c r="B309" s="472">
        <v>43099</v>
      </c>
      <c r="C309" s="473" t="s">
        <v>41</v>
      </c>
      <c r="D309" s="75" t="s">
        <v>627</v>
      </c>
      <c r="E309" s="879"/>
      <c r="F309" s="880">
        <v>7.4</v>
      </c>
      <c r="G309" s="881">
        <v>7.7</v>
      </c>
      <c r="H309" s="882">
        <v>7.8</v>
      </c>
      <c r="I309" s="883">
        <v>5</v>
      </c>
      <c r="J309" s="884">
        <v>3.3</v>
      </c>
      <c r="K309" s="885">
        <v>7.8</v>
      </c>
      <c r="L309" s="886">
        <v>7.8</v>
      </c>
      <c r="M309" s="883"/>
      <c r="N309" s="884"/>
      <c r="O309" s="881"/>
      <c r="P309" s="882"/>
      <c r="Q309" s="881"/>
      <c r="R309" s="882" t="s">
        <v>19</v>
      </c>
      <c r="S309" s="881"/>
      <c r="T309" s="882"/>
      <c r="U309" s="881"/>
      <c r="V309" s="882"/>
      <c r="W309" s="883"/>
      <c r="X309" s="884"/>
      <c r="Y309" s="887"/>
      <c r="Z309" s="888"/>
      <c r="AA309" s="885"/>
      <c r="AB309" s="886"/>
      <c r="AC309" s="481">
        <v>1208</v>
      </c>
      <c r="AD309" s="464" t="s">
        <v>36</v>
      </c>
      <c r="AE309" s="400" t="s">
        <v>36</v>
      </c>
      <c r="AF309" s="118"/>
      <c r="AG309" s="11" t="s">
        <v>36</v>
      </c>
      <c r="AH309" s="2" t="s">
        <v>36</v>
      </c>
      <c r="AI309" s="2" t="s">
        <v>36</v>
      </c>
      <c r="AJ309" s="2" t="s">
        <v>36</v>
      </c>
      <c r="AK309" s="2" t="s">
        <v>36</v>
      </c>
      <c r="AL309" s="100" t="s">
        <v>36</v>
      </c>
    </row>
    <row r="310" spans="1:38">
      <c r="A310" s="2231"/>
      <c r="B310" s="475">
        <v>43100</v>
      </c>
      <c r="C310" s="476" t="s">
        <v>42</v>
      </c>
      <c r="D310" s="267" t="s">
        <v>684</v>
      </c>
      <c r="E310" s="957"/>
      <c r="F310" s="958">
        <v>3.5</v>
      </c>
      <c r="G310" s="959">
        <v>7.9</v>
      </c>
      <c r="H310" s="960">
        <v>8</v>
      </c>
      <c r="I310" s="961">
        <v>5.4</v>
      </c>
      <c r="J310" s="962">
        <v>3.3</v>
      </c>
      <c r="K310" s="963">
        <v>7.8</v>
      </c>
      <c r="L310" s="964">
        <v>7.8</v>
      </c>
      <c r="M310" s="961"/>
      <c r="N310" s="962"/>
      <c r="O310" s="959"/>
      <c r="P310" s="960"/>
      <c r="Q310" s="959"/>
      <c r="R310" s="960"/>
      <c r="S310" s="959"/>
      <c r="T310" s="960"/>
      <c r="U310" s="959"/>
      <c r="V310" s="960"/>
      <c r="W310" s="961"/>
      <c r="X310" s="962"/>
      <c r="Y310" s="965"/>
      <c r="Z310" s="966"/>
      <c r="AA310" s="963"/>
      <c r="AB310" s="964"/>
      <c r="AC310" s="478">
        <v>1175</v>
      </c>
      <c r="AD310" s="465" t="s">
        <v>36</v>
      </c>
      <c r="AE310" s="410" t="s">
        <v>36</v>
      </c>
      <c r="AF310" s="187"/>
      <c r="AG310" s="11" t="s">
        <v>36</v>
      </c>
      <c r="AH310" s="2" t="s">
        <v>36</v>
      </c>
      <c r="AI310" s="2" t="s">
        <v>36</v>
      </c>
      <c r="AJ310" s="2" t="s">
        <v>36</v>
      </c>
      <c r="AK310" s="2" t="s">
        <v>36</v>
      </c>
      <c r="AL310" s="100" t="s">
        <v>36</v>
      </c>
    </row>
    <row r="311" spans="1:38" ht="13.5" customHeight="1">
      <c r="A311" s="2232"/>
      <c r="B311" s="2194" t="s">
        <v>407</v>
      </c>
      <c r="C311" s="2184"/>
      <c r="D311" s="664"/>
      <c r="E311" s="586">
        <f>MAX(E280:E310)</f>
        <v>10</v>
      </c>
      <c r="F311" s="587">
        <f>MAX(F280:F310)</f>
        <v>13.1</v>
      </c>
      <c r="G311" s="587">
        <f t="shared" ref="G311:AC311" si="27">MAX(G280:G310)</f>
        <v>12.8</v>
      </c>
      <c r="H311" s="587">
        <f t="shared" si="27"/>
        <v>12.7</v>
      </c>
      <c r="I311" s="587">
        <f t="shared" si="27"/>
        <v>9.4600000000000009</v>
      </c>
      <c r="J311" s="587">
        <f t="shared" si="27"/>
        <v>6.74</v>
      </c>
      <c r="K311" s="1211">
        <f t="shared" si="27"/>
        <v>8</v>
      </c>
      <c r="L311" s="1211">
        <f t="shared" si="27"/>
        <v>7.8</v>
      </c>
      <c r="M311" s="587">
        <f t="shared" si="27"/>
        <v>42</v>
      </c>
      <c r="N311" s="587">
        <f t="shared" si="27"/>
        <v>42.3</v>
      </c>
      <c r="O311" s="587">
        <f t="shared" si="27"/>
        <v>92.6</v>
      </c>
      <c r="P311" s="587">
        <f t="shared" si="27"/>
        <v>92.6</v>
      </c>
      <c r="Q311" s="587">
        <f t="shared" si="27"/>
        <v>125.1</v>
      </c>
      <c r="R311" s="587">
        <f t="shared" si="27"/>
        <v>133.9</v>
      </c>
      <c r="S311" s="587">
        <f t="shared" si="27"/>
        <v>81</v>
      </c>
      <c r="T311" s="587">
        <f t="shared" si="27"/>
        <v>79.599999999999994</v>
      </c>
      <c r="U311" s="587">
        <f t="shared" si="27"/>
        <v>44.1</v>
      </c>
      <c r="V311" s="587">
        <f t="shared" si="27"/>
        <v>48.5</v>
      </c>
      <c r="W311" s="587">
        <f t="shared" si="27"/>
        <v>37.5</v>
      </c>
      <c r="X311" s="587">
        <f t="shared" si="27"/>
        <v>44.7</v>
      </c>
      <c r="Y311" s="1209">
        <f t="shared" si="27"/>
        <v>235</v>
      </c>
      <c r="Z311" s="1209">
        <f t="shared" si="27"/>
        <v>279</v>
      </c>
      <c r="AA311" s="1211">
        <f t="shared" si="27"/>
        <v>0.4</v>
      </c>
      <c r="AB311" s="1211">
        <f t="shared" si="27"/>
        <v>0.38</v>
      </c>
      <c r="AC311" s="1209">
        <f t="shared" si="27"/>
        <v>6729</v>
      </c>
      <c r="AD311" s="693">
        <f>MAX(AD280:AD310)</f>
        <v>20080</v>
      </c>
      <c r="AE311" s="747" t="s">
        <v>36</v>
      </c>
      <c r="AF311" s="674"/>
      <c r="AG311" s="11" t="s">
        <v>36</v>
      </c>
      <c r="AH311" s="2" t="s">
        <v>36</v>
      </c>
      <c r="AI311" s="2" t="s">
        <v>36</v>
      </c>
      <c r="AJ311" s="2" t="s">
        <v>36</v>
      </c>
      <c r="AK311" s="2" t="s">
        <v>36</v>
      </c>
      <c r="AL311" s="100" t="s">
        <v>36</v>
      </c>
    </row>
    <row r="312" spans="1:38">
      <c r="A312" s="2232"/>
      <c r="B312" s="2195" t="s">
        <v>408</v>
      </c>
      <c r="C312" s="2186"/>
      <c r="D312" s="666"/>
      <c r="E312" s="597">
        <f>MIN(E280:E310)</f>
        <v>0.5</v>
      </c>
      <c r="F312" s="598">
        <f>MIN(F280:F310)</f>
        <v>3.5</v>
      </c>
      <c r="G312" s="598">
        <f t="shared" ref="G312:AC312" si="28">MIN(G280:G310)</f>
        <v>7.2</v>
      </c>
      <c r="H312" s="598">
        <f t="shared" si="28"/>
        <v>7.3</v>
      </c>
      <c r="I312" s="598">
        <f t="shared" si="28"/>
        <v>2.5</v>
      </c>
      <c r="J312" s="598">
        <f t="shared" si="28"/>
        <v>2.62</v>
      </c>
      <c r="K312" s="1212">
        <f t="shared" si="28"/>
        <v>7.58</v>
      </c>
      <c r="L312" s="1212">
        <f t="shared" si="28"/>
        <v>7.42</v>
      </c>
      <c r="M312" s="598">
        <f t="shared" si="28"/>
        <v>30.1</v>
      </c>
      <c r="N312" s="598">
        <f t="shared" si="28"/>
        <v>33.799999999999997</v>
      </c>
      <c r="O312" s="598">
        <f t="shared" si="28"/>
        <v>92.6</v>
      </c>
      <c r="P312" s="598">
        <f t="shared" si="28"/>
        <v>68.599999999999994</v>
      </c>
      <c r="Q312" s="598">
        <f t="shared" si="28"/>
        <v>125.1</v>
      </c>
      <c r="R312" s="598">
        <f t="shared" si="28"/>
        <v>112.5</v>
      </c>
      <c r="S312" s="598">
        <f t="shared" si="28"/>
        <v>81</v>
      </c>
      <c r="T312" s="598">
        <f t="shared" si="28"/>
        <v>79.599999999999994</v>
      </c>
      <c r="U312" s="598">
        <f t="shared" si="28"/>
        <v>44.1</v>
      </c>
      <c r="V312" s="598">
        <f t="shared" si="28"/>
        <v>48.5</v>
      </c>
      <c r="W312" s="598">
        <f t="shared" si="28"/>
        <v>37.5</v>
      </c>
      <c r="X312" s="598">
        <f t="shared" si="28"/>
        <v>30.9</v>
      </c>
      <c r="Y312" s="1210">
        <f t="shared" si="28"/>
        <v>235</v>
      </c>
      <c r="Z312" s="1210">
        <f t="shared" si="28"/>
        <v>192</v>
      </c>
      <c r="AA312" s="1212">
        <f t="shared" si="28"/>
        <v>0.4</v>
      </c>
      <c r="AB312" s="1212">
        <f t="shared" si="28"/>
        <v>0.19</v>
      </c>
      <c r="AC312" s="1210">
        <f t="shared" si="28"/>
        <v>1055</v>
      </c>
      <c r="AD312" s="699">
        <f>MIN(AD280:AD310)</f>
        <v>10150</v>
      </c>
      <c r="AE312" s="747" t="s">
        <v>36</v>
      </c>
      <c r="AF312" s="674"/>
      <c r="AG312" s="11" t="s">
        <v>36</v>
      </c>
      <c r="AH312" s="2" t="s">
        <v>36</v>
      </c>
      <c r="AI312" s="2" t="s">
        <v>36</v>
      </c>
      <c r="AJ312" s="2" t="s">
        <v>36</v>
      </c>
      <c r="AK312" s="2" t="s">
        <v>36</v>
      </c>
      <c r="AL312" s="100" t="s">
        <v>36</v>
      </c>
    </row>
    <row r="313" spans="1:38">
      <c r="A313" s="2232"/>
      <c r="B313" s="2195" t="s">
        <v>409</v>
      </c>
      <c r="C313" s="2186"/>
      <c r="D313" s="666"/>
      <c r="E313" s="666"/>
      <c r="F313" s="598">
        <f>AVERAGE(F280:F310)</f>
        <v>6.9838709677419368</v>
      </c>
      <c r="G313" s="598">
        <f t="shared" ref="G313:AC313" si="29">AVERAGE(G280:G310)</f>
        <v>9.3967741935483833</v>
      </c>
      <c r="H313" s="598">
        <f t="shared" si="29"/>
        <v>9.4612903225806431</v>
      </c>
      <c r="I313" s="598">
        <f t="shared" si="29"/>
        <v>4.1429032258064522</v>
      </c>
      <c r="J313" s="598">
        <f t="shared" si="29"/>
        <v>3.6122580645161295</v>
      </c>
      <c r="K313" s="1212">
        <f t="shared" si="29"/>
        <v>7.7541935483870983</v>
      </c>
      <c r="L313" s="1212">
        <f t="shared" si="29"/>
        <v>7.7174193548387127</v>
      </c>
      <c r="M313" s="598">
        <f t="shared" si="29"/>
        <v>39.635000000000005</v>
      </c>
      <c r="N313" s="598">
        <f t="shared" si="29"/>
        <v>39.629999999999981</v>
      </c>
      <c r="O313" s="598">
        <f t="shared" si="29"/>
        <v>92.6</v>
      </c>
      <c r="P313" s="598">
        <f t="shared" si="29"/>
        <v>86.509999999999991</v>
      </c>
      <c r="Q313" s="598">
        <f t="shared" si="29"/>
        <v>125.1</v>
      </c>
      <c r="R313" s="598">
        <f t="shared" si="29"/>
        <v>128.86999999999998</v>
      </c>
      <c r="S313" s="598">
        <f t="shared" si="29"/>
        <v>81</v>
      </c>
      <c r="T313" s="598">
        <f t="shared" si="29"/>
        <v>79.599999999999994</v>
      </c>
      <c r="U313" s="598">
        <f t="shared" si="29"/>
        <v>44.1</v>
      </c>
      <c r="V313" s="598">
        <f t="shared" si="29"/>
        <v>48.5</v>
      </c>
      <c r="W313" s="598">
        <f t="shared" si="29"/>
        <v>37.5</v>
      </c>
      <c r="X313" s="598">
        <f t="shared" si="29"/>
        <v>38.375000000000007</v>
      </c>
      <c r="Y313" s="1210">
        <f t="shared" si="29"/>
        <v>235</v>
      </c>
      <c r="Z313" s="1210">
        <f t="shared" si="29"/>
        <v>253.75</v>
      </c>
      <c r="AA313" s="1212">
        <f t="shared" si="29"/>
        <v>0.4</v>
      </c>
      <c r="AB313" s="1212">
        <f t="shared" si="29"/>
        <v>0.28399999999999997</v>
      </c>
      <c r="AC313" s="1210">
        <f t="shared" si="29"/>
        <v>1991.5806451612902</v>
      </c>
      <c r="AD313" s="699">
        <f>AVERAGE(AD280:AD310)</f>
        <v>16746.666666666668</v>
      </c>
      <c r="AE313" s="747" t="s">
        <v>36</v>
      </c>
      <c r="AF313" s="674"/>
      <c r="AG313" s="11" t="s">
        <v>36</v>
      </c>
      <c r="AH313" s="2" t="s">
        <v>36</v>
      </c>
      <c r="AI313" s="2" t="s">
        <v>36</v>
      </c>
      <c r="AJ313" s="2" t="s">
        <v>36</v>
      </c>
      <c r="AK313" s="2" t="s">
        <v>36</v>
      </c>
      <c r="AL313" s="100" t="s">
        <v>36</v>
      </c>
    </row>
    <row r="314" spans="1:38">
      <c r="A314" s="2233"/>
      <c r="B314" s="2189" t="s">
        <v>410</v>
      </c>
      <c r="C314" s="2190"/>
      <c r="D314" s="666"/>
      <c r="E314" s="1156">
        <f>SUM(E280:E310)</f>
        <v>20</v>
      </c>
      <c r="F314" s="677"/>
      <c r="G314" s="1153"/>
      <c r="H314" s="678"/>
      <c r="I314" s="679"/>
      <c r="J314" s="1154"/>
      <c r="K314" s="1155"/>
      <c r="L314" s="680"/>
      <c r="M314" s="679"/>
      <c r="N314" s="1154"/>
      <c r="O314" s="1153"/>
      <c r="P314" s="678"/>
      <c r="Q314" s="681"/>
      <c r="R314" s="1157"/>
      <c r="S314" s="1153"/>
      <c r="T314" s="678"/>
      <c r="U314" s="681"/>
      <c r="V314" s="1157"/>
      <c r="W314" s="1158"/>
      <c r="X314" s="682"/>
      <c r="Y314" s="683"/>
      <c r="Z314" s="1159"/>
      <c r="AA314" s="1155"/>
      <c r="AB314" s="680"/>
      <c r="AC314" s="616">
        <f>SUM(AC280:AC310)</f>
        <v>61739</v>
      </c>
      <c r="AD314" s="738"/>
      <c r="AE314" s="747"/>
      <c r="AF314" s="674"/>
      <c r="AG314" s="274"/>
      <c r="AH314" s="276"/>
      <c r="AI314" s="276"/>
      <c r="AJ314" s="276"/>
      <c r="AK314" s="276"/>
      <c r="AL314" s="275"/>
    </row>
    <row r="315" spans="1:38">
      <c r="A315" s="2238" t="s">
        <v>565</v>
      </c>
      <c r="B315" s="472">
        <v>43101</v>
      </c>
      <c r="C315" s="473" t="s">
        <v>37</v>
      </c>
      <c r="D315" s="75" t="s">
        <v>627</v>
      </c>
      <c r="E315" s="879"/>
      <c r="F315" s="880">
        <v>4.3</v>
      </c>
      <c r="G315" s="881">
        <v>7.7</v>
      </c>
      <c r="H315" s="882">
        <v>7.9</v>
      </c>
      <c r="I315" s="883">
        <v>4.9000000000000004</v>
      </c>
      <c r="J315" s="884">
        <v>3</v>
      </c>
      <c r="K315" s="885">
        <v>7.8</v>
      </c>
      <c r="L315" s="886">
        <v>7.8</v>
      </c>
      <c r="M315" s="883"/>
      <c r="N315" s="884"/>
      <c r="O315" s="881"/>
      <c r="P315" s="882"/>
      <c r="Q315" s="881"/>
      <c r="R315" s="882"/>
      <c r="S315" s="881"/>
      <c r="T315" s="882"/>
      <c r="U315" s="881"/>
      <c r="V315" s="882"/>
      <c r="W315" s="883"/>
      <c r="X315" s="884"/>
      <c r="Y315" s="887"/>
      <c r="Z315" s="888"/>
      <c r="AA315" s="885"/>
      <c r="AB315" s="886"/>
      <c r="AC315" s="481">
        <v>1176</v>
      </c>
      <c r="AD315" s="464"/>
      <c r="AE315" s="467" t="s">
        <v>36</v>
      </c>
      <c r="AF315" s="118"/>
      <c r="AG315" s="1343">
        <v>43111</v>
      </c>
      <c r="AH315" s="1370" t="s">
        <v>512</v>
      </c>
      <c r="AI315" s="1641">
        <v>7.4</v>
      </c>
      <c r="AJ315" s="1409" t="s">
        <v>20</v>
      </c>
      <c r="AK315" s="1363"/>
      <c r="AL315" s="1364"/>
    </row>
    <row r="316" spans="1:38">
      <c r="A316" s="2254"/>
      <c r="B316" s="472">
        <v>43102</v>
      </c>
      <c r="C316" s="473" t="s">
        <v>38</v>
      </c>
      <c r="D316" s="75" t="s">
        <v>627</v>
      </c>
      <c r="E316" s="879"/>
      <c r="F316" s="880">
        <v>7.9</v>
      </c>
      <c r="G316" s="881">
        <v>7.7</v>
      </c>
      <c r="H316" s="882">
        <v>8</v>
      </c>
      <c r="I316" s="883">
        <v>6.6</v>
      </c>
      <c r="J316" s="884">
        <v>3.4</v>
      </c>
      <c r="K316" s="885">
        <v>7.7</v>
      </c>
      <c r="L316" s="886">
        <v>7.8</v>
      </c>
      <c r="M316" s="883"/>
      <c r="N316" s="884"/>
      <c r="O316" s="881"/>
      <c r="P316" s="882"/>
      <c r="Q316" s="881"/>
      <c r="R316" s="882"/>
      <c r="S316" s="881"/>
      <c r="T316" s="882"/>
      <c r="U316" s="881"/>
      <c r="V316" s="882"/>
      <c r="W316" s="883"/>
      <c r="X316" s="884"/>
      <c r="Y316" s="887"/>
      <c r="Z316" s="888"/>
      <c r="AA316" s="885"/>
      <c r="AB316" s="886"/>
      <c r="AC316" s="481">
        <v>1419</v>
      </c>
      <c r="AD316" s="464"/>
      <c r="AE316" s="467" t="s">
        <v>36</v>
      </c>
      <c r="AF316" s="118"/>
      <c r="AG316" s="12" t="s">
        <v>513</v>
      </c>
      <c r="AH316" s="13" t="s">
        <v>514</v>
      </c>
      <c r="AI316" s="1382" t="s">
        <v>515</v>
      </c>
      <c r="AJ316" s="1377" t="s">
        <v>516</v>
      </c>
      <c r="AK316" s="1334"/>
      <c r="AL316" s="1335"/>
    </row>
    <row r="317" spans="1:38">
      <c r="A317" s="2254"/>
      <c r="B317" s="472">
        <v>43103</v>
      </c>
      <c r="C317" s="473" t="s">
        <v>35</v>
      </c>
      <c r="D317" s="75" t="s">
        <v>627</v>
      </c>
      <c r="E317" s="879"/>
      <c r="F317" s="880">
        <v>5.2</v>
      </c>
      <c r="G317" s="881">
        <v>7.4</v>
      </c>
      <c r="H317" s="882">
        <v>7.6</v>
      </c>
      <c r="I317" s="883">
        <v>5.4</v>
      </c>
      <c r="J317" s="884">
        <v>3.2</v>
      </c>
      <c r="K317" s="885">
        <v>7.8</v>
      </c>
      <c r="L317" s="886">
        <v>7.8</v>
      </c>
      <c r="M317" s="883"/>
      <c r="N317" s="884"/>
      <c r="O317" s="881"/>
      <c r="P317" s="882"/>
      <c r="Q317" s="881"/>
      <c r="R317" s="882"/>
      <c r="S317" s="881"/>
      <c r="T317" s="882"/>
      <c r="U317" s="881"/>
      <c r="V317" s="882"/>
      <c r="W317" s="883"/>
      <c r="X317" s="884"/>
      <c r="Y317" s="887"/>
      <c r="Z317" s="888"/>
      <c r="AA317" s="885"/>
      <c r="AB317" s="886"/>
      <c r="AC317" s="481">
        <v>1562</v>
      </c>
      <c r="AD317" s="464"/>
      <c r="AE317" s="467">
        <v>4.9080000000000004</v>
      </c>
      <c r="AF317" s="118"/>
      <c r="AG317" s="1218" t="s">
        <v>517</v>
      </c>
      <c r="AH317" s="1219" t="s">
        <v>20</v>
      </c>
      <c r="AI317" s="1329">
        <v>8</v>
      </c>
      <c r="AJ317" s="1330">
        <v>8.1</v>
      </c>
      <c r="AK317" s="1294"/>
      <c r="AL317" s="1295"/>
    </row>
    <row r="318" spans="1:38">
      <c r="A318" s="2254"/>
      <c r="B318" s="472">
        <v>43104</v>
      </c>
      <c r="C318" s="473" t="s">
        <v>39</v>
      </c>
      <c r="D318" s="75" t="s">
        <v>627</v>
      </c>
      <c r="E318" s="879"/>
      <c r="F318" s="880">
        <v>4.5999999999999996</v>
      </c>
      <c r="G318" s="881">
        <v>6</v>
      </c>
      <c r="H318" s="882">
        <v>6</v>
      </c>
      <c r="I318" s="883">
        <v>3.21</v>
      </c>
      <c r="J318" s="884">
        <v>2.1800000000000002</v>
      </c>
      <c r="K318" s="885">
        <v>7.87</v>
      </c>
      <c r="L318" s="886">
        <v>7.76</v>
      </c>
      <c r="M318" s="883">
        <v>39.6</v>
      </c>
      <c r="N318" s="884">
        <v>39.6</v>
      </c>
      <c r="O318" s="881"/>
      <c r="P318" s="882">
        <v>82.2</v>
      </c>
      <c r="Q318" s="881"/>
      <c r="R318" s="882">
        <v>132.1</v>
      </c>
      <c r="S318" s="881"/>
      <c r="T318" s="882"/>
      <c r="U318" s="881"/>
      <c r="V318" s="882"/>
      <c r="W318" s="883"/>
      <c r="X318" s="884">
        <v>35</v>
      </c>
      <c r="Y318" s="887"/>
      <c r="Z318" s="888">
        <v>280</v>
      </c>
      <c r="AA318" s="885"/>
      <c r="AB318" s="886">
        <v>0.24</v>
      </c>
      <c r="AC318" s="481">
        <v>1577</v>
      </c>
      <c r="AD318" s="464"/>
      <c r="AE318" s="467" t="s">
        <v>36</v>
      </c>
      <c r="AF318" s="118"/>
      <c r="AG318" s="6" t="s">
        <v>518</v>
      </c>
      <c r="AH318" s="18" t="s">
        <v>519</v>
      </c>
      <c r="AI318" s="34">
        <v>3.98</v>
      </c>
      <c r="AJ318" s="452">
        <v>4.84</v>
      </c>
      <c r="AK318" s="36"/>
      <c r="AL318" s="97"/>
    </row>
    <row r="319" spans="1:38">
      <c r="A319" s="2254"/>
      <c r="B319" s="472">
        <v>43105</v>
      </c>
      <c r="C319" s="473" t="s">
        <v>40</v>
      </c>
      <c r="D319" s="75" t="s">
        <v>641</v>
      </c>
      <c r="E319" s="879">
        <v>1</v>
      </c>
      <c r="F319" s="880">
        <v>2.8</v>
      </c>
      <c r="G319" s="881">
        <v>6.8</v>
      </c>
      <c r="H319" s="882">
        <v>6.7</v>
      </c>
      <c r="I319" s="883">
        <v>2.4300000000000002</v>
      </c>
      <c r="J319" s="884">
        <v>2.88</v>
      </c>
      <c r="K319" s="885">
        <v>7.8</v>
      </c>
      <c r="L319" s="886">
        <v>7.74</v>
      </c>
      <c r="M319" s="883">
        <v>40.1</v>
      </c>
      <c r="N319" s="884">
        <v>40</v>
      </c>
      <c r="O319" s="881"/>
      <c r="P319" s="882">
        <v>83.8</v>
      </c>
      <c r="Q319" s="881" t="s">
        <v>19</v>
      </c>
      <c r="R319" s="882">
        <v>132.30000000000001</v>
      </c>
      <c r="S319" s="881" t="s">
        <v>19</v>
      </c>
      <c r="T319" s="882" t="s">
        <v>19</v>
      </c>
      <c r="U319" s="881" t="s">
        <v>19</v>
      </c>
      <c r="V319" s="882" t="s">
        <v>19</v>
      </c>
      <c r="W319" s="883"/>
      <c r="X319" s="884">
        <v>38.200000000000003</v>
      </c>
      <c r="Y319" s="887" t="s">
        <v>19</v>
      </c>
      <c r="Z319" s="888">
        <v>277</v>
      </c>
      <c r="AA319" s="885" t="s">
        <v>19</v>
      </c>
      <c r="AB319" s="886">
        <v>0.26</v>
      </c>
      <c r="AC319" s="481">
        <v>1832</v>
      </c>
      <c r="AD319" s="464"/>
      <c r="AE319" s="467" t="s">
        <v>36</v>
      </c>
      <c r="AF319" s="118"/>
      <c r="AG319" s="6" t="s">
        <v>21</v>
      </c>
      <c r="AH319" s="18"/>
      <c r="AI319" s="34">
        <v>7.7</v>
      </c>
      <c r="AJ319" s="452">
        <v>7.4</v>
      </c>
      <c r="AK319" s="36"/>
      <c r="AL319" s="97"/>
    </row>
    <row r="320" spans="1:38">
      <c r="A320" s="2254"/>
      <c r="B320" s="472">
        <v>43106</v>
      </c>
      <c r="C320" s="473" t="s">
        <v>41</v>
      </c>
      <c r="D320" s="75" t="s">
        <v>627</v>
      </c>
      <c r="E320" s="879"/>
      <c r="F320" s="880">
        <v>2.8</v>
      </c>
      <c r="G320" s="881">
        <v>7.6</v>
      </c>
      <c r="H320" s="882">
        <v>7.7</v>
      </c>
      <c r="I320" s="883">
        <v>6.9</v>
      </c>
      <c r="J320" s="884">
        <v>2.7</v>
      </c>
      <c r="K320" s="885">
        <v>7.7</v>
      </c>
      <c r="L320" s="886">
        <v>7.7</v>
      </c>
      <c r="M320" s="883"/>
      <c r="N320" s="884"/>
      <c r="O320" s="881"/>
      <c r="P320" s="882"/>
      <c r="Q320" s="881"/>
      <c r="R320" s="882"/>
      <c r="S320" s="881"/>
      <c r="T320" s="882"/>
      <c r="U320" s="881"/>
      <c r="V320" s="882"/>
      <c r="W320" s="883"/>
      <c r="X320" s="884"/>
      <c r="Y320" s="887"/>
      <c r="Z320" s="888"/>
      <c r="AA320" s="885"/>
      <c r="AB320" s="886"/>
      <c r="AC320" s="481">
        <v>2360</v>
      </c>
      <c r="AD320" s="464"/>
      <c r="AE320" s="467" t="s">
        <v>36</v>
      </c>
      <c r="AF320" s="118"/>
      <c r="AG320" s="6" t="s">
        <v>520</v>
      </c>
      <c r="AH320" s="18" t="s">
        <v>22</v>
      </c>
      <c r="AI320" s="34">
        <v>39.5</v>
      </c>
      <c r="AJ320" s="452">
        <v>39.700000000000003</v>
      </c>
      <c r="AK320" s="36"/>
      <c r="AL320" s="97"/>
    </row>
    <row r="321" spans="1:38">
      <c r="A321" s="2254"/>
      <c r="B321" s="472">
        <v>43107</v>
      </c>
      <c r="C321" s="473" t="s">
        <v>42</v>
      </c>
      <c r="D321" s="75" t="s">
        <v>627</v>
      </c>
      <c r="E321" s="879"/>
      <c r="F321" s="880">
        <v>7.2</v>
      </c>
      <c r="G321" s="881">
        <v>7.7</v>
      </c>
      <c r="H321" s="882">
        <v>7.8</v>
      </c>
      <c r="I321" s="883">
        <v>6.3</v>
      </c>
      <c r="J321" s="884">
        <v>2.7</v>
      </c>
      <c r="K321" s="885">
        <v>7.8</v>
      </c>
      <c r="L321" s="886">
        <v>7.7</v>
      </c>
      <c r="M321" s="883"/>
      <c r="N321" s="884"/>
      <c r="O321" s="881"/>
      <c r="P321" s="882"/>
      <c r="Q321" s="881"/>
      <c r="R321" s="882"/>
      <c r="S321" s="881" t="s">
        <v>19</v>
      </c>
      <c r="T321" s="882" t="s">
        <v>19</v>
      </c>
      <c r="U321" s="881" t="s">
        <v>19</v>
      </c>
      <c r="V321" s="882" t="s">
        <v>19</v>
      </c>
      <c r="W321" s="883"/>
      <c r="X321" s="884"/>
      <c r="Y321" s="887"/>
      <c r="Z321" s="888"/>
      <c r="AA321" s="885"/>
      <c r="AB321" s="886"/>
      <c r="AC321" s="481">
        <v>2427</v>
      </c>
      <c r="AD321" s="464"/>
      <c r="AE321" s="467" t="s">
        <v>36</v>
      </c>
      <c r="AF321" s="118"/>
      <c r="AG321" s="6" t="s">
        <v>521</v>
      </c>
      <c r="AH321" s="18" t="s">
        <v>23</v>
      </c>
      <c r="AI321" s="34">
        <v>88.2</v>
      </c>
      <c r="AJ321" s="452">
        <v>79.599999999999994</v>
      </c>
      <c r="AK321" s="39"/>
      <c r="AL321" s="95"/>
    </row>
    <row r="322" spans="1:38">
      <c r="A322" s="2254"/>
      <c r="B322" s="472">
        <v>43108</v>
      </c>
      <c r="C322" s="473" t="s">
        <v>37</v>
      </c>
      <c r="D322" s="75" t="s">
        <v>641</v>
      </c>
      <c r="E322" s="879">
        <v>9.5</v>
      </c>
      <c r="F322" s="880">
        <v>4.7</v>
      </c>
      <c r="G322" s="881">
        <v>8.4</v>
      </c>
      <c r="H322" s="882">
        <v>8.5</v>
      </c>
      <c r="I322" s="883">
        <v>7.5</v>
      </c>
      <c r="J322" s="884">
        <v>2.8</v>
      </c>
      <c r="K322" s="885">
        <v>7.8</v>
      </c>
      <c r="L322" s="886">
        <v>7.7</v>
      </c>
      <c r="M322" s="883"/>
      <c r="N322" s="884"/>
      <c r="O322" s="881"/>
      <c r="P322" s="882"/>
      <c r="Q322" s="881"/>
      <c r="R322" s="882"/>
      <c r="S322" s="881"/>
      <c r="T322" s="882"/>
      <c r="U322" s="881"/>
      <c r="V322" s="882"/>
      <c r="W322" s="883"/>
      <c r="X322" s="884"/>
      <c r="Y322" s="887"/>
      <c r="Z322" s="888"/>
      <c r="AA322" s="885"/>
      <c r="AB322" s="886"/>
      <c r="AC322" s="481">
        <v>2855</v>
      </c>
      <c r="AD322" s="464"/>
      <c r="AE322" s="467" t="s">
        <v>36</v>
      </c>
      <c r="AF322" s="118"/>
      <c r="AG322" s="6" t="s">
        <v>522</v>
      </c>
      <c r="AH322" s="18" t="s">
        <v>23</v>
      </c>
      <c r="AI322" s="1440">
        <v>127.1</v>
      </c>
      <c r="AJ322" s="1441">
        <v>129.69999999999999</v>
      </c>
      <c r="AK322" s="25"/>
      <c r="AL322" s="26"/>
    </row>
    <row r="323" spans="1:38">
      <c r="A323" s="2254"/>
      <c r="B323" s="472">
        <v>43109</v>
      </c>
      <c r="C323" s="473" t="s">
        <v>38</v>
      </c>
      <c r="D323" s="75" t="s">
        <v>641</v>
      </c>
      <c r="E323" s="879">
        <v>3</v>
      </c>
      <c r="F323" s="880">
        <v>8.5</v>
      </c>
      <c r="G323" s="881">
        <v>9.4</v>
      </c>
      <c r="H323" s="882">
        <v>9.6</v>
      </c>
      <c r="I323" s="883">
        <v>13.16</v>
      </c>
      <c r="J323" s="884">
        <v>2.59</v>
      </c>
      <c r="K323" s="885">
        <v>7.49</v>
      </c>
      <c r="L323" s="886">
        <v>7.32</v>
      </c>
      <c r="M323" s="883">
        <v>27.4</v>
      </c>
      <c r="N323" s="884">
        <v>30</v>
      </c>
      <c r="O323" s="881"/>
      <c r="P323" s="882">
        <v>60.9</v>
      </c>
      <c r="Q323" s="881"/>
      <c r="R323" s="882">
        <v>101.5</v>
      </c>
      <c r="S323" s="881"/>
      <c r="T323" s="882"/>
      <c r="U323" s="881"/>
      <c r="V323" s="882"/>
      <c r="W323" s="883"/>
      <c r="X323" s="884">
        <v>31.7</v>
      </c>
      <c r="Y323" s="887"/>
      <c r="Z323" s="888">
        <v>212</v>
      </c>
      <c r="AA323" s="885"/>
      <c r="AB323" s="886">
        <v>0.14000000000000001</v>
      </c>
      <c r="AC323" s="481">
        <v>5709</v>
      </c>
      <c r="AD323" s="464"/>
      <c r="AE323" s="467" t="s">
        <v>36</v>
      </c>
      <c r="AF323" s="118"/>
      <c r="AG323" s="6" t="s">
        <v>523</v>
      </c>
      <c r="AH323" s="18" t="s">
        <v>23</v>
      </c>
      <c r="AI323" s="1442">
        <v>81.599999999999994</v>
      </c>
      <c r="AJ323" s="1428">
        <v>80.2</v>
      </c>
      <c r="AK323" s="42"/>
      <c r="AL323" s="96"/>
    </row>
    <row r="324" spans="1:38">
      <c r="A324" s="2254"/>
      <c r="B324" s="472">
        <v>43110</v>
      </c>
      <c r="C324" s="473" t="s">
        <v>35</v>
      </c>
      <c r="D324" s="75" t="s">
        <v>627</v>
      </c>
      <c r="E324" s="879"/>
      <c r="F324" s="880">
        <v>8.5</v>
      </c>
      <c r="G324" s="881">
        <v>8.6</v>
      </c>
      <c r="H324" s="882">
        <v>8.9</v>
      </c>
      <c r="I324" s="883">
        <v>5.36</v>
      </c>
      <c r="J324" s="884">
        <v>4.13</v>
      </c>
      <c r="K324" s="885">
        <v>7.57</v>
      </c>
      <c r="L324" s="886">
        <v>7.36</v>
      </c>
      <c r="M324" s="883">
        <v>33.299999999999997</v>
      </c>
      <c r="N324" s="884">
        <v>31.3</v>
      </c>
      <c r="O324" s="881"/>
      <c r="P324" s="882">
        <v>76.2</v>
      </c>
      <c r="Q324" s="881"/>
      <c r="R324" s="882">
        <v>110.5</v>
      </c>
      <c r="S324" s="881"/>
      <c r="T324" s="882"/>
      <c r="U324" s="881"/>
      <c r="V324" s="882"/>
      <c r="W324" s="883"/>
      <c r="X324" s="884">
        <v>32.4</v>
      </c>
      <c r="Y324" s="887"/>
      <c r="Z324" s="888">
        <v>251</v>
      </c>
      <c r="AA324" s="885"/>
      <c r="AB324" s="886">
        <v>0.25</v>
      </c>
      <c r="AC324" s="481">
        <v>4842</v>
      </c>
      <c r="AD324" s="464"/>
      <c r="AE324" s="467">
        <v>4.9080000000000004</v>
      </c>
      <c r="AF324" s="118"/>
      <c r="AG324" s="6" t="s">
        <v>524</v>
      </c>
      <c r="AH324" s="18" t="s">
        <v>23</v>
      </c>
      <c r="AI324" s="992">
        <v>45.5</v>
      </c>
      <c r="AJ324" s="993">
        <v>49.5</v>
      </c>
      <c r="AK324" s="36"/>
      <c r="AL324" s="96"/>
    </row>
    <row r="325" spans="1:38">
      <c r="A325" s="2254"/>
      <c r="B325" s="472">
        <v>43111</v>
      </c>
      <c r="C325" s="473" t="s">
        <v>39</v>
      </c>
      <c r="D325" s="75" t="s">
        <v>627</v>
      </c>
      <c r="E325" s="879"/>
      <c r="F325" s="880">
        <v>7.4</v>
      </c>
      <c r="G325" s="881">
        <v>8</v>
      </c>
      <c r="H325" s="882">
        <v>8.1</v>
      </c>
      <c r="I325" s="883">
        <v>3.98</v>
      </c>
      <c r="J325" s="884">
        <v>4.84</v>
      </c>
      <c r="K325" s="885">
        <v>7.7</v>
      </c>
      <c r="L325" s="886">
        <v>7.4</v>
      </c>
      <c r="M325" s="883">
        <v>39.5</v>
      </c>
      <c r="N325" s="884">
        <v>39.700000000000003</v>
      </c>
      <c r="O325" s="881">
        <v>88.2</v>
      </c>
      <c r="P325" s="882">
        <v>79.599999999999994</v>
      </c>
      <c r="Q325" s="881">
        <v>127.1</v>
      </c>
      <c r="R325" s="882">
        <v>129.69999999999999</v>
      </c>
      <c r="S325" s="881">
        <v>81.599999999999994</v>
      </c>
      <c r="T325" s="882">
        <v>80.2</v>
      </c>
      <c r="U325" s="881">
        <v>45.5</v>
      </c>
      <c r="V325" s="882">
        <v>49.5</v>
      </c>
      <c r="W325" s="883">
        <v>36.4</v>
      </c>
      <c r="X325" s="884">
        <v>40</v>
      </c>
      <c r="Y325" s="887">
        <v>267</v>
      </c>
      <c r="Z325" s="888">
        <v>270</v>
      </c>
      <c r="AA325" s="885">
        <v>0.48</v>
      </c>
      <c r="AB325" s="886">
        <v>0.33</v>
      </c>
      <c r="AC325" s="481">
        <v>5671</v>
      </c>
      <c r="AD325" s="464"/>
      <c r="AE325" s="467" t="s">
        <v>36</v>
      </c>
      <c r="AF325" s="118"/>
      <c r="AG325" s="6" t="s">
        <v>525</v>
      </c>
      <c r="AH325" s="18" t="s">
        <v>23</v>
      </c>
      <c r="AI325" s="992">
        <v>36.4</v>
      </c>
      <c r="AJ325" s="993">
        <v>40</v>
      </c>
      <c r="AK325" s="36"/>
      <c r="AL325" s="96"/>
    </row>
    <row r="326" spans="1:38">
      <c r="A326" s="2254"/>
      <c r="B326" s="472">
        <v>43112</v>
      </c>
      <c r="C326" s="473" t="s">
        <v>40</v>
      </c>
      <c r="D326" s="75" t="s">
        <v>627</v>
      </c>
      <c r="E326" s="879"/>
      <c r="F326" s="880">
        <v>2.9</v>
      </c>
      <c r="G326" s="881">
        <v>7.3</v>
      </c>
      <c r="H326" s="882">
        <v>7.5</v>
      </c>
      <c r="I326" s="883">
        <v>3</v>
      </c>
      <c r="J326" s="884">
        <v>4.4000000000000004</v>
      </c>
      <c r="K326" s="885">
        <v>7.5</v>
      </c>
      <c r="L326" s="886">
        <v>7.5</v>
      </c>
      <c r="M326" s="883"/>
      <c r="N326" s="884"/>
      <c r="O326" s="881"/>
      <c r="P326" s="882"/>
      <c r="Q326" s="881"/>
      <c r="R326" s="882">
        <v>130.5</v>
      </c>
      <c r="S326" s="881"/>
      <c r="T326" s="882"/>
      <c r="U326" s="881"/>
      <c r="V326" s="882"/>
      <c r="W326" s="883"/>
      <c r="X326" s="884"/>
      <c r="Y326" s="887"/>
      <c r="Z326" s="888">
        <v>273</v>
      </c>
      <c r="AA326" s="885"/>
      <c r="AB326" s="886">
        <v>0.24</v>
      </c>
      <c r="AC326" s="481">
        <v>4665</v>
      </c>
      <c r="AD326" s="464"/>
      <c r="AE326" s="467" t="s">
        <v>36</v>
      </c>
      <c r="AF326" s="118"/>
      <c r="AG326" s="6" t="s">
        <v>526</v>
      </c>
      <c r="AH326" s="18" t="s">
        <v>23</v>
      </c>
      <c r="AI326" s="1743">
        <v>267</v>
      </c>
      <c r="AJ326" s="1744">
        <v>270</v>
      </c>
      <c r="AK326" s="36"/>
      <c r="AL326" s="96"/>
    </row>
    <row r="327" spans="1:38">
      <c r="A327" s="2254"/>
      <c r="B327" s="472">
        <v>43113</v>
      </c>
      <c r="C327" s="473" t="s">
        <v>41</v>
      </c>
      <c r="D327" s="75" t="s">
        <v>627</v>
      </c>
      <c r="E327" s="879"/>
      <c r="F327" s="880">
        <v>2.2999999999999998</v>
      </c>
      <c r="G327" s="881">
        <v>6.9</v>
      </c>
      <c r="H327" s="882">
        <v>7</v>
      </c>
      <c r="I327" s="883">
        <v>2.8</v>
      </c>
      <c r="J327" s="884">
        <v>3.6</v>
      </c>
      <c r="K327" s="885">
        <v>7.8</v>
      </c>
      <c r="L327" s="886">
        <v>7.7</v>
      </c>
      <c r="M327" s="883"/>
      <c r="N327" s="884"/>
      <c r="O327" s="881"/>
      <c r="P327" s="882"/>
      <c r="Q327" s="881"/>
      <c r="R327" s="882"/>
      <c r="S327" s="881"/>
      <c r="T327" s="882"/>
      <c r="U327" s="881"/>
      <c r="V327" s="882"/>
      <c r="W327" s="883"/>
      <c r="X327" s="884"/>
      <c r="Y327" s="887"/>
      <c r="Z327" s="888"/>
      <c r="AA327" s="885"/>
      <c r="AB327" s="886"/>
      <c r="AC327" s="481">
        <v>2359</v>
      </c>
      <c r="AD327" s="464"/>
      <c r="AE327" s="467" t="s">
        <v>36</v>
      </c>
      <c r="AF327" s="118"/>
      <c r="AG327" s="6" t="s">
        <v>527</v>
      </c>
      <c r="AH327" s="18" t="s">
        <v>23</v>
      </c>
      <c r="AI327" s="1686">
        <v>0.48</v>
      </c>
      <c r="AJ327" s="1687">
        <v>0.33</v>
      </c>
      <c r="AK327" s="47"/>
      <c r="AL327" s="98"/>
    </row>
    <row r="328" spans="1:38">
      <c r="A328" s="2254"/>
      <c r="B328" s="472">
        <v>43114</v>
      </c>
      <c r="C328" s="473" t="s">
        <v>42</v>
      </c>
      <c r="D328" s="75" t="s">
        <v>627</v>
      </c>
      <c r="E328" s="879"/>
      <c r="F328" s="880">
        <v>3.8</v>
      </c>
      <c r="G328" s="881">
        <v>6.9</v>
      </c>
      <c r="H328" s="882">
        <v>7</v>
      </c>
      <c r="I328" s="883">
        <v>2.2999999999999998</v>
      </c>
      <c r="J328" s="884">
        <v>3</v>
      </c>
      <c r="K328" s="885">
        <v>7.8</v>
      </c>
      <c r="L328" s="886">
        <v>7.8</v>
      </c>
      <c r="M328" s="883"/>
      <c r="N328" s="884"/>
      <c r="O328" s="881"/>
      <c r="P328" s="882"/>
      <c r="Q328" s="881"/>
      <c r="R328" s="882"/>
      <c r="S328" s="881"/>
      <c r="T328" s="882"/>
      <c r="U328" s="881"/>
      <c r="V328" s="882"/>
      <c r="W328" s="883"/>
      <c r="X328" s="884"/>
      <c r="Y328" s="887"/>
      <c r="Z328" s="888"/>
      <c r="AA328" s="885"/>
      <c r="AB328" s="886"/>
      <c r="AC328" s="481">
        <v>1336</v>
      </c>
      <c r="AD328" s="464"/>
      <c r="AE328" s="467" t="s">
        <v>36</v>
      </c>
      <c r="AF328" s="118"/>
      <c r="AG328" s="6" t="s">
        <v>24</v>
      </c>
      <c r="AH328" s="18" t="s">
        <v>23</v>
      </c>
      <c r="AI328" s="885">
        <v>2.5</v>
      </c>
      <c r="AJ328" s="269">
        <v>2.2999999999999998</v>
      </c>
      <c r="AK328" s="42"/>
      <c r="AL328" s="96"/>
    </row>
    <row r="329" spans="1:38">
      <c r="A329" s="2254"/>
      <c r="B329" s="472">
        <v>43115</v>
      </c>
      <c r="C329" s="473" t="s">
        <v>37</v>
      </c>
      <c r="D329" s="75" t="s">
        <v>641</v>
      </c>
      <c r="E329" s="879"/>
      <c r="F329" s="880">
        <v>2.4</v>
      </c>
      <c r="G329" s="881">
        <v>6.9</v>
      </c>
      <c r="H329" s="882">
        <v>6.7</v>
      </c>
      <c r="I329" s="883">
        <v>2.5299999999999998</v>
      </c>
      <c r="J329" s="884">
        <v>2.89</v>
      </c>
      <c r="K329" s="885">
        <v>7.74</v>
      </c>
      <c r="L329" s="886">
        <v>7.72</v>
      </c>
      <c r="M329" s="883">
        <v>42.2</v>
      </c>
      <c r="N329" s="884">
        <v>42.2</v>
      </c>
      <c r="O329" s="881"/>
      <c r="P329" s="882">
        <v>85.9</v>
      </c>
      <c r="Q329" s="881"/>
      <c r="R329" s="882">
        <v>131.69999999999999</v>
      </c>
      <c r="S329" s="881"/>
      <c r="T329" s="882"/>
      <c r="U329" s="881"/>
      <c r="V329" s="882"/>
      <c r="W329" s="883"/>
      <c r="X329" s="884">
        <v>43.5</v>
      </c>
      <c r="Y329" s="887"/>
      <c r="Z329" s="888">
        <v>271</v>
      </c>
      <c r="AA329" s="885"/>
      <c r="AB329" s="886">
        <v>0.28999999999999998</v>
      </c>
      <c r="AC329" s="481">
        <v>1378</v>
      </c>
      <c r="AD329" s="464"/>
      <c r="AE329" s="467" t="s">
        <v>36</v>
      </c>
      <c r="AF329" s="118"/>
      <c r="AG329" s="6" t="s">
        <v>25</v>
      </c>
      <c r="AH329" s="18" t="s">
        <v>23</v>
      </c>
      <c r="AI329" s="885">
        <v>1.5</v>
      </c>
      <c r="AJ329" s="269">
        <v>1.5</v>
      </c>
      <c r="AK329" s="42"/>
      <c r="AL329" s="96"/>
    </row>
    <row r="330" spans="1:38">
      <c r="A330" s="2254"/>
      <c r="B330" s="472">
        <v>43116</v>
      </c>
      <c r="C330" s="473" t="s">
        <v>38</v>
      </c>
      <c r="D330" s="75" t="s">
        <v>627</v>
      </c>
      <c r="E330" s="879"/>
      <c r="F330" s="880">
        <v>6.5</v>
      </c>
      <c r="G330" s="881">
        <v>7.7</v>
      </c>
      <c r="H330" s="882">
        <v>7.6</v>
      </c>
      <c r="I330" s="883">
        <v>3.5</v>
      </c>
      <c r="J330" s="884">
        <v>3.63</v>
      </c>
      <c r="K330" s="885">
        <v>7.74</v>
      </c>
      <c r="L330" s="886">
        <v>7.73</v>
      </c>
      <c r="M330" s="883">
        <v>42.3</v>
      </c>
      <c r="N330" s="884">
        <v>42.4</v>
      </c>
      <c r="O330" s="881"/>
      <c r="P330" s="882">
        <v>86.8</v>
      </c>
      <c r="Q330" s="881"/>
      <c r="R330" s="882">
        <v>132.1</v>
      </c>
      <c r="S330" s="881"/>
      <c r="T330" s="882"/>
      <c r="U330" s="881"/>
      <c r="V330" s="882"/>
      <c r="W330" s="883"/>
      <c r="X330" s="884">
        <v>42.5</v>
      </c>
      <c r="Y330" s="887"/>
      <c r="Z330" s="888">
        <v>247</v>
      </c>
      <c r="AA330" s="885"/>
      <c r="AB330" s="886">
        <v>0.32</v>
      </c>
      <c r="AC330" s="481">
        <v>1357</v>
      </c>
      <c r="AD330" s="464"/>
      <c r="AE330" s="467" t="s">
        <v>36</v>
      </c>
      <c r="AF330" s="118"/>
      <c r="AG330" s="6" t="s">
        <v>528</v>
      </c>
      <c r="AH330" s="18" t="s">
        <v>23</v>
      </c>
      <c r="AI330" s="881">
        <v>11</v>
      </c>
      <c r="AJ330" s="998">
        <v>11.3</v>
      </c>
      <c r="AK330" s="47"/>
      <c r="AL330" s="98"/>
    </row>
    <row r="331" spans="1:38">
      <c r="A331" s="2254"/>
      <c r="B331" s="472">
        <v>43117</v>
      </c>
      <c r="C331" s="473" t="s">
        <v>35</v>
      </c>
      <c r="D331" s="75" t="s">
        <v>641</v>
      </c>
      <c r="E331" s="879">
        <v>21</v>
      </c>
      <c r="F331" s="880">
        <v>6.2</v>
      </c>
      <c r="G331" s="881">
        <v>9.1</v>
      </c>
      <c r="H331" s="882">
        <v>9.1</v>
      </c>
      <c r="I331" s="883">
        <v>3.62</v>
      </c>
      <c r="J331" s="884">
        <v>3.7</v>
      </c>
      <c r="K331" s="885">
        <v>7.7</v>
      </c>
      <c r="L331" s="886">
        <v>7.7</v>
      </c>
      <c r="M331" s="883">
        <v>42.4</v>
      </c>
      <c r="N331" s="884">
        <v>42.1</v>
      </c>
      <c r="O331" s="881"/>
      <c r="P331" s="882">
        <v>87.7</v>
      </c>
      <c r="Q331" s="881"/>
      <c r="R331" s="882">
        <v>133.1</v>
      </c>
      <c r="S331" s="881"/>
      <c r="T331" s="882"/>
      <c r="U331" s="881"/>
      <c r="V331" s="882"/>
      <c r="W331" s="883"/>
      <c r="X331" s="884">
        <v>40.200000000000003</v>
      </c>
      <c r="Y331" s="887"/>
      <c r="Z331" s="888">
        <v>264</v>
      </c>
      <c r="AA331" s="885"/>
      <c r="AB331" s="886">
        <v>0.28999999999999998</v>
      </c>
      <c r="AC331" s="481">
        <v>2637</v>
      </c>
      <c r="AD331" s="464"/>
      <c r="AE331" s="467">
        <v>4.1550000000000002</v>
      </c>
      <c r="AF331" s="118"/>
      <c r="AG331" s="6" t="s">
        <v>529</v>
      </c>
      <c r="AH331" s="18" t="s">
        <v>23</v>
      </c>
      <c r="AI331" s="885">
        <v>4.3999999999999997E-2</v>
      </c>
      <c r="AJ331" s="269">
        <v>3.7999999999999999E-2</v>
      </c>
      <c r="AK331" s="42"/>
      <c r="AL331" s="96"/>
    </row>
    <row r="332" spans="1:38">
      <c r="A332" s="2254"/>
      <c r="B332" s="472">
        <v>43118</v>
      </c>
      <c r="C332" s="473" t="s">
        <v>39</v>
      </c>
      <c r="D332" s="75" t="s">
        <v>627</v>
      </c>
      <c r="E332" s="879">
        <v>0.5</v>
      </c>
      <c r="F332" s="880">
        <v>8.8000000000000007</v>
      </c>
      <c r="G332" s="881">
        <v>9.6</v>
      </c>
      <c r="H332" s="882">
        <v>9.6999999999999993</v>
      </c>
      <c r="I332" s="883">
        <v>26.8</v>
      </c>
      <c r="J332" s="884">
        <v>2.99</v>
      </c>
      <c r="K332" s="885">
        <v>7.42</v>
      </c>
      <c r="L332" s="886">
        <v>7.21</v>
      </c>
      <c r="M332" s="883">
        <v>24.2</v>
      </c>
      <c r="N332" s="884">
        <v>24.5</v>
      </c>
      <c r="O332" s="881"/>
      <c r="P332" s="882">
        <v>52.7</v>
      </c>
      <c r="Q332" s="881"/>
      <c r="R332" s="882">
        <v>84.2</v>
      </c>
      <c r="S332" s="881"/>
      <c r="T332" s="882"/>
      <c r="U332" s="881"/>
      <c r="V332" s="882"/>
      <c r="W332" s="883"/>
      <c r="X332" s="884">
        <v>25.4</v>
      </c>
      <c r="Y332" s="887"/>
      <c r="Z332" s="888">
        <v>142</v>
      </c>
      <c r="AA332" s="885"/>
      <c r="AB332" s="886">
        <v>0.16</v>
      </c>
      <c r="AC332" s="481">
        <v>5869</v>
      </c>
      <c r="AD332" s="464"/>
      <c r="AE332" s="467" t="s">
        <v>36</v>
      </c>
      <c r="AF332" s="118"/>
      <c r="AG332" s="6" t="s">
        <v>619</v>
      </c>
      <c r="AH332" s="18" t="s">
        <v>23</v>
      </c>
      <c r="AI332" s="881">
        <v>4.18</v>
      </c>
      <c r="AJ332" s="998">
        <v>4.4800000000000004</v>
      </c>
      <c r="AK332" s="36"/>
      <c r="AL332" s="97"/>
    </row>
    <row r="333" spans="1:38">
      <c r="A333" s="2254"/>
      <c r="B333" s="472">
        <v>43119</v>
      </c>
      <c r="C333" s="473" t="s">
        <v>40</v>
      </c>
      <c r="D333" s="75" t="s">
        <v>627</v>
      </c>
      <c r="E333" s="879"/>
      <c r="F333" s="880">
        <v>7.9</v>
      </c>
      <c r="G333" s="881">
        <v>9.6999999999999993</v>
      </c>
      <c r="H333" s="882">
        <v>9.8000000000000007</v>
      </c>
      <c r="I333" s="883">
        <v>7.19</v>
      </c>
      <c r="J333" s="884">
        <v>3.7</v>
      </c>
      <c r="K333" s="885">
        <v>7.5</v>
      </c>
      <c r="L333" s="886">
        <v>7.4</v>
      </c>
      <c r="M333" s="883">
        <v>35</v>
      </c>
      <c r="N333" s="884">
        <v>32.5</v>
      </c>
      <c r="O333" s="881"/>
      <c r="P333" s="882">
        <v>75.400000000000006</v>
      </c>
      <c r="Q333" s="881"/>
      <c r="R333" s="882">
        <v>116.7</v>
      </c>
      <c r="S333" s="881" t="s">
        <v>19</v>
      </c>
      <c r="T333" s="882"/>
      <c r="U333" s="881" t="s">
        <v>19</v>
      </c>
      <c r="V333" s="882"/>
      <c r="W333" s="883"/>
      <c r="X333" s="884">
        <v>33.9</v>
      </c>
      <c r="Y333" s="887"/>
      <c r="Z333" s="888">
        <v>192</v>
      </c>
      <c r="AA333" s="885"/>
      <c r="AB333" s="886">
        <v>0.35</v>
      </c>
      <c r="AC333" s="481">
        <v>3482</v>
      </c>
      <c r="AD333" s="464"/>
      <c r="AE333" s="467" t="s">
        <v>36</v>
      </c>
      <c r="AF333" s="118"/>
      <c r="AG333" s="6" t="s">
        <v>530</v>
      </c>
      <c r="AH333" s="18" t="s">
        <v>23</v>
      </c>
      <c r="AI333" s="881">
        <v>5.01</v>
      </c>
      <c r="AJ333" s="998">
        <v>4.87</v>
      </c>
      <c r="AK333" s="36"/>
      <c r="AL333" s="97"/>
    </row>
    <row r="334" spans="1:38">
      <c r="A334" s="2254"/>
      <c r="B334" s="472">
        <v>43120</v>
      </c>
      <c r="C334" s="473" t="s">
        <v>41</v>
      </c>
      <c r="D334" s="75" t="s">
        <v>641</v>
      </c>
      <c r="E334" s="879"/>
      <c r="F334" s="880">
        <v>5.8</v>
      </c>
      <c r="G334" s="881">
        <v>9.6999999999999993</v>
      </c>
      <c r="H334" s="882">
        <v>10</v>
      </c>
      <c r="I334" s="883">
        <v>6.8</v>
      </c>
      <c r="J334" s="884">
        <v>3.8</v>
      </c>
      <c r="K334" s="885">
        <v>7.6</v>
      </c>
      <c r="L334" s="886">
        <v>7.5</v>
      </c>
      <c r="M334" s="883"/>
      <c r="N334" s="884"/>
      <c r="O334" s="881"/>
      <c r="P334" s="882"/>
      <c r="Q334" s="881"/>
      <c r="R334" s="882"/>
      <c r="S334" s="881"/>
      <c r="T334" s="882"/>
      <c r="U334" s="881"/>
      <c r="V334" s="882"/>
      <c r="W334" s="883"/>
      <c r="X334" s="884"/>
      <c r="Y334" s="887"/>
      <c r="Z334" s="888"/>
      <c r="AA334" s="885"/>
      <c r="AB334" s="886"/>
      <c r="AC334" s="481">
        <v>3820</v>
      </c>
      <c r="AD334" s="464"/>
      <c r="AE334" s="467" t="s">
        <v>36</v>
      </c>
      <c r="AF334" s="118"/>
      <c r="AG334" s="6" t="s">
        <v>531</v>
      </c>
      <c r="AH334" s="18" t="s">
        <v>23</v>
      </c>
      <c r="AI334" s="1000">
        <v>7.8E-2</v>
      </c>
      <c r="AJ334" s="1001">
        <v>9.8000000000000004E-2</v>
      </c>
      <c r="AK334" s="43"/>
      <c r="AL334" s="99"/>
    </row>
    <row r="335" spans="1:38">
      <c r="A335" s="2254"/>
      <c r="B335" s="472">
        <v>43121</v>
      </c>
      <c r="C335" s="473" t="s">
        <v>42</v>
      </c>
      <c r="D335" s="75" t="s">
        <v>627</v>
      </c>
      <c r="E335" s="879"/>
      <c r="F335" s="880">
        <v>5</v>
      </c>
      <c r="G335" s="881">
        <v>9</v>
      </c>
      <c r="H335" s="882">
        <v>9.1999999999999993</v>
      </c>
      <c r="I335" s="883">
        <v>7.1</v>
      </c>
      <c r="J335" s="884">
        <v>4</v>
      </c>
      <c r="K335" s="885">
        <v>7.6</v>
      </c>
      <c r="L335" s="886">
        <v>7.6</v>
      </c>
      <c r="M335" s="883"/>
      <c r="N335" s="884"/>
      <c r="O335" s="881"/>
      <c r="P335" s="882"/>
      <c r="Q335" s="881"/>
      <c r="R335" s="882"/>
      <c r="S335" s="881"/>
      <c r="T335" s="882"/>
      <c r="U335" s="881"/>
      <c r="V335" s="882"/>
      <c r="W335" s="883"/>
      <c r="X335" s="884"/>
      <c r="Y335" s="887"/>
      <c r="Z335" s="888"/>
      <c r="AA335" s="885"/>
      <c r="AB335" s="886"/>
      <c r="AC335" s="481">
        <v>3539</v>
      </c>
      <c r="AD335" s="464"/>
      <c r="AE335" s="467" t="s">
        <v>36</v>
      </c>
      <c r="AF335" s="118"/>
      <c r="AG335" s="6" t="s">
        <v>532</v>
      </c>
      <c r="AH335" s="18" t="s">
        <v>23</v>
      </c>
      <c r="AI335" s="1000" t="s">
        <v>644</v>
      </c>
      <c r="AJ335" s="1001" t="s">
        <v>644</v>
      </c>
      <c r="AK335" s="43"/>
      <c r="AL335" s="99"/>
    </row>
    <row r="336" spans="1:38">
      <c r="A336" s="2254"/>
      <c r="B336" s="472">
        <v>43122</v>
      </c>
      <c r="C336" s="473" t="s">
        <v>37</v>
      </c>
      <c r="D336" s="75" t="s">
        <v>641</v>
      </c>
      <c r="E336" s="879">
        <v>11</v>
      </c>
      <c r="F336" s="880">
        <v>3.3</v>
      </c>
      <c r="G336" s="881">
        <v>8.9</v>
      </c>
      <c r="H336" s="882">
        <v>9.1</v>
      </c>
      <c r="I336" s="883">
        <v>3.94</v>
      </c>
      <c r="J336" s="884">
        <v>3.19</v>
      </c>
      <c r="K336" s="885">
        <v>7.65</v>
      </c>
      <c r="L336" s="886">
        <v>7.46</v>
      </c>
      <c r="M336" s="883">
        <v>39.6</v>
      </c>
      <c r="N336" s="884">
        <v>38.6</v>
      </c>
      <c r="O336" s="881"/>
      <c r="P336" s="882">
        <v>83.5</v>
      </c>
      <c r="Q336" s="881"/>
      <c r="R336" s="882">
        <v>131.30000000000001</v>
      </c>
      <c r="S336" s="881"/>
      <c r="T336" s="882"/>
      <c r="U336" s="881"/>
      <c r="V336" s="882"/>
      <c r="W336" s="883"/>
      <c r="X336" s="884">
        <v>39.1</v>
      </c>
      <c r="Y336" s="887"/>
      <c r="Z336" s="888">
        <v>232</v>
      </c>
      <c r="AA336" s="885"/>
      <c r="AB336" s="886">
        <v>0.27</v>
      </c>
      <c r="AC336" s="481">
        <v>4303</v>
      </c>
      <c r="AD336" s="464"/>
      <c r="AE336" s="467" t="s">
        <v>36</v>
      </c>
      <c r="AF336" s="118"/>
      <c r="AG336" s="1352" t="s">
        <v>533</v>
      </c>
      <c r="AH336" s="1750" t="s">
        <v>23</v>
      </c>
      <c r="AI336" s="1745">
        <v>23.8</v>
      </c>
      <c r="AJ336" s="1683">
        <v>24.6</v>
      </c>
      <c r="AK336" s="8"/>
      <c r="AL336" s="9"/>
    </row>
    <row r="337" spans="1:38">
      <c r="A337" s="2254"/>
      <c r="B337" s="472">
        <v>43123</v>
      </c>
      <c r="C337" s="473" t="s">
        <v>38</v>
      </c>
      <c r="D337" s="75" t="s">
        <v>627</v>
      </c>
      <c r="E337" s="879"/>
      <c r="F337" s="880">
        <v>2.4</v>
      </c>
      <c r="G337" s="881">
        <v>6</v>
      </c>
      <c r="H337" s="882">
        <v>6.1</v>
      </c>
      <c r="I337" s="883">
        <v>4.8600000000000003</v>
      </c>
      <c r="J337" s="884">
        <v>3.64</v>
      </c>
      <c r="K337" s="885">
        <v>7.64</v>
      </c>
      <c r="L337" s="886">
        <v>7.51</v>
      </c>
      <c r="M337" s="883">
        <v>42.4</v>
      </c>
      <c r="N337" s="884">
        <v>41.9</v>
      </c>
      <c r="O337" s="881"/>
      <c r="P337" s="882">
        <v>81.900000000000006</v>
      </c>
      <c r="Q337" s="881"/>
      <c r="R337" s="882">
        <v>128.9</v>
      </c>
      <c r="S337" s="881"/>
      <c r="T337" s="882"/>
      <c r="U337" s="881"/>
      <c r="V337" s="882"/>
      <c r="W337" s="883"/>
      <c r="X337" s="884">
        <v>46.5</v>
      </c>
      <c r="Y337" s="887"/>
      <c r="Z337" s="888">
        <v>208</v>
      </c>
      <c r="AA337" s="885"/>
      <c r="AB337" s="886">
        <v>0.31</v>
      </c>
      <c r="AC337" s="481">
        <v>4062</v>
      </c>
      <c r="AD337" s="464"/>
      <c r="AE337" s="467">
        <v>5.21</v>
      </c>
      <c r="AF337" s="118"/>
      <c r="AG337" s="1352" t="s">
        <v>27</v>
      </c>
      <c r="AH337" s="1750" t="s">
        <v>23</v>
      </c>
      <c r="AI337" s="1745">
        <v>32.6</v>
      </c>
      <c r="AJ337" s="1683">
        <v>31.4</v>
      </c>
      <c r="AK337" s="8"/>
      <c r="AL337" s="9"/>
    </row>
    <row r="338" spans="1:38">
      <c r="A338" s="2254"/>
      <c r="B338" s="472">
        <v>43124</v>
      </c>
      <c r="C338" s="473" t="s">
        <v>35</v>
      </c>
      <c r="D338" s="75" t="s">
        <v>627</v>
      </c>
      <c r="E338" s="879"/>
      <c r="F338" s="880">
        <v>5.5</v>
      </c>
      <c r="G338" s="881">
        <v>6.9</v>
      </c>
      <c r="H338" s="882">
        <v>7</v>
      </c>
      <c r="I338" s="883">
        <v>10.41</v>
      </c>
      <c r="J338" s="884">
        <v>4.17</v>
      </c>
      <c r="K338" s="885">
        <v>7.47</v>
      </c>
      <c r="L338" s="886">
        <v>7.35</v>
      </c>
      <c r="M338" s="883">
        <v>32.9</v>
      </c>
      <c r="N338" s="884">
        <v>32.299999999999997</v>
      </c>
      <c r="O338" s="881"/>
      <c r="P338" s="882">
        <v>65</v>
      </c>
      <c r="Q338" s="881"/>
      <c r="R338" s="882">
        <v>106.7</v>
      </c>
      <c r="S338" s="881"/>
      <c r="T338" s="882"/>
      <c r="U338" s="881"/>
      <c r="V338" s="882"/>
      <c r="W338" s="883"/>
      <c r="X338" s="884">
        <v>38</v>
      </c>
      <c r="Y338" s="887"/>
      <c r="Z338" s="888">
        <v>213</v>
      </c>
      <c r="AA338" s="885"/>
      <c r="AB338" s="886">
        <v>0.33</v>
      </c>
      <c r="AC338" s="481">
        <v>4120</v>
      </c>
      <c r="AD338" s="464"/>
      <c r="AE338" s="467" t="s">
        <v>36</v>
      </c>
      <c r="AF338" s="118"/>
      <c r="AG338" s="1190" t="s">
        <v>534</v>
      </c>
      <c r="AH338" s="1751" t="s">
        <v>519</v>
      </c>
      <c r="AI338" s="1746">
        <v>7</v>
      </c>
      <c r="AJ338" s="1747">
        <v>7</v>
      </c>
      <c r="AK338" s="1307"/>
      <c r="AL338" s="1306"/>
    </row>
    <row r="339" spans="1:38">
      <c r="A339" s="2254"/>
      <c r="B339" s="472">
        <v>43125</v>
      </c>
      <c r="C339" s="473" t="s">
        <v>39</v>
      </c>
      <c r="D339" s="75" t="s">
        <v>627</v>
      </c>
      <c r="E339" s="879"/>
      <c r="F339" s="880">
        <v>1.5</v>
      </c>
      <c r="G339" s="881">
        <v>5.8</v>
      </c>
      <c r="H339" s="882">
        <v>6.1</v>
      </c>
      <c r="I339" s="883">
        <v>3.66</v>
      </c>
      <c r="J339" s="884">
        <v>3.57</v>
      </c>
      <c r="K339" s="885">
        <v>7.64</v>
      </c>
      <c r="L339" s="886">
        <v>7.52</v>
      </c>
      <c r="M339" s="883">
        <v>38.299999999999997</v>
      </c>
      <c r="N339" s="884">
        <v>36.799999999999997</v>
      </c>
      <c r="O339" s="881"/>
      <c r="P339" s="882">
        <v>84</v>
      </c>
      <c r="Q339" s="881"/>
      <c r="R339" s="882">
        <v>129.1</v>
      </c>
      <c r="S339" s="881"/>
      <c r="T339" s="882"/>
      <c r="U339" s="881"/>
      <c r="V339" s="882"/>
      <c r="W339" s="883"/>
      <c r="X339" s="884">
        <v>40.4</v>
      </c>
      <c r="Y339" s="887"/>
      <c r="Z339" s="888">
        <v>207</v>
      </c>
      <c r="AA339" s="885"/>
      <c r="AB339" s="886">
        <v>0.35</v>
      </c>
      <c r="AC339" s="481">
        <v>3641</v>
      </c>
      <c r="AD339" s="464"/>
      <c r="AE339" s="467" t="s">
        <v>36</v>
      </c>
      <c r="AF339" s="118"/>
      <c r="AG339" s="1308" t="s">
        <v>535</v>
      </c>
      <c r="AH339" s="1750" t="s">
        <v>23</v>
      </c>
      <c r="AI339" s="1748">
        <v>3</v>
      </c>
      <c r="AJ339" s="1683">
        <v>5</v>
      </c>
      <c r="AK339" s="8"/>
      <c r="AL339" s="9"/>
    </row>
    <row r="340" spans="1:38">
      <c r="A340" s="2254"/>
      <c r="B340" s="472">
        <v>43126</v>
      </c>
      <c r="C340" s="473" t="s">
        <v>40</v>
      </c>
      <c r="D340" s="75" t="s">
        <v>627</v>
      </c>
      <c r="E340" s="879"/>
      <c r="F340" s="880">
        <v>2.4</v>
      </c>
      <c r="G340" s="881">
        <v>5.5</v>
      </c>
      <c r="H340" s="882">
        <v>5.7</v>
      </c>
      <c r="I340" s="883">
        <v>3.65</v>
      </c>
      <c r="J340" s="884">
        <v>3.59</v>
      </c>
      <c r="K340" s="885">
        <v>7.7</v>
      </c>
      <c r="L340" s="886">
        <v>7.67</v>
      </c>
      <c r="M340" s="883">
        <v>40.4</v>
      </c>
      <c r="N340" s="884">
        <v>40.5</v>
      </c>
      <c r="O340" s="881"/>
      <c r="P340" s="882">
        <v>88</v>
      </c>
      <c r="Q340" s="881"/>
      <c r="R340" s="882">
        <v>130.69999999999999</v>
      </c>
      <c r="S340" s="881"/>
      <c r="T340" s="882"/>
      <c r="U340" s="881"/>
      <c r="V340" s="882"/>
      <c r="W340" s="883"/>
      <c r="X340" s="884">
        <v>41.5</v>
      </c>
      <c r="Y340" s="887"/>
      <c r="Z340" s="888">
        <v>271</v>
      </c>
      <c r="AA340" s="885"/>
      <c r="AB340" s="886">
        <v>0.34</v>
      </c>
      <c r="AC340" s="481">
        <v>3036</v>
      </c>
      <c r="AD340" s="464"/>
      <c r="AE340" s="467" t="s">
        <v>36</v>
      </c>
      <c r="AF340" s="118"/>
      <c r="AG340" s="20"/>
      <c r="AH340" s="9"/>
      <c r="AI340" s="1391"/>
      <c r="AJ340" s="8"/>
      <c r="AK340" s="8"/>
      <c r="AL340" s="9"/>
    </row>
    <row r="341" spans="1:38">
      <c r="A341" s="2254"/>
      <c r="B341" s="802">
        <v>43127</v>
      </c>
      <c r="C341" s="574" t="s">
        <v>41</v>
      </c>
      <c r="D341" s="539" t="s">
        <v>627</v>
      </c>
      <c r="E341" s="973"/>
      <c r="F341" s="974">
        <v>4.0999999999999996</v>
      </c>
      <c r="G341" s="975">
        <v>5.4</v>
      </c>
      <c r="H341" s="976">
        <v>5.8</v>
      </c>
      <c r="I341" s="977">
        <v>3.8</v>
      </c>
      <c r="J341" s="978">
        <v>3.7</v>
      </c>
      <c r="K341" s="979">
        <v>7.7</v>
      </c>
      <c r="L341" s="980">
        <v>7.6</v>
      </c>
      <c r="M341" s="977"/>
      <c r="N341" s="978"/>
      <c r="O341" s="975"/>
      <c r="P341" s="976"/>
      <c r="Q341" s="975"/>
      <c r="R341" s="976"/>
      <c r="S341" s="975"/>
      <c r="T341" s="976" t="s">
        <v>19</v>
      </c>
      <c r="U341" s="975"/>
      <c r="V341" s="976" t="s">
        <v>19</v>
      </c>
      <c r="W341" s="977"/>
      <c r="X341" s="978"/>
      <c r="Y341" s="981"/>
      <c r="Z341" s="982"/>
      <c r="AA341" s="979"/>
      <c r="AB341" s="980"/>
      <c r="AC341" s="522">
        <v>3886</v>
      </c>
      <c r="AD341" s="465"/>
      <c r="AE341" s="468" t="s">
        <v>36</v>
      </c>
      <c r="AF341" s="187"/>
      <c r="AG341" s="20"/>
      <c r="AH341" s="9"/>
      <c r="AI341" s="1391"/>
      <c r="AJ341" s="8"/>
      <c r="AK341" s="8"/>
      <c r="AL341" s="9"/>
    </row>
    <row r="342" spans="1:38" ht="13.5" customHeight="1">
      <c r="A342" s="2254"/>
      <c r="B342" s="472">
        <v>43128</v>
      </c>
      <c r="C342" s="473" t="s">
        <v>42</v>
      </c>
      <c r="D342" s="75" t="s">
        <v>627</v>
      </c>
      <c r="E342" s="879"/>
      <c r="F342" s="880">
        <v>2</v>
      </c>
      <c r="G342" s="881">
        <v>5.7</v>
      </c>
      <c r="H342" s="882">
        <v>5.9</v>
      </c>
      <c r="I342" s="883">
        <v>3.6</v>
      </c>
      <c r="J342" s="884">
        <v>3.8</v>
      </c>
      <c r="K342" s="885">
        <v>7.7</v>
      </c>
      <c r="L342" s="886">
        <v>7.7</v>
      </c>
      <c r="M342" s="883"/>
      <c r="N342" s="884"/>
      <c r="O342" s="881"/>
      <c r="P342" s="882"/>
      <c r="Q342" s="881"/>
      <c r="R342" s="882"/>
      <c r="S342" s="881"/>
      <c r="T342" s="882"/>
      <c r="U342" s="881"/>
      <c r="V342" s="882"/>
      <c r="W342" s="883"/>
      <c r="X342" s="884"/>
      <c r="Y342" s="887"/>
      <c r="Z342" s="888"/>
      <c r="AA342" s="885"/>
      <c r="AB342" s="886"/>
      <c r="AC342" s="481">
        <v>1632</v>
      </c>
      <c r="AG342" s="1817"/>
      <c r="AH342" s="1880"/>
      <c r="AI342" s="2004"/>
      <c r="AJ342" s="1878"/>
      <c r="AK342" s="1879"/>
      <c r="AL342" s="1880"/>
    </row>
    <row r="343" spans="1:38" ht="13.5" customHeight="1">
      <c r="A343" s="2254"/>
      <c r="B343" s="472">
        <v>43129</v>
      </c>
      <c r="C343" s="473" t="s">
        <v>37</v>
      </c>
      <c r="D343" s="75" t="s">
        <v>627</v>
      </c>
      <c r="E343" s="879">
        <v>0.5</v>
      </c>
      <c r="F343" s="880">
        <v>2.7</v>
      </c>
      <c r="G343" s="881">
        <v>6.6</v>
      </c>
      <c r="H343" s="882">
        <v>6.4</v>
      </c>
      <c r="I343" s="883">
        <v>3.04</v>
      </c>
      <c r="J343" s="884">
        <v>3.2</v>
      </c>
      <c r="K343" s="885">
        <v>7.72</v>
      </c>
      <c r="L343" s="886">
        <v>7.71</v>
      </c>
      <c r="M343" s="883">
        <v>41.3</v>
      </c>
      <c r="N343" s="884">
        <v>40.9</v>
      </c>
      <c r="O343" s="881"/>
      <c r="P343" s="882">
        <v>86.3</v>
      </c>
      <c r="Q343" s="881"/>
      <c r="R343" s="882">
        <v>132.69999999999999</v>
      </c>
      <c r="S343" s="881"/>
      <c r="T343" s="882"/>
      <c r="U343" s="881"/>
      <c r="V343" s="882"/>
      <c r="W343" s="883"/>
      <c r="X343" s="884">
        <v>38</v>
      </c>
      <c r="Y343" s="887"/>
      <c r="Z343" s="888">
        <v>272</v>
      </c>
      <c r="AA343" s="885"/>
      <c r="AB343" s="886">
        <v>0.3</v>
      </c>
      <c r="AC343" s="481">
        <v>2369</v>
      </c>
      <c r="AG343" s="29" t="s">
        <v>34</v>
      </c>
      <c r="AH343" s="2" t="s">
        <v>36</v>
      </c>
      <c r="AI343" s="2" t="s">
        <v>36</v>
      </c>
      <c r="AJ343" s="2" t="s">
        <v>36</v>
      </c>
      <c r="AK343" s="2" t="s">
        <v>36</v>
      </c>
      <c r="AL343" s="100" t="s">
        <v>36</v>
      </c>
    </row>
    <row r="344" spans="1:38" ht="13.5" customHeight="1">
      <c r="A344" s="2254"/>
      <c r="B344" s="472">
        <v>43130</v>
      </c>
      <c r="C344" s="473" t="s">
        <v>38</v>
      </c>
      <c r="D344" s="75" t="s">
        <v>627</v>
      </c>
      <c r="E344" s="879"/>
      <c r="F344" s="880">
        <v>1.6</v>
      </c>
      <c r="G344" s="881">
        <v>7.6</v>
      </c>
      <c r="H344" s="882">
        <v>7.6</v>
      </c>
      <c r="I344" s="883">
        <v>3.56</v>
      </c>
      <c r="J344" s="884">
        <v>3.12</v>
      </c>
      <c r="K344" s="885">
        <v>7.73</v>
      </c>
      <c r="L344" s="886">
        <v>7.56</v>
      </c>
      <c r="M344" s="883">
        <v>41.8</v>
      </c>
      <c r="N344" s="884">
        <v>41.5</v>
      </c>
      <c r="O344" s="881"/>
      <c r="P344" s="882">
        <v>84.8</v>
      </c>
      <c r="Q344" s="881"/>
      <c r="R344" s="882">
        <v>132.30000000000001</v>
      </c>
      <c r="S344" s="881"/>
      <c r="T344" s="882"/>
      <c r="U344" s="881"/>
      <c r="V344" s="882"/>
      <c r="W344" s="883"/>
      <c r="X344" s="884">
        <v>45.3</v>
      </c>
      <c r="Y344" s="887"/>
      <c r="Z344" s="888">
        <v>273</v>
      </c>
      <c r="AA344" s="885"/>
      <c r="AB344" s="886">
        <v>0.31</v>
      </c>
      <c r="AC344" s="481">
        <v>3766</v>
      </c>
      <c r="AG344" s="11" t="s">
        <v>36</v>
      </c>
      <c r="AH344" s="2" t="s">
        <v>36</v>
      </c>
      <c r="AI344" s="2" t="s">
        <v>36</v>
      </c>
      <c r="AJ344" s="2" t="s">
        <v>36</v>
      </c>
      <c r="AK344" s="2" t="s">
        <v>36</v>
      </c>
      <c r="AL344" s="100" t="s">
        <v>36</v>
      </c>
    </row>
    <row r="345" spans="1:38" ht="13.5" customHeight="1">
      <c r="A345" s="2254"/>
      <c r="B345" s="475">
        <v>43131</v>
      </c>
      <c r="C345" s="476" t="s">
        <v>35</v>
      </c>
      <c r="D345" s="267" t="s">
        <v>627</v>
      </c>
      <c r="E345" s="957"/>
      <c r="F345" s="958">
        <v>3.2</v>
      </c>
      <c r="G345" s="959">
        <v>7.7</v>
      </c>
      <c r="H345" s="960">
        <v>7.6</v>
      </c>
      <c r="I345" s="961">
        <v>3.61</v>
      </c>
      <c r="J345" s="962">
        <v>4.88</v>
      </c>
      <c r="K345" s="963">
        <v>7.72</v>
      </c>
      <c r="L345" s="964">
        <v>7.59</v>
      </c>
      <c r="M345" s="961">
        <v>41.3</v>
      </c>
      <c r="N345" s="962">
        <v>41.5</v>
      </c>
      <c r="O345" s="959"/>
      <c r="P345" s="960">
        <v>86.2</v>
      </c>
      <c r="Q345" s="959"/>
      <c r="R345" s="960">
        <v>132.30000000000001</v>
      </c>
      <c r="S345" s="959"/>
      <c r="T345" s="960"/>
      <c r="U345" s="959"/>
      <c r="V345" s="960"/>
      <c r="W345" s="961"/>
      <c r="X345" s="962">
        <v>43.7</v>
      </c>
      <c r="Y345" s="965"/>
      <c r="Z345" s="966">
        <v>286</v>
      </c>
      <c r="AA345" s="963"/>
      <c r="AB345" s="964">
        <v>0.35</v>
      </c>
      <c r="AC345" s="478">
        <v>3284</v>
      </c>
      <c r="AG345" s="11" t="s">
        <v>36</v>
      </c>
      <c r="AH345" s="2" t="s">
        <v>36</v>
      </c>
      <c r="AI345" s="2" t="s">
        <v>36</v>
      </c>
      <c r="AJ345" s="2" t="s">
        <v>36</v>
      </c>
      <c r="AK345" s="2" t="s">
        <v>36</v>
      </c>
      <c r="AL345" s="100" t="s">
        <v>36</v>
      </c>
    </row>
    <row r="346" spans="1:38" ht="13.5" customHeight="1">
      <c r="A346" s="2254"/>
      <c r="B346" s="2194" t="s">
        <v>407</v>
      </c>
      <c r="C346" s="2184"/>
      <c r="D346" s="664"/>
      <c r="E346" s="586">
        <f>MAX(E315:E345)</f>
        <v>21</v>
      </c>
      <c r="F346" s="587">
        <f>MAX(F315:F345)</f>
        <v>8.8000000000000007</v>
      </c>
      <c r="G346" s="587">
        <f t="shared" ref="G346:AC346" si="30">MAX(G315:G345)</f>
        <v>9.6999999999999993</v>
      </c>
      <c r="H346" s="587">
        <f t="shared" si="30"/>
        <v>10</v>
      </c>
      <c r="I346" s="587">
        <f t="shared" si="30"/>
        <v>26.8</v>
      </c>
      <c r="J346" s="587">
        <f t="shared" si="30"/>
        <v>4.88</v>
      </c>
      <c r="K346" s="1211">
        <f t="shared" si="30"/>
        <v>7.87</v>
      </c>
      <c r="L346" s="1211">
        <f t="shared" si="30"/>
        <v>7.8</v>
      </c>
      <c r="M346" s="587">
        <f t="shared" si="30"/>
        <v>42.4</v>
      </c>
      <c r="N346" s="587">
        <f t="shared" si="30"/>
        <v>42.4</v>
      </c>
      <c r="O346" s="587">
        <f t="shared" si="30"/>
        <v>88.2</v>
      </c>
      <c r="P346" s="587">
        <f t="shared" si="30"/>
        <v>88</v>
      </c>
      <c r="Q346" s="587">
        <f t="shared" si="30"/>
        <v>127.1</v>
      </c>
      <c r="R346" s="587">
        <f t="shared" si="30"/>
        <v>133.1</v>
      </c>
      <c r="S346" s="587">
        <f t="shared" si="30"/>
        <v>81.599999999999994</v>
      </c>
      <c r="T346" s="587">
        <f t="shared" si="30"/>
        <v>80.2</v>
      </c>
      <c r="U346" s="587">
        <f t="shared" si="30"/>
        <v>45.5</v>
      </c>
      <c r="V346" s="587">
        <f t="shared" si="30"/>
        <v>49.5</v>
      </c>
      <c r="W346" s="587">
        <f t="shared" si="30"/>
        <v>36.4</v>
      </c>
      <c r="X346" s="587">
        <f t="shared" si="30"/>
        <v>46.5</v>
      </c>
      <c r="Y346" s="1209">
        <f t="shared" si="30"/>
        <v>267</v>
      </c>
      <c r="Z346" s="1209">
        <f t="shared" si="30"/>
        <v>286</v>
      </c>
      <c r="AA346" s="1211">
        <f t="shared" si="30"/>
        <v>0.48</v>
      </c>
      <c r="AB346" s="1211">
        <f t="shared" si="30"/>
        <v>0.35</v>
      </c>
      <c r="AC346" s="1209">
        <f t="shared" si="30"/>
        <v>5869</v>
      </c>
      <c r="AG346" s="11" t="s">
        <v>36</v>
      </c>
      <c r="AH346" s="2" t="s">
        <v>36</v>
      </c>
      <c r="AI346" s="2" t="s">
        <v>36</v>
      </c>
      <c r="AJ346" s="2" t="s">
        <v>36</v>
      </c>
      <c r="AK346" s="2" t="s">
        <v>36</v>
      </c>
      <c r="AL346" s="100" t="s">
        <v>36</v>
      </c>
    </row>
    <row r="347" spans="1:38" ht="13.5" customHeight="1">
      <c r="A347" s="2254"/>
      <c r="B347" s="2195" t="s">
        <v>408</v>
      </c>
      <c r="C347" s="2186"/>
      <c r="D347" s="666"/>
      <c r="E347" s="597">
        <f>MIN(E315:E345)</f>
        <v>0.5</v>
      </c>
      <c r="F347" s="598">
        <f>MIN(F315:F345)</f>
        <v>1.5</v>
      </c>
      <c r="G347" s="598">
        <f t="shared" ref="G347:AC347" si="31">MIN(G315:G345)</f>
        <v>5.4</v>
      </c>
      <c r="H347" s="598">
        <f t="shared" si="31"/>
        <v>5.7</v>
      </c>
      <c r="I347" s="598">
        <f t="shared" si="31"/>
        <v>2.2999999999999998</v>
      </c>
      <c r="J347" s="598">
        <f t="shared" si="31"/>
        <v>2.1800000000000002</v>
      </c>
      <c r="K347" s="1212">
        <f t="shared" si="31"/>
        <v>7.42</v>
      </c>
      <c r="L347" s="1212">
        <f t="shared" si="31"/>
        <v>7.21</v>
      </c>
      <c r="M347" s="598">
        <f t="shared" si="31"/>
        <v>24.2</v>
      </c>
      <c r="N347" s="598">
        <f t="shared" si="31"/>
        <v>24.5</v>
      </c>
      <c r="O347" s="598">
        <f t="shared" si="31"/>
        <v>88.2</v>
      </c>
      <c r="P347" s="598">
        <f t="shared" si="31"/>
        <v>52.7</v>
      </c>
      <c r="Q347" s="598">
        <f t="shared" si="31"/>
        <v>127.1</v>
      </c>
      <c r="R347" s="598">
        <f t="shared" si="31"/>
        <v>84.2</v>
      </c>
      <c r="S347" s="598">
        <f t="shared" si="31"/>
        <v>81.599999999999994</v>
      </c>
      <c r="T347" s="598">
        <f t="shared" si="31"/>
        <v>80.2</v>
      </c>
      <c r="U347" s="598">
        <f t="shared" si="31"/>
        <v>45.5</v>
      </c>
      <c r="V347" s="598">
        <f t="shared" si="31"/>
        <v>49.5</v>
      </c>
      <c r="W347" s="598">
        <f t="shared" si="31"/>
        <v>36.4</v>
      </c>
      <c r="X347" s="598">
        <f t="shared" si="31"/>
        <v>25.4</v>
      </c>
      <c r="Y347" s="1210">
        <f t="shared" si="31"/>
        <v>267</v>
      </c>
      <c r="Z347" s="1210">
        <f t="shared" si="31"/>
        <v>142</v>
      </c>
      <c r="AA347" s="1212">
        <f t="shared" si="31"/>
        <v>0.48</v>
      </c>
      <c r="AB347" s="1212">
        <f t="shared" si="31"/>
        <v>0.14000000000000001</v>
      </c>
      <c r="AC347" s="1210">
        <f t="shared" si="31"/>
        <v>1176</v>
      </c>
      <c r="AG347" s="11" t="s">
        <v>36</v>
      </c>
      <c r="AH347" s="2" t="s">
        <v>36</v>
      </c>
      <c r="AI347" s="2" t="s">
        <v>36</v>
      </c>
      <c r="AJ347" s="2" t="s">
        <v>36</v>
      </c>
      <c r="AK347" s="2" t="s">
        <v>36</v>
      </c>
      <c r="AL347" s="100" t="s">
        <v>36</v>
      </c>
    </row>
    <row r="348" spans="1:38" ht="13.5" customHeight="1">
      <c r="A348" s="2254"/>
      <c r="B348" s="2195" t="s">
        <v>409</v>
      </c>
      <c r="C348" s="2186"/>
      <c r="D348" s="666"/>
      <c r="E348" s="666"/>
      <c r="F348" s="598">
        <f>AVERAGE(F315:F345)</f>
        <v>4.6516129032258062</v>
      </c>
      <c r="G348" s="598">
        <f t="shared" ref="G348:AC348" si="32">AVERAGE(G315:G345)</f>
        <v>7.5548387096774192</v>
      </c>
      <c r="H348" s="598">
        <f t="shared" si="32"/>
        <v>7.6677419354838694</v>
      </c>
      <c r="I348" s="598">
        <f t="shared" si="32"/>
        <v>5.6616129032258069</v>
      </c>
      <c r="J348" s="598">
        <f t="shared" si="32"/>
        <v>3.4512903225806455</v>
      </c>
      <c r="K348" s="1212">
        <f t="shared" si="32"/>
        <v>7.680645161290319</v>
      </c>
      <c r="L348" s="1212">
        <f t="shared" si="32"/>
        <v>7.6003225806451615</v>
      </c>
      <c r="M348" s="598">
        <f t="shared" si="32"/>
        <v>37.999999999999986</v>
      </c>
      <c r="N348" s="598">
        <f t="shared" si="32"/>
        <v>37.68333333333333</v>
      </c>
      <c r="O348" s="598">
        <f t="shared" si="32"/>
        <v>88.2</v>
      </c>
      <c r="P348" s="598">
        <f t="shared" si="32"/>
        <v>79.49444444444444</v>
      </c>
      <c r="Q348" s="598">
        <f t="shared" si="32"/>
        <v>127.1</v>
      </c>
      <c r="R348" s="598">
        <f t="shared" si="32"/>
        <v>124.12631578947371</v>
      </c>
      <c r="S348" s="598">
        <f t="shared" si="32"/>
        <v>81.599999999999994</v>
      </c>
      <c r="T348" s="598">
        <f t="shared" si="32"/>
        <v>80.2</v>
      </c>
      <c r="U348" s="598">
        <f t="shared" si="32"/>
        <v>45.5</v>
      </c>
      <c r="V348" s="598">
        <f t="shared" si="32"/>
        <v>49.5</v>
      </c>
      <c r="W348" s="598">
        <f t="shared" si="32"/>
        <v>36.4</v>
      </c>
      <c r="X348" s="598">
        <f t="shared" si="32"/>
        <v>38.627777777777773</v>
      </c>
      <c r="Y348" s="1210">
        <f t="shared" si="32"/>
        <v>267</v>
      </c>
      <c r="Z348" s="1210">
        <f t="shared" si="32"/>
        <v>244.26315789473685</v>
      </c>
      <c r="AA348" s="1212">
        <f t="shared" si="32"/>
        <v>0.48</v>
      </c>
      <c r="AB348" s="1212">
        <f t="shared" si="32"/>
        <v>0.28578947368421048</v>
      </c>
      <c r="AC348" s="1210">
        <f t="shared" si="32"/>
        <v>3095.8387096774195</v>
      </c>
      <c r="AG348" s="11" t="s">
        <v>36</v>
      </c>
      <c r="AH348" s="2" t="s">
        <v>36</v>
      </c>
      <c r="AI348" s="2" t="s">
        <v>36</v>
      </c>
      <c r="AJ348" s="2" t="s">
        <v>36</v>
      </c>
      <c r="AK348" s="2" t="s">
        <v>36</v>
      </c>
      <c r="AL348" s="100" t="s">
        <v>36</v>
      </c>
    </row>
    <row r="349" spans="1:38" ht="13.5" customHeight="1">
      <c r="A349" s="2255"/>
      <c r="B349" s="2189" t="s">
        <v>410</v>
      </c>
      <c r="C349" s="2190"/>
      <c r="D349" s="705"/>
      <c r="E349" s="1156">
        <f>SUM(E315:E345)</f>
        <v>46.5</v>
      </c>
      <c r="F349" s="677"/>
      <c r="G349" s="1153"/>
      <c r="H349" s="678"/>
      <c r="I349" s="679"/>
      <c r="J349" s="1154"/>
      <c r="K349" s="1155"/>
      <c r="L349" s="680"/>
      <c r="M349" s="679"/>
      <c r="N349" s="1154"/>
      <c r="O349" s="1153"/>
      <c r="P349" s="678"/>
      <c r="Q349" s="681"/>
      <c r="R349" s="1157"/>
      <c r="S349" s="1153"/>
      <c r="T349" s="678"/>
      <c r="U349" s="681"/>
      <c r="V349" s="1157"/>
      <c r="W349" s="1158"/>
      <c r="X349" s="682"/>
      <c r="Y349" s="683"/>
      <c r="Z349" s="1159"/>
      <c r="AA349" s="1155"/>
      <c r="AB349" s="680"/>
      <c r="AC349" s="616">
        <f>SUM(AC315:AC345)</f>
        <v>95971</v>
      </c>
      <c r="AG349" s="274"/>
      <c r="AH349" s="276"/>
      <c r="AI349" s="276"/>
      <c r="AJ349" s="276"/>
      <c r="AK349" s="276"/>
      <c r="AL349" s="275"/>
    </row>
    <row r="350" spans="1:38" ht="13.5" customHeight="1">
      <c r="A350" s="2256" t="s">
        <v>598</v>
      </c>
      <c r="B350" s="472">
        <v>42767</v>
      </c>
      <c r="C350" s="473" t="s">
        <v>774</v>
      </c>
      <c r="D350" s="512" t="s">
        <v>641</v>
      </c>
      <c r="E350" s="879">
        <v>5.5</v>
      </c>
      <c r="F350" s="880">
        <v>4.5999999999999996</v>
      </c>
      <c r="G350" s="881">
        <v>8.3000000000000007</v>
      </c>
      <c r="H350" s="882">
        <v>8.4</v>
      </c>
      <c r="I350" s="883">
        <v>3.9750000000000001</v>
      </c>
      <c r="J350" s="884">
        <v>3.294</v>
      </c>
      <c r="K350" s="885">
        <v>7.74</v>
      </c>
      <c r="L350" s="886">
        <v>7.66</v>
      </c>
      <c r="M350" s="883">
        <v>42.2</v>
      </c>
      <c r="N350" s="884">
        <v>42.6</v>
      </c>
      <c r="O350" s="881"/>
      <c r="P350" s="882">
        <v>86.7</v>
      </c>
      <c r="Q350" s="881"/>
      <c r="R350" s="882">
        <v>133.1</v>
      </c>
      <c r="S350" s="881"/>
      <c r="T350" s="882"/>
      <c r="U350" s="881"/>
      <c r="V350" s="882"/>
      <c r="W350" s="883"/>
      <c r="X350" s="884">
        <v>48.5</v>
      </c>
      <c r="Y350" s="887"/>
      <c r="Z350" s="888">
        <v>277</v>
      </c>
      <c r="AA350" s="885"/>
      <c r="AB350" s="886">
        <v>0.23</v>
      </c>
      <c r="AC350" s="481">
        <v>3955</v>
      </c>
      <c r="AG350" s="1343">
        <v>43139</v>
      </c>
      <c r="AH350" s="13" t="s">
        <v>512</v>
      </c>
      <c r="AI350" s="1444">
        <v>3.6</v>
      </c>
      <c r="AJ350" s="1333" t="s">
        <v>20</v>
      </c>
      <c r="AK350" s="1334"/>
      <c r="AL350" s="1335"/>
    </row>
    <row r="351" spans="1:38" ht="13.5" customHeight="1">
      <c r="A351" s="2257"/>
      <c r="B351" s="472">
        <v>42768</v>
      </c>
      <c r="C351" s="473" t="s">
        <v>40</v>
      </c>
      <c r="D351" s="75" t="s">
        <v>788</v>
      </c>
      <c r="E351" s="879">
        <v>6</v>
      </c>
      <c r="F351" s="880">
        <v>0.9</v>
      </c>
      <c r="G351" s="881">
        <v>6.9</v>
      </c>
      <c r="H351" s="882">
        <v>7.2</v>
      </c>
      <c r="I351" s="883">
        <v>6.7</v>
      </c>
      <c r="J351" s="884">
        <v>4.3099999999999996</v>
      </c>
      <c r="K351" s="885">
        <v>7.66</v>
      </c>
      <c r="L351" s="886">
        <v>7.47</v>
      </c>
      <c r="M351" s="883">
        <v>45.5</v>
      </c>
      <c r="N351" s="884">
        <v>42.4</v>
      </c>
      <c r="O351" s="881"/>
      <c r="P351" s="882">
        <v>78.3</v>
      </c>
      <c r="Q351" s="881" t="s">
        <v>19</v>
      </c>
      <c r="R351" s="882">
        <v>122.3</v>
      </c>
      <c r="S351" s="881" t="s">
        <v>19</v>
      </c>
      <c r="T351" s="882" t="s">
        <v>19</v>
      </c>
      <c r="U351" s="881" t="s">
        <v>19</v>
      </c>
      <c r="V351" s="882" t="s">
        <v>19</v>
      </c>
      <c r="W351" s="883"/>
      <c r="X351" s="884">
        <v>54.6</v>
      </c>
      <c r="Y351" s="887" t="s">
        <v>19</v>
      </c>
      <c r="Z351" s="888">
        <v>253</v>
      </c>
      <c r="AA351" s="885" t="s">
        <v>19</v>
      </c>
      <c r="AB351" s="886">
        <v>0.24</v>
      </c>
      <c r="AC351" s="481">
        <v>4583</v>
      </c>
      <c r="AG351" s="12" t="s">
        <v>513</v>
      </c>
      <c r="AH351" s="13" t="s">
        <v>514</v>
      </c>
      <c r="AI351" s="1376" t="s">
        <v>515</v>
      </c>
      <c r="AJ351" s="1377" t="s">
        <v>516</v>
      </c>
      <c r="AK351" s="1334"/>
      <c r="AL351" s="1335"/>
    </row>
    <row r="352" spans="1:38" ht="13.5" customHeight="1">
      <c r="A352" s="2257"/>
      <c r="B352" s="472">
        <v>42769</v>
      </c>
      <c r="C352" s="473" t="s">
        <v>41</v>
      </c>
      <c r="D352" s="75" t="s">
        <v>641</v>
      </c>
      <c r="E352" s="879"/>
      <c r="F352" s="880">
        <v>4.7</v>
      </c>
      <c r="G352" s="881">
        <v>7.5</v>
      </c>
      <c r="H352" s="882">
        <v>7.6</v>
      </c>
      <c r="I352" s="883">
        <v>5.9</v>
      </c>
      <c r="J352" s="884">
        <v>3.9</v>
      </c>
      <c r="K352" s="885">
        <v>7.4</v>
      </c>
      <c r="L352" s="886">
        <v>7.5</v>
      </c>
      <c r="M352" s="883"/>
      <c r="N352" s="884"/>
      <c r="O352" s="881"/>
      <c r="P352" s="882"/>
      <c r="Q352" s="881"/>
      <c r="R352" s="882" t="s">
        <v>19</v>
      </c>
      <c r="S352" s="881"/>
      <c r="T352" s="882"/>
      <c r="U352" s="881"/>
      <c r="V352" s="882"/>
      <c r="W352" s="883"/>
      <c r="X352" s="884"/>
      <c r="Y352" s="887"/>
      <c r="Z352" s="888" t="s">
        <v>19</v>
      </c>
      <c r="AA352" s="885"/>
      <c r="AB352" s="886" t="s">
        <v>19</v>
      </c>
      <c r="AC352" s="481">
        <v>4460</v>
      </c>
      <c r="AG352" s="1218" t="s">
        <v>517</v>
      </c>
      <c r="AH352" s="1219" t="s">
        <v>20</v>
      </c>
      <c r="AI352" s="31">
        <v>7.1</v>
      </c>
      <c r="AJ352" s="32">
        <v>7.3</v>
      </c>
      <c r="AK352" s="1400"/>
      <c r="AL352" s="1401"/>
    </row>
    <row r="353" spans="1:38" ht="13.5" customHeight="1">
      <c r="A353" s="2257"/>
      <c r="B353" s="472">
        <v>42770</v>
      </c>
      <c r="C353" s="473" t="s">
        <v>42</v>
      </c>
      <c r="D353" s="75" t="s">
        <v>641</v>
      </c>
      <c r="E353" s="879"/>
      <c r="F353" s="880">
        <v>4.0999999999999996</v>
      </c>
      <c r="G353" s="881">
        <v>8.4</v>
      </c>
      <c r="H353" s="882">
        <v>8.8000000000000007</v>
      </c>
      <c r="I353" s="883">
        <v>4.7</v>
      </c>
      <c r="J353" s="884">
        <v>4.4000000000000004</v>
      </c>
      <c r="K353" s="885">
        <v>7.6</v>
      </c>
      <c r="L353" s="886">
        <v>7.5</v>
      </c>
      <c r="M353" s="883"/>
      <c r="N353" s="884"/>
      <c r="O353" s="881"/>
      <c r="P353" s="882"/>
      <c r="Q353" s="881"/>
      <c r="R353" s="882" t="s">
        <v>19</v>
      </c>
      <c r="S353" s="881" t="s">
        <v>19</v>
      </c>
      <c r="T353" s="882" t="s">
        <v>19</v>
      </c>
      <c r="U353" s="881" t="s">
        <v>19</v>
      </c>
      <c r="V353" s="882" t="s">
        <v>19</v>
      </c>
      <c r="W353" s="883"/>
      <c r="X353" s="884"/>
      <c r="Y353" s="887"/>
      <c r="Z353" s="888" t="s">
        <v>19</v>
      </c>
      <c r="AA353" s="885"/>
      <c r="AB353" s="886" t="s">
        <v>19</v>
      </c>
      <c r="AC353" s="481">
        <v>2457</v>
      </c>
      <c r="AG353" s="6" t="s">
        <v>518</v>
      </c>
      <c r="AH353" s="18" t="s">
        <v>519</v>
      </c>
      <c r="AI353" s="37">
        <v>4.0599999999999996</v>
      </c>
      <c r="AJ353" s="38">
        <v>3.93</v>
      </c>
      <c r="AK353" s="25"/>
      <c r="AL353" s="26"/>
    </row>
    <row r="354" spans="1:38" ht="13.5" customHeight="1">
      <c r="A354" s="2257"/>
      <c r="B354" s="472">
        <v>42771</v>
      </c>
      <c r="C354" s="473" t="s">
        <v>37</v>
      </c>
      <c r="D354" s="75" t="s">
        <v>627</v>
      </c>
      <c r="E354" s="879"/>
      <c r="F354" s="880">
        <v>4.8</v>
      </c>
      <c r="G354" s="881">
        <v>8.3000000000000007</v>
      </c>
      <c r="H354" s="882">
        <v>8.3000000000000007</v>
      </c>
      <c r="I354" s="883">
        <v>3.61</v>
      </c>
      <c r="J354" s="884">
        <v>3.15</v>
      </c>
      <c r="K354" s="885">
        <v>7.65</v>
      </c>
      <c r="L354" s="886">
        <v>7.68</v>
      </c>
      <c r="M354" s="883">
        <v>40</v>
      </c>
      <c r="N354" s="884">
        <v>40</v>
      </c>
      <c r="O354" s="881"/>
      <c r="P354" s="882">
        <v>85.8</v>
      </c>
      <c r="Q354" s="881"/>
      <c r="R354" s="882">
        <v>129.9</v>
      </c>
      <c r="S354" s="881"/>
      <c r="T354" s="882"/>
      <c r="U354" s="881"/>
      <c r="V354" s="882"/>
      <c r="W354" s="883"/>
      <c r="X354" s="884">
        <v>40.200000000000003</v>
      </c>
      <c r="Y354" s="887"/>
      <c r="Z354" s="888">
        <v>225</v>
      </c>
      <c r="AA354" s="885"/>
      <c r="AB354" s="886">
        <v>0.34</v>
      </c>
      <c r="AC354" s="481">
        <v>2183</v>
      </c>
      <c r="AG354" s="6" t="s">
        <v>21</v>
      </c>
      <c r="AH354" s="18"/>
      <c r="AI354" s="40">
        <v>7.77</v>
      </c>
      <c r="AJ354" s="41">
        <v>7.72</v>
      </c>
      <c r="AK354" s="42"/>
      <c r="AL354" s="96"/>
    </row>
    <row r="355" spans="1:38" ht="13.5" customHeight="1">
      <c r="A355" s="2257"/>
      <c r="B355" s="472">
        <v>42772</v>
      </c>
      <c r="C355" s="473" t="s">
        <v>38</v>
      </c>
      <c r="D355" s="75" t="s">
        <v>627</v>
      </c>
      <c r="E355" s="879"/>
      <c r="F355" s="880">
        <v>4</v>
      </c>
      <c r="G355" s="881">
        <v>7.7</v>
      </c>
      <c r="H355" s="882">
        <v>7.9</v>
      </c>
      <c r="I355" s="883">
        <v>3.96</v>
      </c>
      <c r="J355" s="884">
        <v>3.84</v>
      </c>
      <c r="K355" s="885">
        <v>7.67</v>
      </c>
      <c r="L355" s="886">
        <v>7.52</v>
      </c>
      <c r="M355" s="883">
        <v>40.799999999999997</v>
      </c>
      <c r="N355" s="884">
        <v>40.9</v>
      </c>
      <c r="O355" s="881"/>
      <c r="P355" s="882">
        <v>87.7</v>
      </c>
      <c r="Q355" s="881"/>
      <c r="R355" s="882">
        <v>131.30000000000001</v>
      </c>
      <c r="S355" s="881"/>
      <c r="T355" s="882"/>
      <c r="U355" s="881"/>
      <c r="V355" s="882"/>
      <c r="W355" s="883"/>
      <c r="X355" s="884">
        <v>43.3</v>
      </c>
      <c r="Y355" s="887"/>
      <c r="Z355" s="888">
        <v>217</v>
      </c>
      <c r="AA355" s="885"/>
      <c r="AB355" s="886">
        <v>0.34</v>
      </c>
      <c r="AC355" s="481">
        <v>3387</v>
      </c>
      <c r="AG355" s="6" t="s">
        <v>520</v>
      </c>
      <c r="AH355" s="18" t="s">
        <v>22</v>
      </c>
      <c r="AI355" s="34">
        <v>42.5</v>
      </c>
      <c r="AJ355" s="35">
        <v>42.7</v>
      </c>
      <c r="AK355" s="36"/>
      <c r="AL355" s="96"/>
    </row>
    <row r="356" spans="1:38" ht="13.5" customHeight="1">
      <c r="A356" s="2257"/>
      <c r="B356" s="472">
        <v>42773</v>
      </c>
      <c r="C356" s="473" t="s">
        <v>35</v>
      </c>
      <c r="D356" s="75" t="s">
        <v>627</v>
      </c>
      <c r="E356" s="879"/>
      <c r="F356" s="880">
        <v>4.5</v>
      </c>
      <c r="G356" s="881">
        <v>7.5</v>
      </c>
      <c r="H356" s="882">
        <v>7.5</v>
      </c>
      <c r="I356" s="883">
        <v>3.84</v>
      </c>
      <c r="J356" s="884">
        <v>4</v>
      </c>
      <c r="K356" s="885">
        <v>7.77</v>
      </c>
      <c r="L356" s="886">
        <v>7.7</v>
      </c>
      <c r="M356" s="883">
        <v>41.9</v>
      </c>
      <c r="N356" s="884">
        <v>41.9</v>
      </c>
      <c r="O356" s="881"/>
      <c r="P356" s="882">
        <v>86.9</v>
      </c>
      <c r="Q356" s="881"/>
      <c r="R356" s="882">
        <v>132.9</v>
      </c>
      <c r="S356" s="881"/>
      <c r="T356" s="882"/>
      <c r="U356" s="881"/>
      <c r="V356" s="882"/>
      <c r="W356" s="883"/>
      <c r="X356" s="884">
        <v>40</v>
      </c>
      <c r="Y356" s="887"/>
      <c r="Z356" s="888">
        <v>232</v>
      </c>
      <c r="AA356" s="885"/>
      <c r="AB356" s="886">
        <v>0.36</v>
      </c>
      <c r="AC356" s="481">
        <v>2100</v>
      </c>
      <c r="AG356" s="6" t="s">
        <v>521</v>
      </c>
      <c r="AH356" s="18" t="s">
        <v>23</v>
      </c>
      <c r="AI356" s="34">
        <v>90.6</v>
      </c>
      <c r="AJ356" s="35">
        <v>89.1</v>
      </c>
      <c r="AK356" s="36"/>
      <c r="AL356" s="96"/>
    </row>
    <row r="357" spans="1:38" ht="13.5" customHeight="1">
      <c r="A357" s="2257"/>
      <c r="B357" s="472">
        <v>42774</v>
      </c>
      <c r="C357" s="473" t="s">
        <v>39</v>
      </c>
      <c r="D357" s="75" t="s">
        <v>627</v>
      </c>
      <c r="E357" s="879"/>
      <c r="F357" s="880">
        <v>3.6</v>
      </c>
      <c r="G357" s="881">
        <v>7.1</v>
      </c>
      <c r="H357" s="882">
        <v>7.3</v>
      </c>
      <c r="I357" s="883">
        <v>4.0599999999999996</v>
      </c>
      <c r="J357" s="884">
        <v>3.93</v>
      </c>
      <c r="K357" s="885">
        <v>7.77</v>
      </c>
      <c r="L357" s="886">
        <v>7.72</v>
      </c>
      <c r="M357" s="883">
        <v>42.5</v>
      </c>
      <c r="N357" s="884">
        <v>42.7</v>
      </c>
      <c r="O357" s="881">
        <v>90.6</v>
      </c>
      <c r="P357" s="882">
        <v>89.1</v>
      </c>
      <c r="Q357" s="881">
        <v>130.69999999999999</v>
      </c>
      <c r="R357" s="882">
        <v>133.30000000000001</v>
      </c>
      <c r="S357" s="881">
        <v>83.2</v>
      </c>
      <c r="T357" s="882">
        <v>83.6</v>
      </c>
      <c r="U357" s="881">
        <v>47.5</v>
      </c>
      <c r="V357" s="882">
        <v>49.7</v>
      </c>
      <c r="W357" s="883">
        <v>41.6</v>
      </c>
      <c r="X357" s="884">
        <v>42.8</v>
      </c>
      <c r="Y357" s="887">
        <v>273</v>
      </c>
      <c r="Z357" s="888">
        <v>237</v>
      </c>
      <c r="AA357" s="885">
        <v>0.34</v>
      </c>
      <c r="AB357" s="886">
        <v>0.33</v>
      </c>
      <c r="AC357" s="481">
        <v>2447</v>
      </c>
      <c r="AG357" s="6" t="s">
        <v>522</v>
      </c>
      <c r="AH357" s="18" t="s">
        <v>23</v>
      </c>
      <c r="AI357" s="34">
        <v>130.69999999999999</v>
      </c>
      <c r="AJ357" s="35">
        <v>133.30000000000001</v>
      </c>
      <c r="AK357" s="36"/>
      <c r="AL357" s="96"/>
    </row>
    <row r="358" spans="1:38" ht="13.5" customHeight="1">
      <c r="A358" s="2257"/>
      <c r="B358" s="472">
        <v>42775</v>
      </c>
      <c r="C358" s="473" t="s">
        <v>40</v>
      </c>
      <c r="D358" s="75" t="s">
        <v>627</v>
      </c>
      <c r="E358" s="879"/>
      <c r="F358" s="880">
        <v>3.7</v>
      </c>
      <c r="G358" s="881">
        <v>7.2</v>
      </c>
      <c r="H358" s="882">
        <v>7.2</v>
      </c>
      <c r="I358" s="883">
        <v>4.29</v>
      </c>
      <c r="J358" s="884">
        <v>3.94</v>
      </c>
      <c r="K358" s="885">
        <v>7.74</v>
      </c>
      <c r="L358" s="886">
        <v>7.57</v>
      </c>
      <c r="M358" s="883">
        <v>41.7</v>
      </c>
      <c r="N358" s="884">
        <v>42.4</v>
      </c>
      <c r="O358" s="881"/>
      <c r="P358" s="882">
        <v>88.9</v>
      </c>
      <c r="Q358" s="881"/>
      <c r="R358" s="882">
        <v>132.9</v>
      </c>
      <c r="S358" s="881"/>
      <c r="T358" s="882"/>
      <c r="U358" s="881"/>
      <c r="V358" s="882"/>
      <c r="W358" s="883"/>
      <c r="X358" s="884">
        <v>45.3</v>
      </c>
      <c r="Y358" s="887"/>
      <c r="Z358" s="888">
        <v>272</v>
      </c>
      <c r="AA358" s="885"/>
      <c r="AB358" s="886">
        <v>0.28999999999999998</v>
      </c>
      <c r="AC358" s="481">
        <v>2594</v>
      </c>
      <c r="AG358" s="6" t="s">
        <v>523</v>
      </c>
      <c r="AH358" s="18" t="s">
        <v>23</v>
      </c>
      <c r="AI358" s="34">
        <v>83.2</v>
      </c>
      <c r="AJ358" s="35">
        <v>83.6</v>
      </c>
      <c r="AK358" s="47"/>
      <c r="AL358" s="98"/>
    </row>
    <row r="359" spans="1:38" ht="13.5" customHeight="1">
      <c r="A359" s="2257"/>
      <c r="B359" s="472">
        <v>42776</v>
      </c>
      <c r="C359" s="473" t="s">
        <v>41</v>
      </c>
      <c r="D359" s="75" t="s">
        <v>641</v>
      </c>
      <c r="E359" s="879">
        <v>2</v>
      </c>
      <c r="F359" s="880">
        <v>4.9000000000000004</v>
      </c>
      <c r="G359" s="881">
        <v>7.8</v>
      </c>
      <c r="H359" s="882">
        <v>7.9</v>
      </c>
      <c r="I359" s="883">
        <v>4.2</v>
      </c>
      <c r="J359" s="884">
        <v>3</v>
      </c>
      <c r="K359" s="885">
        <v>7.8</v>
      </c>
      <c r="L359" s="886">
        <v>7.8</v>
      </c>
      <c r="M359" s="883"/>
      <c r="N359" s="884"/>
      <c r="O359" s="881"/>
      <c r="P359" s="882"/>
      <c r="Q359" s="881" t="s">
        <v>19</v>
      </c>
      <c r="R359" s="882" t="s">
        <v>19</v>
      </c>
      <c r="S359" s="881" t="s">
        <v>19</v>
      </c>
      <c r="T359" s="882" t="s">
        <v>19</v>
      </c>
      <c r="U359" s="881" t="s">
        <v>19</v>
      </c>
      <c r="V359" s="882" t="s">
        <v>19</v>
      </c>
      <c r="W359" s="883"/>
      <c r="X359" s="884"/>
      <c r="Y359" s="887"/>
      <c r="Z359" s="888" t="s">
        <v>19</v>
      </c>
      <c r="AA359" s="885"/>
      <c r="AB359" s="886" t="s">
        <v>19</v>
      </c>
      <c r="AC359" s="481">
        <v>1802</v>
      </c>
      <c r="AG359" s="6" t="s">
        <v>524</v>
      </c>
      <c r="AH359" s="18" t="s">
        <v>23</v>
      </c>
      <c r="AI359" s="34">
        <v>47.5</v>
      </c>
      <c r="AJ359" s="35">
        <v>49.7</v>
      </c>
      <c r="AK359" s="42"/>
      <c r="AL359" s="96"/>
    </row>
    <row r="360" spans="1:38" ht="13.5" customHeight="1">
      <c r="A360" s="2257"/>
      <c r="B360" s="472">
        <v>42777</v>
      </c>
      <c r="C360" s="473" t="s">
        <v>42</v>
      </c>
      <c r="D360" s="75" t="s">
        <v>641</v>
      </c>
      <c r="E360" s="879"/>
      <c r="F360" s="880">
        <v>9</v>
      </c>
      <c r="G360" s="881">
        <v>10.4</v>
      </c>
      <c r="H360" s="882">
        <v>10.4</v>
      </c>
      <c r="I360" s="883">
        <v>5.6</v>
      </c>
      <c r="J360" s="884">
        <v>2.2000000000000002</v>
      </c>
      <c r="K360" s="885">
        <v>7.7</v>
      </c>
      <c r="L360" s="886">
        <v>7.5</v>
      </c>
      <c r="M360" s="883"/>
      <c r="N360" s="884"/>
      <c r="O360" s="881"/>
      <c r="P360" s="882"/>
      <c r="Q360" s="881"/>
      <c r="R360" s="882" t="s">
        <v>19</v>
      </c>
      <c r="S360" s="881"/>
      <c r="T360" s="882"/>
      <c r="U360" s="881"/>
      <c r="V360" s="882"/>
      <c r="W360" s="883"/>
      <c r="X360" s="884"/>
      <c r="Y360" s="887"/>
      <c r="Z360" s="888" t="s">
        <v>19</v>
      </c>
      <c r="AA360" s="885"/>
      <c r="AB360" s="886" t="s">
        <v>19</v>
      </c>
      <c r="AC360" s="481">
        <v>3680</v>
      </c>
      <c r="AG360" s="6" t="s">
        <v>525</v>
      </c>
      <c r="AH360" s="18" t="s">
        <v>23</v>
      </c>
      <c r="AI360" s="37">
        <v>41.6</v>
      </c>
      <c r="AJ360" s="38">
        <v>42.8</v>
      </c>
      <c r="AK360" s="42"/>
      <c r="AL360" s="96"/>
    </row>
    <row r="361" spans="1:38" ht="13.5" customHeight="1">
      <c r="A361" s="2257"/>
      <c r="B361" s="472">
        <v>42778</v>
      </c>
      <c r="C361" s="473" t="s">
        <v>37</v>
      </c>
      <c r="D361" s="75" t="s">
        <v>627</v>
      </c>
      <c r="E361" s="879"/>
      <c r="F361" s="880">
        <v>5.8</v>
      </c>
      <c r="G361" s="881">
        <v>9.6</v>
      </c>
      <c r="H361" s="882">
        <v>10</v>
      </c>
      <c r="I361" s="883">
        <v>5.5</v>
      </c>
      <c r="J361" s="884">
        <v>3.2</v>
      </c>
      <c r="K361" s="885">
        <v>7.7</v>
      </c>
      <c r="L361" s="886">
        <v>7.6</v>
      </c>
      <c r="M361" s="883"/>
      <c r="N361" s="884"/>
      <c r="O361" s="881"/>
      <c r="P361" s="882"/>
      <c r="Q361" s="881"/>
      <c r="R361" s="882" t="s">
        <v>19</v>
      </c>
      <c r="S361" s="881"/>
      <c r="T361" s="882"/>
      <c r="U361" s="881"/>
      <c r="V361" s="882"/>
      <c r="W361" s="883"/>
      <c r="X361" s="884"/>
      <c r="Y361" s="887"/>
      <c r="Z361" s="888" t="s">
        <v>19</v>
      </c>
      <c r="AA361" s="885"/>
      <c r="AB361" s="886" t="s">
        <v>19</v>
      </c>
      <c r="AC361" s="481">
        <v>3066</v>
      </c>
      <c r="AG361" s="6" t="s">
        <v>526</v>
      </c>
      <c r="AH361" s="18" t="s">
        <v>23</v>
      </c>
      <c r="AI361" s="49">
        <v>273</v>
      </c>
      <c r="AJ361" s="50">
        <v>237</v>
      </c>
      <c r="AK361" s="47"/>
      <c r="AL361" s="98"/>
    </row>
    <row r="362" spans="1:38" ht="13.5" customHeight="1">
      <c r="A362" s="2257"/>
      <c r="B362" s="472">
        <v>42779</v>
      </c>
      <c r="C362" s="473" t="s">
        <v>38</v>
      </c>
      <c r="D362" s="75" t="s">
        <v>627</v>
      </c>
      <c r="E362" s="879"/>
      <c r="F362" s="880">
        <v>5.7</v>
      </c>
      <c r="G362" s="881">
        <v>8</v>
      </c>
      <c r="H362" s="882">
        <v>8</v>
      </c>
      <c r="I362" s="883">
        <v>4.04</v>
      </c>
      <c r="J362" s="884">
        <v>3.5</v>
      </c>
      <c r="K362" s="885">
        <v>7.8</v>
      </c>
      <c r="L362" s="886">
        <v>7.66</v>
      </c>
      <c r="M362" s="883">
        <v>40.6</v>
      </c>
      <c r="N362" s="884">
        <v>40.6</v>
      </c>
      <c r="O362" s="881"/>
      <c r="P362" s="882">
        <v>84.9</v>
      </c>
      <c r="Q362" s="881"/>
      <c r="R362" s="882">
        <v>130.1</v>
      </c>
      <c r="S362" s="881"/>
      <c r="T362" s="882"/>
      <c r="U362" s="881"/>
      <c r="V362" s="882"/>
      <c r="W362" s="883"/>
      <c r="X362" s="884">
        <v>39.299999999999997</v>
      </c>
      <c r="Y362" s="887"/>
      <c r="Z362" s="888">
        <v>270</v>
      </c>
      <c r="AA362" s="885"/>
      <c r="AB362" s="886">
        <v>0.36</v>
      </c>
      <c r="AC362" s="481">
        <v>3011</v>
      </c>
      <c r="AG362" s="6" t="s">
        <v>527</v>
      </c>
      <c r="AH362" s="18" t="s">
        <v>23</v>
      </c>
      <c r="AI362" s="40">
        <v>0.34</v>
      </c>
      <c r="AJ362" s="41">
        <v>0.33</v>
      </c>
      <c r="AK362" s="42"/>
      <c r="AL362" s="96"/>
    </row>
    <row r="363" spans="1:38" ht="13.5" customHeight="1">
      <c r="A363" s="2257"/>
      <c r="B363" s="472">
        <v>42780</v>
      </c>
      <c r="C363" s="473" t="s">
        <v>35</v>
      </c>
      <c r="D363" s="75" t="s">
        <v>627</v>
      </c>
      <c r="E363" s="879"/>
      <c r="F363" s="880">
        <v>6.3</v>
      </c>
      <c r="G363" s="881">
        <v>7.8</v>
      </c>
      <c r="H363" s="882">
        <v>7.7</v>
      </c>
      <c r="I363" s="883">
        <v>4.9000000000000004</v>
      </c>
      <c r="J363" s="884">
        <v>4.12</v>
      </c>
      <c r="K363" s="885">
        <v>7.83</v>
      </c>
      <c r="L363" s="886">
        <v>7.63</v>
      </c>
      <c r="M363" s="883">
        <v>41.2</v>
      </c>
      <c r="N363" s="884">
        <v>41.7</v>
      </c>
      <c r="O363" s="881"/>
      <c r="P363" s="882">
        <v>84.6</v>
      </c>
      <c r="Q363" s="881"/>
      <c r="R363" s="882">
        <v>132.5</v>
      </c>
      <c r="S363" s="881"/>
      <c r="T363" s="882"/>
      <c r="U363" s="881"/>
      <c r="V363" s="882"/>
      <c r="W363" s="883"/>
      <c r="X363" s="884">
        <v>40.700000000000003</v>
      </c>
      <c r="Y363" s="887"/>
      <c r="Z363" s="888">
        <v>282</v>
      </c>
      <c r="AA363" s="885"/>
      <c r="AB363" s="886">
        <v>0.4</v>
      </c>
      <c r="AC363" s="481">
        <v>3982</v>
      </c>
      <c r="AG363" s="6" t="s">
        <v>24</v>
      </c>
      <c r="AH363" s="18" t="s">
        <v>23</v>
      </c>
      <c r="AI363" s="1765">
        <v>2.2999999999999998</v>
      </c>
      <c r="AJ363" s="1766">
        <v>1.6</v>
      </c>
      <c r="AK363" s="36"/>
      <c r="AL363" s="97"/>
    </row>
    <row r="364" spans="1:38" ht="13.5" customHeight="1">
      <c r="A364" s="2257"/>
      <c r="B364" s="472">
        <v>42781</v>
      </c>
      <c r="C364" s="473" t="s">
        <v>39</v>
      </c>
      <c r="D364" s="75" t="s">
        <v>627</v>
      </c>
      <c r="E364" s="879"/>
      <c r="F364" s="880">
        <v>9.9</v>
      </c>
      <c r="G364" s="881">
        <v>8.6</v>
      </c>
      <c r="H364" s="882">
        <v>8.5</v>
      </c>
      <c r="I364" s="883">
        <v>6.05</v>
      </c>
      <c r="J364" s="884">
        <v>4.95</v>
      </c>
      <c r="K364" s="885">
        <v>7.89</v>
      </c>
      <c r="L364" s="886">
        <v>7.65</v>
      </c>
      <c r="M364" s="883">
        <v>40.200000000000003</v>
      </c>
      <c r="N364" s="884">
        <v>40.299999999999997</v>
      </c>
      <c r="O364" s="881"/>
      <c r="P364" s="882">
        <v>87.3</v>
      </c>
      <c r="Q364" s="881"/>
      <c r="R364" s="882">
        <v>130.5</v>
      </c>
      <c r="S364" s="881"/>
      <c r="T364" s="882"/>
      <c r="U364" s="881"/>
      <c r="V364" s="882"/>
      <c r="W364" s="883"/>
      <c r="X364" s="884">
        <v>37.9</v>
      </c>
      <c r="Y364" s="887"/>
      <c r="Z364" s="888">
        <v>281</v>
      </c>
      <c r="AA364" s="885"/>
      <c r="AB364" s="886">
        <v>0.38</v>
      </c>
      <c r="AC364" s="481">
        <v>4080</v>
      </c>
      <c r="AG364" s="6" t="s">
        <v>25</v>
      </c>
      <c r="AH364" s="18" t="s">
        <v>23</v>
      </c>
      <c r="AI364" s="1765">
        <v>1.7</v>
      </c>
      <c r="AJ364" s="1766">
        <v>1.3</v>
      </c>
      <c r="AK364" s="36"/>
      <c r="AL364" s="97"/>
    </row>
    <row r="365" spans="1:38" ht="13.5" customHeight="1">
      <c r="A365" s="2257"/>
      <c r="B365" s="472">
        <v>42782</v>
      </c>
      <c r="C365" s="473" t="s">
        <v>40</v>
      </c>
      <c r="D365" s="75" t="s">
        <v>627</v>
      </c>
      <c r="E365" s="879"/>
      <c r="F365" s="880">
        <v>5.6</v>
      </c>
      <c r="G365" s="881">
        <v>10.199999999999999</v>
      </c>
      <c r="H365" s="882">
        <v>10.3</v>
      </c>
      <c r="I365" s="883">
        <v>5.65</v>
      </c>
      <c r="J365" s="884">
        <v>5.21</v>
      </c>
      <c r="K365" s="885">
        <v>7.8</v>
      </c>
      <c r="L365" s="886">
        <v>7.63</v>
      </c>
      <c r="M365" s="883">
        <v>40.799999999999997</v>
      </c>
      <c r="N365" s="884">
        <v>39.799999999999997</v>
      </c>
      <c r="O365" s="881"/>
      <c r="P365" s="882">
        <v>88.5</v>
      </c>
      <c r="Q365" s="881"/>
      <c r="R365" s="882">
        <v>129.1</v>
      </c>
      <c r="S365" s="881"/>
      <c r="T365" s="882"/>
      <c r="U365" s="881"/>
      <c r="V365" s="882"/>
      <c r="W365" s="883"/>
      <c r="X365" s="884">
        <v>39.6</v>
      </c>
      <c r="Y365" s="887"/>
      <c r="Z365" s="888">
        <v>282</v>
      </c>
      <c r="AA365" s="885"/>
      <c r="AB365" s="886">
        <v>0.32</v>
      </c>
      <c r="AC365" s="481">
        <v>3816</v>
      </c>
      <c r="AG365" s="1352" t="s">
        <v>528</v>
      </c>
      <c r="AH365" s="1750" t="s">
        <v>23</v>
      </c>
      <c r="AI365" s="1765">
        <v>10.6</v>
      </c>
      <c r="AJ365" s="1766">
        <v>11</v>
      </c>
      <c r="AK365" s="43"/>
      <c r="AL365" s="99"/>
    </row>
    <row r="366" spans="1:38" ht="13.5" customHeight="1">
      <c r="A366" s="2257"/>
      <c r="B366" s="472">
        <v>42783</v>
      </c>
      <c r="C366" s="473" t="s">
        <v>41</v>
      </c>
      <c r="D366" s="75" t="s">
        <v>627</v>
      </c>
      <c r="E366" s="879"/>
      <c r="F366" s="880">
        <v>8.8000000000000007</v>
      </c>
      <c r="G366" s="881">
        <v>10.1</v>
      </c>
      <c r="H366" s="882">
        <v>10.199999999999999</v>
      </c>
      <c r="I366" s="883">
        <v>6.6</v>
      </c>
      <c r="J366" s="884">
        <v>4.4000000000000004</v>
      </c>
      <c r="K366" s="885">
        <v>7.9</v>
      </c>
      <c r="L366" s="886">
        <v>7.7</v>
      </c>
      <c r="M366" s="883"/>
      <c r="N366" s="884"/>
      <c r="O366" s="881"/>
      <c r="P366" s="882"/>
      <c r="Q366" s="881"/>
      <c r="R366" s="882" t="s">
        <v>19</v>
      </c>
      <c r="S366" s="881"/>
      <c r="T366" s="882"/>
      <c r="U366" s="881"/>
      <c r="V366" s="882"/>
      <c r="W366" s="883"/>
      <c r="X366" s="884"/>
      <c r="Y366" s="887"/>
      <c r="Z366" s="888" t="s">
        <v>19</v>
      </c>
      <c r="AA366" s="885"/>
      <c r="AB366" s="886" t="s">
        <v>19</v>
      </c>
      <c r="AC366" s="481">
        <v>4295</v>
      </c>
      <c r="AG366" s="1352" t="s">
        <v>529</v>
      </c>
      <c r="AH366" s="1750" t="s">
        <v>23</v>
      </c>
      <c r="AI366" s="1767">
        <v>5.2999999999999999E-2</v>
      </c>
      <c r="AJ366" s="1768">
        <v>5.3999999999999999E-2</v>
      </c>
      <c r="AK366" s="43"/>
      <c r="AL366" s="99"/>
    </row>
    <row r="367" spans="1:38" ht="13.5" customHeight="1">
      <c r="A367" s="2257"/>
      <c r="B367" s="472">
        <v>42784</v>
      </c>
      <c r="C367" s="473" t="s">
        <v>42</v>
      </c>
      <c r="D367" s="75" t="s">
        <v>627</v>
      </c>
      <c r="E367" s="879"/>
      <c r="F367" s="880">
        <v>4.5999999999999996</v>
      </c>
      <c r="G367" s="881">
        <v>7.9</v>
      </c>
      <c r="H367" s="882">
        <v>8.1</v>
      </c>
      <c r="I367" s="883">
        <v>8.4</v>
      </c>
      <c r="J367" s="884">
        <v>3</v>
      </c>
      <c r="K367" s="885">
        <v>8</v>
      </c>
      <c r="L367" s="886">
        <v>7.6</v>
      </c>
      <c r="M367" s="883"/>
      <c r="N367" s="884"/>
      <c r="O367" s="881"/>
      <c r="P367" s="882"/>
      <c r="Q367" s="881"/>
      <c r="R367" s="882" t="s">
        <v>19</v>
      </c>
      <c r="S367" s="881"/>
      <c r="T367" s="882"/>
      <c r="U367" s="881"/>
      <c r="V367" s="882"/>
      <c r="W367" s="883"/>
      <c r="X367" s="884"/>
      <c r="Y367" s="887"/>
      <c r="Z367" s="888" t="s">
        <v>19</v>
      </c>
      <c r="AA367" s="885"/>
      <c r="AB367" s="886" t="s">
        <v>19</v>
      </c>
      <c r="AC367" s="481">
        <v>4340</v>
      </c>
      <c r="AG367" s="1392" t="s">
        <v>619</v>
      </c>
      <c r="AH367" s="1750" t="s">
        <v>23</v>
      </c>
      <c r="AI367" s="1769">
        <v>4.6399999999999997</v>
      </c>
      <c r="AJ367" s="1770">
        <v>4.58</v>
      </c>
      <c r="AK367" s="8"/>
      <c r="AL367" s="9"/>
    </row>
    <row r="368" spans="1:38" ht="13.5" customHeight="1">
      <c r="A368" s="2257"/>
      <c r="B368" s="472">
        <v>42785</v>
      </c>
      <c r="C368" s="473" t="s">
        <v>37</v>
      </c>
      <c r="D368" s="75" t="s">
        <v>627</v>
      </c>
      <c r="E368" s="879"/>
      <c r="F368" s="880">
        <v>4.9000000000000004</v>
      </c>
      <c r="G368" s="881">
        <v>7.5</v>
      </c>
      <c r="H368" s="882">
        <v>7.5</v>
      </c>
      <c r="I368" s="883">
        <v>3.29</v>
      </c>
      <c r="J368" s="884">
        <v>3.9</v>
      </c>
      <c r="K368" s="885">
        <v>7.89</v>
      </c>
      <c r="L368" s="886">
        <v>7.67</v>
      </c>
      <c r="M368" s="883">
        <v>40.4</v>
      </c>
      <c r="N368" s="884">
        <v>40.299999999999997</v>
      </c>
      <c r="O368" s="881"/>
      <c r="P368" s="882">
        <v>86.6</v>
      </c>
      <c r="Q368" s="881"/>
      <c r="R368" s="882">
        <v>129.5</v>
      </c>
      <c r="S368" s="881"/>
      <c r="T368" s="882"/>
      <c r="U368" s="881"/>
      <c r="V368" s="882"/>
      <c r="W368" s="883"/>
      <c r="X368" s="884">
        <v>39.6</v>
      </c>
      <c r="Y368" s="887"/>
      <c r="Z368" s="888">
        <v>256</v>
      </c>
      <c r="AA368" s="885"/>
      <c r="AB368" s="886">
        <v>0.28000000000000003</v>
      </c>
      <c r="AC368" s="481">
        <v>3341</v>
      </c>
      <c r="AG368" s="1410" t="s">
        <v>530</v>
      </c>
      <c r="AH368" s="1750" t="s">
        <v>23</v>
      </c>
      <c r="AI368" s="1769">
        <v>5.09</v>
      </c>
      <c r="AJ368" s="1770">
        <v>4.9400000000000004</v>
      </c>
      <c r="AK368" s="8"/>
      <c r="AL368" s="9"/>
    </row>
    <row r="369" spans="1:38" ht="13.5" customHeight="1">
      <c r="A369" s="2257"/>
      <c r="B369" s="802">
        <v>42786</v>
      </c>
      <c r="C369" s="473" t="s">
        <v>38</v>
      </c>
      <c r="D369" s="539" t="s">
        <v>627</v>
      </c>
      <c r="E369" s="973"/>
      <c r="F369" s="974">
        <v>7.4</v>
      </c>
      <c r="G369" s="975">
        <v>9.6999999999999993</v>
      </c>
      <c r="H369" s="976">
        <v>9.6</v>
      </c>
      <c r="I369" s="977">
        <v>3.75</v>
      </c>
      <c r="J369" s="978">
        <v>3.79</v>
      </c>
      <c r="K369" s="979">
        <v>7.81</v>
      </c>
      <c r="L369" s="980">
        <v>7.66</v>
      </c>
      <c r="M369" s="977">
        <v>39.9</v>
      </c>
      <c r="N369" s="978">
        <v>39.700000000000003</v>
      </c>
      <c r="O369" s="975"/>
      <c r="P369" s="976">
        <v>86.9</v>
      </c>
      <c r="Q369" s="975"/>
      <c r="R369" s="976">
        <v>129.69999999999999</v>
      </c>
      <c r="S369" s="975"/>
      <c r="T369" s="976"/>
      <c r="U369" s="975"/>
      <c r="V369" s="976"/>
      <c r="W369" s="977"/>
      <c r="X369" s="978">
        <v>37.1</v>
      </c>
      <c r="Y369" s="981"/>
      <c r="Z369" s="982">
        <v>276</v>
      </c>
      <c r="AA369" s="979"/>
      <c r="AB369" s="980">
        <v>0.31</v>
      </c>
      <c r="AC369" s="522">
        <v>3819</v>
      </c>
      <c r="AG369" s="1410" t="s">
        <v>531</v>
      </c>
      <c r="AH369" s="1750" t="s">
        <v>23</v>
      </c>
      <c r="AI369" s="1767">
        <v>0.107</v>
      </c>
      <c r="AJ369" s="1768">
        <v>8.4000000000000005E-2</v>
      </c>
      <c r="AK369" s="8"/>
      <c r="AL369" s="9"/>
    </row>
    <row r="370" spans="1:38" ht="13.5" customHeight="1">
      <c r="A370" s="2257"/>
      <c r="B370" s="1464">
        <v>42787</v>
      </c>
      <c r="C370" s="473" t="s">
        <v>35</v>
      </c>
      <c r="D370" s="75" t="s">
        <v>641</v>
      </c>
      <c r="E370" s="879"/>
      <c r="F370" s="880">
        <v>5.6</v>
      </c>
      <c r="G370" s="881">
        <v>10.1</v>
      </c>
      <c r="H370" s="882">
        <v>10.4</v>
      </c>
      <c r="I370" s="883">
        <v>5.01</v>
      </c>
      <c r="J370" s="884">
        <v>4.3499999999999996</v>
      </c>
      <c r="K370" s="885">
        <v>7.79</v>
      </c>
      <c r="L370" s="886">
        <v>7.67</v>
      </c>
      <c r="M370" s="883">
        <v>40.5</v>
      </c>
      <c r="N370" s="884">
        <v>39.5</v>
      </c>
      <c r="O370" s="881"/>
      <c r="P370" s="882">
        <v>93.6</v>
      </c>
      <c r="Q370" s="881"/>
      <c r="R370" s="882">
        <v>132.1</v>
      </c>
      <c r="S370" s="881"/>
      <c r="T370" s="882"/>
      <c r="U370" s="881"/>
      <c r="V370" s="882"/>
      <c r="W370" s="883"/>
      <c r="X370" s="884">
        <v>37.1</v>
      </c>
      <c r="Y370" s="887"/>
      <c r="Z370" s="888">
        <v>262</v>
      </c>
      <c r="AA370" s="885"/>
      <c r="AB370" s="886">
        <v>0.32</v>
      </c>
      <c r="AC370" s="481">
        <v>3468</v>
      </c>
      <c r="AG370" s="1410" t="s">
        <v>532</v>
      </c>
      <c r="AH370" s="1750" t="s">
        <v>23</v>
      </c>
      <c r="AI370" s="1771" t="s">
        <v>644</v>
      </c>
      <c r="AJ370" s="1772" t="s">
        <v>644</v>
      </c>
      <c r="AK370" s="8"/>
      <c r="AL370" s="9"/>
    </row>
    <row r="371" spans="1:38" s="1" customFormat="1" ht="13.5" customHeight="1">
      <c r="A371" s="2257"/>
      <c r="B371" s="1465">
        <v>42788</v>
      </c>
      <c r="C371" s="473" t="s">
        <v>39</v>
      </c>
      <c r="D371" s="512" t="s">
        <v>632</v>
      </c>
      <c r="E371" s="943">
        <v>2</v>
      </c>
      <c r="F371" s="944">
        <v>1.9</v>
      </c>
      <c r="G371" s="945">
        <v>8.9</v>
      </c>
      <c r="H371" s="946">
        <v>9.1999999999999993</v>
      </c>
      <c r="I371" s="947">
        <v>4.22</v>
      </c>
      <c r="J371" s="948">
        <v>4.0599999999999996</v>
      </c>
      <c r="K371" s="949">
        <v>7.83</v>
      </c>
      <c r="L371" s="950">
        <v>7.65</v>
      </c>
      <c r="M371" s="947">
        <v>42.4</v>
      </c>
      <c r="N371" s="948">
        <v>42.1</v>
      </c>
      <c r="O371" s="945"/>
      <c r="P371" s="946">
        <v>92.4</v>
      </c>
      <c r="Q371" s="945"/>
      <c r="R371" s="946">
        <v>132.1</v>
      </c>
      <c r="S371" s="945"/>
      <c r="T371" s="946"/>
      <c r="U371" s="945"/>
      <c r="V371" s="946"/>
      <c r="W371" s="947"/>
      <c r="X371" s="948">
        <v>42.3</v>
      </c>
      <c r="Y371" s="951"/>
      <c r="Z371" s="952">
        <v>263</v>
      </c>
      <c r="AA371" s="949"/>
      <c r="AB371" s="950">
        <v>0.36</v>
      </c>
      <c r="AC371" s="517">
        <v>2493</v>
      </c>
      <c r="AD371" s="529">
        <v>0</v>
      </c>
      <c r="AE371" s="466" t="s">
        <v>36</v>
      </c>
      <c r="AF371" s="117" t="s">
        <v>36</v>
      </c>
      <c r="AG371" s="1752" t="s">
        <v>533</v>
      </c>
      <c r="AH371" s="1750" t="s">
        <v>23</v>
      </c>
      <c r="AI371" s="1765">
        <v>24.6</v>
      </c>
      <c r="AJ371" s="1766">
        <v>24.7</v>
      </c>
      <c r="AK371" s="1753"/>
      <c r="AL371" s="1754"/>
    </row>
    <row r="372" spans="1:38" s="1" customFormat="1" ht="13.5" customHeight="1">
      <c r="A372" s="2257"/>
      <c r="B372" s="472">
        <v>42789</v>
      </c>
      <c r="C372" s="473" t="s">
        <v>40</v>
      </c>
      <c r="D372" s="75" t="s">
        <v>641</v>
      </c>
      <c r="E372" s="879"/>
      <c r="F372" s="880">
        <v>4</v>
      </c>
      <c r="G372" s="881">
        <v>8.3000000000000007</v>
      </c>
      <c r="H372" s="882">
        <v>8.3000000000000007</v>
      </c>
      <c r="I372" s="883">
        <v>4.0199999999999996</v>
      </c>
      <c r="J372" s="884">
        <v>4.88</v>
      </c>
      <c r="K372" s="885">
        <v>7.75</v>
      </c>
      <c r="L372" s="886">
        <v>7.71</v>
      </c>
      <c r="M372" s="883">
        <v>43</v>
      </c>
      <c r="N372" s="884">
        <v>43</v>
      </c>
      <c r="O372" s="881"/>
      <c r="P372" s="882">
        <v>90.4</v>
      </c>
      <c r="Q372" s="881"/>
      <c r="R372" s="882">
        <v>128.9</v>
      </c>
      <c r="S372" s="881"/>
      <c r="T372" s="882"/>
      <c r="U372" s="881"/>
      <c r="V372" s="882"/>
      <c r="W372" s="883"/>
      <c r="X372" s="884">
        <v>43.5</v>
      </c>
      <c r="Y372" s="887"/>
      <c r="Z372" s="888">
        <v>265</v>
      </c>
      <c r="AA372" s="885"/>
      <c r="AB372" s="886">
        <v>0.34</v>
      </c>
      <c r="AC372" s="481">
        <v>995</v>
      </c>
      <c r="AD372" s="530">
        <v>10030</v>
      </c>
      <c r="AE372" s="467" t="s">
        <v>36</v>
      </c>
      <c r="AF372" s="118" t="s">
        <v>36</v>
      </c>
      <c r="AG372" s="1410" t="s">
        <v>27</v>
      </c>
      <c r="AH372" s="1750" t="s">
        <v>23</v>
      </c>
      <c r="AI372" s="1765">
        <v>34</v>
      </c>
      <c r="AJ372" s="1766">
        <v>32.700000000000003</v>
      </c>
      <c r="AK372" s="1753"/>
      <c r="AL372" s="1754"/>
    </row>
    <row r="373" spans="1:38" s="1" customFormat="1" ht="13.5" customHeight="1">
      <c r="A373" s="2257"/>
      <c r="B373" s="472">
        <v>42790</v>
      </c>
      <c r="C373" s="473" t="s">
        <v>41</v>
      </c>
      <c r="D373" s="75" t="s">
        <v>627</v>
      </c>
      <c r="E373" s="879"/>
      <c r="F373" s="880">
        <v>7.4</v>
      </c>
      <c r="G373" s="881">
        <v>8.6999999999999993</v>
      </c>
      <c r="H373" s="882">
        <v>8.8000000000000007</v>
      </c>
      <c r="I373" s="883">
        <v>4</v>
      </c>
      <c r="J373" s="884">
        <v>4.5</v>
      </c>
      <c r="K373" s="885">
        <v>7.8</v>
      </c>
      <c r="L373" s="886">
        <v>7.8</v>
      </c>
      <c r="M373" s="883"/>
      <c r="N373" s="884"/>
      <c r="O373" s="881"/>
      <c r="P373" s="882"/>
      <c r="Q373" s="881"/>
      <c r="R373" s="882" t="s">
        <v>19</v>
      </c>
      <c r="S373" s="881"/>
      <c r="T373" s="882"/>
      <c r="U373" s="881"/>
      <c r="V373" s="882"/>
      <c r="W373" s="883"/>
      <c r="X373" s="884"/>
      <c r="Y373" s="887"/>
      <c r="Z373" s="888" t="s">
        <v>19</v>
      </c>
      <c r="AA373" s="885"/>
      <c r="AB373" s="886" t="s">
        <v>19</v>
      </c>
      <c r="AC373" s="481">
        <v>982</v>
      </c>
      <c r="AD373" s="530">
        <v>10050</v>
      </c>
      <c r="AE373" s="467">
        <v>4.9000000000000004</v>
      </c>
      <c r="AF373" s="118" t="s">
        <v>36</v>
      </c>
      <c r="AG373" s="1410" t="s">
        <v>534</v>
      </c>
      <c r="AH373" s="1750" t="s">
        <v>519</v>
      </c>
      <c r="AI373" s="1773">
        <v>5</v>
      </c>
      <c r="AJ373" s="1774">
        <v>4</v>
      </c>
      <c r="AK373" s="1755"/>
      <c r="AL373" s="1756"/>
    </row>
    <row r="374" spans="1:38" s="1" customFormat="1" ht="13.5" customHeight="1">
      <c r="A374" s="2257"/>
      <c r="B374" s="472">
        <v>42791</v>
      </c>
      <c r="C374" s="625" t="s">
        <v>42</v>
      </c>
      <c r="D374" s="75" t="s">
        <v>641</v>
      </c>
      <c r="E374" s="879"/>
      <c r="F374" s="880">
        <v>6.1</v>
      </c>
      <c r="G374" s="881">
        <v>9.6</v>
      </c>
      <c r="H374" s="882">
        <v>9.9</v>
      </c>
      <c r="I374" s="883">
        <v>4.0999999999999996</v>
      </c>
      <c r="J374" s="884">
        <v>4.0999999999999996</v>
      </c>
      <c r="K374" s="885">
        <v>7.8</v>
      </c>
      <c r="L374" s="886">
        <v>7.9</v>
      </c>
      <c r="M374" s="883"/>
      <c r="N374" s="884"/>
      <c r="O374" s="881"/>
      <c r="P374" s="882"/>
      <c r="Q374" s="881"/>
      <c r="R374" s="882" t="s">
        <v>19</v>
      </c>
      <c r="S374" s="881"/>
      <c r="T374" s="882"/>
      <c r="U374" s="881"/>
      <c r="V374" s="882"/>
      <c r="W374" s="883"/>
      <c r="X374" s="884"/>
      <c r="Y374" s="887"/>
      <c r="Z374" s="888" t="s">
        <v>19</v>
      </c>
      <c r="AA374" s="885"/>
      <c r="AB374" s="886" t="s">
        <v>19</v>
      </c>
      <c r="AC374" s="481">
        <v>972</v>
      </c>
      <c r="AD374" s="530">
        <v>0</v>
      </c>
      <c r="AE374" s="467" t="s">
        <v>36</v>
      </c>
      <c r="AF374" s="118" t="s">
        <v>36</v>
      </c>
      <c r="AG374" s="1443" t="s">
        <v>535</v>
      </c>
      <c r="AH374" s="1310" t="s">
        <v>23</v>
      </c>
      <c r="AI374" s="2007">
        <v>4</v>
      </c>
      <c r="AJ374" s="2008">
        <v>2</v>
      </c>
      <c r="AK374" s="1757"/>
      <c r="AL374" s="1758"/>
    </row>
    <row r="375" spans="1:38" s="1" customFormat="1" ht="13.5" customHeight="1">
      <c r="A375" s="2257"/>
      <c r="B375" s="472">
        <v>42792</v>
      </c>
      <c r="C375" s="473" t="s">
        <v>37</v>
      </c>
      <c r="D375" s="75" t="s">
        <v>641</v>
      </c>
      <c r="E375" s="879"/>
      <c r="F375" s="880">
        <v>6.9</v>
      </c>
      <c r="G375" s="881">
        <v>8.8000000000000007</v>
      </c>
      <c r="H375" s="882">
        <v>8.9</v>
      </c>
      <c r="I375" s="883">
        <v>3.14</v>
      </c>
      <c r="J375" s="884">
        <v>3.59</v>
      </c>
      <c r="K375" s="885">
        <v>7.85</v>
      </c>
      <c r="L375" s="886">
        <v>7.8</v>
      </c>
      <c r="M375" s="883">
        <v>40.700000000000003</v>
      </c>
      <c r="N375" s="884">
        <v>40.1</v>
      </c>
      <c r="O375" s="881"/>
      <c r="P375" s="882">
        <v>94.5</v>
      </c>
      <c r="Q375" s="881"/>
      <c r="R375" s="882">
        <v>129.69999999999999</v>
      </c>
      <c r="S375" s="881"/>
      <c r="T375" s="882"/>
      <c r="U375" s="881"/>
      <c r="V375" s="882"/>
      <c r="W375" s="883"/>
      <c r="X375" s="884">
        <v>38.799999999999997</v>
      </c>
      <c r="Y375" s="887"/>
      <c r="Z375" s="888">
        <v>239</v>
      </c>
      <c r="AA375" s="885"/>
      <c r="AB375" s="886">
        <v>0.34</v>
      </c>
      <c r="AC375" s="481">
        <v>974</v>
      </c>
      <c r="AD375" s="530">
        <v>0</v>
      </c>
      <c r="AE375" s="467" t="s">
        <v>36</v>
      </c>
      <c r="AF375" s="118" t="s">
        <v>36</v>
      </c>
      <c r="AG375" s="29" t="s">
        <v>34</v>
      </c>
      <c r="AH375" s="2" t="s">
        <v>36</v>
      </c>
      <c r="AI375" s="2" t="s">
        <v>36</v>
      </c>
      <c r="AJ375" s="2" t="s">
        <v>36</v>
      </c>
      <c r="AK375" s="2" t="s">
        <v>36</v>
      </c>
      <c r="AL375" s="100" t="s">
        <v>36</v>
      </c>
    </row>
    <row r="376" spans="1:38" s="1" customFormat="1" ht="13.5" customHeight="1">
      <c r="A376" s="2257"/>
      <c r="B376" s="472">
        <v>42793</v>
      </c>
      <c r="C376" s="473" t="s">
        <v>38</v>
      </c>
      <c r="D376" s="75" t="s">
        <v>641</v>
      </c>
      <c r="E376" s="879"/>
      <c r="F376" s="880">
        <v>6.7</v>
      </c>
      <c r="G376" s="881">
        <v>9.3000000000000007</v>
      </c>
      <c r="H376" s="882">
        <v>9.3000000000000007</v>
      </c>
      <c r="I376" s="883">
        <v>3.72</v>
      </c>
      <c r="J376" s="884">
        <v>4.51</v>
      </c>
      <c r="K376" s="885">
        <v>7.84</v>
      </c>
      <c r="L376" s="886">
        <v>7.8</v>
      </c>
      <c r="M376" s="883">
        <v>41.9</v>
      </c>
      <c r="N376" s="884">
        <v>41.5</v>
      </c>
      <c r="O376" s="881"/>
      <c r="P376" s="882">
        <v>93.8</v>
      </c>
      <c r="Q376" s="881"/>
      <c r="R376" s="882">
        <v>131.69999999999999</v>
      </c>
      <c r="S376" s="881"/>
      <c r="T376" s="882"/>
      <c r="U376" s="881"/>
      <c r="V376" s="882"/>
      <c r="W376" s="883"/>
      <c r="X376" s="884">
        <v>40.700000000000003</v>
      </c>
      <c r="Y376" s="887"/>
      <c r="Z376" s="888">
        <v>270</v>
      </c>
      <c r="AA376" s="885"/>
      <c r="AB376" s="886">
        <v>0.39</v>
      </c>
      <c r="AC376" s="481">
        <v>1823</v>
      </c>
      <c r="AD376" s="530">
        <v>0</v>
      </c>
      <c r="AE376" s="467" t="s">
        <v>36</v>
      </c>
      <c r="AF376" s="118" t="s">
        <v>36</v>
      </c>
      <c r="AG376" s="11" t="s">
        <v>36</v>
      </c>
      <c r="AH376" s="2" t="s">
        <v>36</v>
      </c>
      <c r="AI376" s="2" t="s">
        <v>36</v>
      </c>
      <c r="AJ376" s="2" t="s">
        <v>36</v>
      </c>
      <c r="AK376" s="2" t="s">
        <v>36</v>
      </c>
      <c r="AL376" s="100" t="s">
        <v>36</v>
      </c>
    </row>
    <row r="377" spans="1:38" s="1" customFormat="1" ht="13.5" customHeight="1">
      <c r="A377" s="2257"/>
      <c r="B377" s="472">
        <v>42794</v>
      </c>
      <c r="C377" s="473" t="s">
        <v>775</v>
      </c>
      <c r="D377" s="75" t="s">
        <v>627</v>
      </c>
      <c r="E377" s="879">
        <v>0.5</v>
      </c>
      <c r="F377" s="880">
        <v>8.1</v>
      </c>
      <c r="G377" s="881">
        <v>9.6999999999999993</v>
      </c>
      <c r="H377" s="882">
        <v>9.8000000000000007</v>
      </c>
      <c r="I377" s="883">
        <v>3.59</v>
      </c>
      <c r="J377" s="884">
        <v>3.8</v>
      </c>
      <c r="K377" s="885">
        <v>7.81</v>
      </c>
      <c r="L377" s="886">
        <v>7.65</v>
      </c>
      <c r="M377" s="883">
        <v>42</v>
      </c>
      <c r="N377" s="884">
        <v>41.9</v>
      </c>
      <c r="O377" s="881"/>
      <c r="P377" s="882">
        <v>93.7</v>
      </c>
      <c r="Q377" s="881"/>
      <c r="R377" s="882">
        <v>131.1</v>
      </c>
      <c r="S377" s="881"/>
      <c r="T377" s="882"/>
      <c r="U377" s="881"/>
      <c r="V377" s="882"/>
      <c r="W377" s="883"/>
      <c r="X377" s="884">
        <v>40.700000000000003</v>
      </c>
      <c r="Y377" s="887"/>
      <c r="Z377" s="888">
        <v>279</v>
      </c>
      <c r="AA377" s="885"/>
      <c r="AB377" s="886">
        <v>0.36</v>
      </c>
      <c r="AC377" s="481">
        <v>2710</v>
      </c>
      <c r="AD377" s="530">
        <v>10010</v>
      </c>
      <c r="AE377" s="467" t="s">
        <v>36</v>
      </c>
      <c r="AF377" s="118" t="s">
        <v>36</v>
      </c>
      <c r="AG377" s="11" t="s">
        <v>36</v>
      </c>
      <c r="AH377" s="2" t="s">
        <v>36</v>
      </c>
      <c r="AI377" s="2" t="s">
        <v>36</v>
      </c>
      <c r="AJ377" s="2" t="s">
        <v>36</v>
      </c>
      <c r="AK377" s="2" t="s">
        <v>36</v>
      </c>
      <c r="AL377" s="100" t="s">
        <v>36</v>
      </c>
    </row>
    <row r="378" spans="1:38" s="1" customFormat="1" ht="13.5" customHeight="1">
      <c r="A378" s="2257"/>
      <c r="B378" s="2194" t="s">
        <v>407</v>
      </c>
      <c r="C378" s="2184"/>
      <c r="D378" s="664"/>
      <c r="E378" s="586">
        <f t="shared" ref="E378:AC378" si="33">MAX(E350:E377)</f>
        <v>6</v>
      </c>
      <c r="F378" s="587">
        <f t="shared" si="33"/>
        <v>9.9</v>
      </c>
      <c r="G378" s="588">
        <f t="shared" si="33"/>
        <v>10.4</v>
      </c>
      <c r="H378" s="587">
        <f t="shared" si="33"/>
        <v>10.4</v>
      </c>
      <c r="I378" s="588">
        <f t="shared" si="33"/>
        <v>8.4</v>
      </c>
      <c r="J378" s="587">
        <f t="shared" si="33"/>
        <v>5.21</v>
      </c>
      <c r="K378" s="1416">
        <f t="shared" si="33"/>
        <v>8</v>
      </c>
      <c r="L378" s="1211">
        <f t="shared" si="33"/>
        <v>7.9</v>
      </c>
      <c r="M378" s="588">
        <f t="shared" si="33"/>
        <v>45.5</v>
      </c>
      <c r="N378" s="587">
        <f t="shared" si="33"/>
        <v>43</v>
      </c>
      <c r="O378" s="588">
        <f t="shared" si="33"/>
        <v>90.6</v>
      </c>
      <c r="P378" s="587">
        <f t="shared" si="33"/>
        <v>94.5</v>
      </c>
      <c r="Q378" s="588">
        <f t="shared" si="33"/>
        <v>130.69999999999999</v>
      </c>
      <c r="R378" s="587">
        <f t="shared" si="33"/>
        <v>133.30000000000001</v>
      </c>
      <c r="S378" s="588">
        <f t="shared" si="33"/>
        <v>83.2</v>
      </c>
      <c r="T378" s="587">
        <f t="shared" si="33"/>
        <v>83.6</v>
      </c>
      <c r="U378" s="588">
        <f t="shared" si="33"/>
        <v>47.5</v>
      </c>
      <c r="V378" s="587">
        <f t="shared" si="33"/>
        <v>49.7</v>
      </c>
      <c r="W378" s="588">
        <f t="shared" si="33"/>
        <v>41.6</v>
      </c>
      <c r="X378" s="587">
        <f t="shared" si="33"/>
        <v>54.6</v>
      </c>
      <c r="Y378" s="1420">
        <f t="shared" si="33"/>
        <v>273</v>
      </c>
      <c r="Z378" s="1209">
        <f t="shared" si="33"/>
        <v>282</v>
      </c>
      <c r="AA378" s="1416">
        <f t="shared" si="33"/>
        <v>0.34</v>
      </c>
      <c r="AB378" s="1211">
        <f t="shared" si="33"/>
        <v>0.4</v>
      </c>
      <c r="AC378" s="1209">
        <f t="shared" si="33"/>
        <v>4583</v>
      </c>
      <c r="AD378" s="530">
        <v>0</v>
      </c>
      <c r="AE378" s="467" t="s">
        <v>36</v>
      </c>
      <c r="AF378" s="118" t="s">
        <v>36</v>
      </c>
      <c r="AG378" s="11" t="s">
        <v>36</v>
      </c>
      <c r="AH378" s="2" t="s">
        <v>36</v>
      </c>
      <c r="AI378" s="2" t="s">
        <v>36</v>
      </c>
      <c r="AJ378" s="2" t="s">
        <v>36</v>
      </c>
      <c r="AK378" s="2" t="s">
        <v>36</v>
      </c>
      <c r="AL378" s="100" t="s">
        <v>36</v>
      </c>
    </row>
    <row r="379" spans="1:38" s="1" customFormat="1" ht="13.5" customHeight="1">
      <c r="A379" s="2257"/>
      <c r="B379" s="2195" t="s">
        <v>408</v>
      </c>
      <c r="C379" s="2186"/>
      <c r="D379" s="666"/>
      <c r="E379" s="597">
        <f t="shared" ref="E379:AC379" si="34">MIN(E350:E377)</f>
        <v>0.5</v>
      </c>
      <c r="F379" s="598">
        <f t="shared" si="34"/>
        <v>0.9</v>
      </c>
      <c r="G379" s="599">
        <f t="shared" si="34"/>
        <v>6.9</v>
      </c>
      <c r="H379" s="598">
        <f t="shared" si="34"/>
        <v>7.2</v>
      </c>
      <c r="I379" s="599">
        <f t="shared" si="34"/>
        <v>3.14</v>
      </c>
      <c r="J379" s="598">
        <f t="shared" si="34"/>
        <v>2.2000000000000002</v>
      </c>
      <c r="K379" s="1418">
        <f t="shared" si="34"/>
        <v>7.4</v>
      </c>
      <c r="L379" s="1212">
        <f t="shared" si="34"/>
        <v>7.47</v>
      </c>
      <c r="M379" s="599">
        <f t="shared" si="34"/>
        <v>39.9</v>
      </c>
      <c r="N379" s="598">
        <f t="shared" si="34"/>
        <v>39.5</v>
      </c>
      <c r="O379" s="599">
        <f t="shared" si="34"/>
        <v>90.6</v>
      </c>
      <c r="P379" s="598">
        <f t="shared" si="34"/>
        <v>78.3</v>
      </c>
      <c r="Q379" s="599">
        <f t="shared" si="34"/>
        <v>130.69999999999999</v>
      </c>
      <c r="R379" s="598">
        <f t="shared" si="34"/>
        <v>122.3</v>
      </c>
      <c r="S379" s="599">
        <f t="shared" si="34"/>
        <v>83.2</v>
      </c>
      <c r="T379" s="598">
        <f t="shared" si="34"/>
        <v>83.6</v>
      </c>
      <c r="U379" s="599">
        <f t="shared" si="34"/>
        <v>47.5</v>
      </c>
      <c r="V379" s="598">
        <f t="shared" si="34"/>
        <v>49.7</v>
      </c>
      <c r="W379" s="599">
        <f t="shared" si="34"/>
        <v>41.6</v>
      </c>
      <c r="X379" s="598">
        <f t="shared" si="34"/>
        <v>37.1</v>
      </c>
      <c r="Y379" s="1397">
        <f t="shared" si="34"/>
        <v>273</v>
      </c>
      <c r="Z379" s="1210">
        <f t="shared" si="34"/>
        <v>217</v>
      </c>
      <c r="AA379" s="1418">
        <f t="shared" si="34"/>
        <v>0.34</v>
      </c>
      <c r="AB379" s="1212">
        <f t="shared" si="34"/>
        <v>0.23</v>
      </c>
      <c r="AC379" s="1210">
        <f t="shared" si="34"/>
        <v>972</v>
      </c>
      <c r="AD379" s="530">
        <v>10070</v>
      </c>
      <c r="AE379" s="467" t="s">
        <v>36</v>
      </c>
      <c r="AF379" s="118" t="s">
        <v>36</v>
      </c>
      <c r="AG379" s="11" t="s">
        <v>36</v>
      </c>
      <c r="AH379" s="2" t="s">
        <v>36</v>
      </c>
      <c r="AI379" s="2" t="s">
        <v>36</v>
      </c>
      <c r="AJ379" s="2" t="s">
        <v>36</v>
      </c>
      <c r="AK379" s="2" t="s">
        <v>36</v>
      </c>
      <c r="AL379" s="100" t="s">
        <v>36</v>
      </c>
    </row>
    <row r="380" spans="1:38" s="1" customFormat="1" ht="13.5" customHeight="1">
      <c r="A380" s="2257"/>
      <c r="B380" s="2195" t="s">
        <v>409</v>
      </c>
      <c r="C380" s="2186"/>
      <c r="D380" s="666"/>
      <c r="E380" s="666"/>
      <c r="F380" s="598">
        <f t="shared" ref="F380:AC380" si="35">AVERAGE(F350:F377)</f>
        <v>5.5178571428571432</v>
      </c>
      <c r="G380" s="599">
        <f t="shared" si="35"/>
        <v>8.5678571428571413</v>
      </c>
      <c r="H380" s="598">
        <f t="shared" si="35"/>
        <v>8.6785714285714288</v>
      </c>
      <c r="I380" s="599">
        <f t="shared" si="35"/>
        <v>4.671964285714286</v>
      </c>
      <c r="J380" s="598">
        <f t="shared" si="35"/>
        <v>3.9222857142857146</v>
      </c>
      <c r="K380" s="1418">
        <f t="shared" si="35"/>
        <v>7.7710714285714291</v>
      </c>
      <c r="L380" s="1212">
        <f t="shared" si="35"/>
        <v>7.6571428571428575</v>
      </c>
      <c r="M380" s="599">
        <f t="shared" si="35"/>
        <v>41.484210526315792</v>
      </c>
      <c r="N380" s="598">
        <f t="shared" si="35"/>
        <v>41.231578947368426</v>
      </c>
      <c r="O380" s="599">
        <f t="shared" si="35"/>
        <v>90.6</v>
      </c>
      <c r="P380" s="598">
        <f t="shared" si="35"/>
        <v>88.452631578947376</v>
      </c>
      <c r="Q380" s="599">
        <f t="shared" si="35"/>
        <v>130.69999999999999</v>
      </c>
      <c r="R380" s="598">
        <f t="shared" si="35"/>
        <v>130.66842105263154</v>
      </c>
      <c r="S380" s="599">
        <f t="shared" si="35"/>
        <v>83.2</v>
      </c>
      <c r="T380" s="598">
        <f t="shared" si="35"/>
        <v>83.6</v>
      </c>
      <c r="U380" s="599">
        <f t="shared" si="35"/>
        <v>47.5</v>
      </c>
      <c r="V380" s="598">
        <f t="shared" si="35"/>
        <v>49.7</v>
      </c>
      <c r="W380" s="599">
        <f t="shared" si="35"/>
        <v>41.6</v>
      </c>
      <c r="X380" s="598">
        <f t="shared" si="35"/>
        <v>41.684210526315795</v>
      </c>
      <c r="Y380" s="1397">
        <f t="shared" si="35"/>
        <v>273</v>
      </c>
      <c r="Z380" s="1210">
        <f t="shared" si="35"/>
        <v>259.89473684210526</v>
      </c>
      <c r="AA380" s="1418">
        <f t="shared" si="35"/>
        <v>0.34</v>
      </c>
      <c r="AB380" s="1212">
        <f t="shared" si="35"/>
        <v>0.33105263157894738</v>
      </c>
      <c r="AC380" s="1210">
        <f t="shared" si="35"/>
        <v>2921.9642857142858</v>
      </c>
      <c r="AD380" s="530">
        <v>0</v>
      </c>
      <c r="AE380" s="467">
        <v>2.4900000000000002</v>
      </c>
      <c r="AF380" s="118" t="s">
        <v>36</v>
      </c>
      <c r="AG380" s="11" t="s">
        <v>36</v>
      </c>
      <c r="AH380" s="2" t="s">
        <v>36</v>
      </c>
      <c r="AI380" s="2" t="s">
        <v>36</v>
      </c>
      <c r="AJ380" s="2" t="s">
        <v>36</v>
      </c>
      <c r="AK380" s="2" t="s">
        <v>36</v>
      </c>
      <c r="AL380" s="100" t="s">
        <v>36</v>
      </c>
    </row>
    <row r="381" spans="1:38" s="1" customFormat="1" ht="13.5" customHeight="1">
      <c r="A381" s="2258"/>
      <c r="B381" s="2189" t="s">
        <v>410</v>
      </c>
      <c r="C381" s="2190"/>
      <c r="D381" s="705"/>
      <c r="E381" s="1156">
        <f>SUM(E350:E377)</f>
        <v>16</v>
      </c>
      <c r="F381" s="677"/>
      <c r="G381" s="1153"/>
      <c r="H381" s="678"/>
      <c r="I381" s="679"/>
      <c r="J381" s="1154"/>
      <c r="K381" s="1155"/>
      <c r="L381" s="680"/>
      <c r="M381" s="679"/>
      <c r="N381" s="1154"/>
      <c r="O381" s="1153"/>
      <c r="P381" s="678"/>
      <c r="Q381" s="681"/>
      <c r="R381" s="1157"/>
      <c r="S381" s="1153"/>
      <c r="T381" s="678"/>
      <c r="U381" s="681"/>
      <c r="V381" s="1157"/>
      <c r="W381" s="1158"/>
      <c r="X381" s="682"/>
      <c r="Y381" s="683"/>
      <c r="Z381" s="1159"/>
      <c r="AA381" s="1155"/>
      <c r="AB381" s="680"/>
      <c r="AC381" s="616">
        <f>SUM(AC350:AC377)</f>
        <v>81815</v>
      </c>
      <c r="AD381" s="530">
        <v>0</v>
      </c>
      <c r="AE381" s="467" t="s">
        <v>36</v>
      </c>
      <c r="AF381" s="118" t="s">
        <v>36</v>
      </c>
      <c r="AG381" s="274"/>
      <c r="AH381" s="276"/>
      <c r="AI381" s="276"/>
      <c r="AJ381" s="276"/>
      <c r="AK381" s="276"/>
      <c r="AL381" s="275"/>
    </row>
    <row r="382" spans="1:38" s="1" customFormat="1" ht="13.5" customHeight="1">
      <c r="A382" s="2179" t="s">
        <v>776</v>
      </c>
      <c r="B382" s="472">
        <v>43160</v>
      </c>
      <c r="C382" s="473" t="s">
        <v>774</v>
      </c>
      <c r="D382" s="75" t="s">
        <v>641</v>
      </c>
      <c r="E382" s="1963">
        <v>39.5</v>
      </c>
      <c r="F382" s="1963">
        <v>17.100000000000001</v>
      </c>
      <c r="G382" s="881">
        <v>12</v>
      </c>
      <c r="H382" s="882">
        <v>11.9</v>
      </c>
      <c r="I382" s="883">
        <v>91.45</v>
      </c>
      <c r="J382" s="884">
        <v>1.95</v>
      </c>
      <c r="K382" s="885">
        <v>7.47</v>
      </c>
      <c r="L382" s="886">
        <v>7.23</v>
      </c>
      <c r="M382" s="883">
        <v>17.78</v>
      </c>
      <c r="N382" s="884">
        <v>25.3</v>
      </c>
      <c r="O382" s="881"/>
      <c r="P382" s="882">
        <v>48.8</v>
      </c>
      <c r="Q382" s="881"/>
      <c r="R382" s="882">
        <v>79.2</v>
      </c>
      <c r="S382" s="881"/>
      <c r="T382" s="882"/>
      <c r="U382" s="881"/>
      <c r="V382" s="882"/>
      <c r="W382" s="883"/>
      <c r="X382" s="884">
        <v>33.700000000000003</v>
      </c>
      <c r="Y382" s="887"/>
      <c r="Z382" s="888">
        <v>171</v>
      </c>
      <c r="AA382" s="885"/>
      <c r="AB382" s="886">
        <v>7.0000000000000007E-2</v>
      </c>
      <c r="AC382" s="481">
        <v>7227</v>
      </c>
      <c r="AD382" s="530">
        <v>20150</v>
      </c>
      <c r="AE382" s="467" t="s">
        <v>36</v>
      </c>
      <c r="AF382" s="118" t="s">
        <v>36</v>
      </c>
      <c r="AG382" s="1343">
        <v>43167</v>
      </c>
      <c r="AH382" s="13" t="s">
        <v>512</v>
      </c>
      <c r="AI382" s="1964">
        <v>4.5</v>
      </c>
      <c r="AJ382" s="1409" t="s">
        <v>20</v>
      </c>
      <c r="AK382" s="2005"/>
      <c r="AL382" s="2006"/>
    </row>
    <row r="383" spans="1:38" s="1" customFormat="1" ht="13.5" customHeight="1">
      <c r="A383" s="2180"/>
      <c r="B383" s="472">
        <v>43161</v>
      </c>
      <c r="C383" s="473" t="s">
        <v>40</v>
      </c>
      <c r="D383" s="75" t="s">
        <v>627</v>
      </c>
      <c r="E383" s="1963"/>
      <c r="F383" s="1963">
        <v>10.9</v>
      </c>
      <c r="G383" s="881">
        <v>10.8</v>
      </c>
      <c r="H383" s="882">
        <v>11</v>
      </c>
      <c r="I383" s="883">
        <v>18.2</v>
      </c>
      <c r="J383" s="884">
        <v>2.16</v>
      </c>
      <c r="K383" s="885">
        <v>7.46</v>
      </c>
      <c r="L383" s="886">
        <v>7.15</v>
      </c>
      <c r="M383" s="883">
        <v>26.1</v>
      </c>
      <c r="N383" s="884">
        <v>25.8</v>
      </c>
      <c r="O383" s="881"/>
      <c r="P383" s="882">
        <v>53.7</v>
      </c>
      <c r="Q383" s="881" t="s">
        <v>19</v>
      </c>
      <c r="R383" s="882">
        <v>85.8</v>
      </c>
      <c r="S383" s="881" t="s">
        <v>19</v>
      </c>
      <c r="T383" s="882" t="s">
        <v>19</v>
      </c>
      <c r="U383" s="881" t="s">
        <v>19</v>
      </c>
      <c r="V383" s="882" t="s">
        <v>19</v>
      </c>
      <c r="W383" s="883"/>
      <c r="X383" s="884">
        <v>28.8</v>
      </c>
      <c r="Y383" s="887" t="s">
        <v>19</v>
      </c>
      <c r="Z383" s="888">
        <v>178</v>
      </c>
      <c r="AA383" s="885" t="s">
        <v>19</v>
      </c>
      <c r="AB383" s="886">
        <v>0.1</v>
      </c>
      <c r="AC383" s="481">
        <v>6776</v>
      </c>
      <c r="AD383" s="530">
        <v>0</v>
      </c>
      <c r="AE383" s="467" t="s">
        <v>36</v>
      </c>
      <c r="AF383" s="118" t="s">
        <v>36</v>
      </c>
      <c r="AG383" s="1965" t="s">
        <v>513</v>
      </c>
      <c r="AH383" s="1966" t="s">
        <v>514</v>
      </c>
      <c r="AI383" s="1967" t="s">
        <v>515</v>
      </c>
      <c r="AJ383" s="1968" t="s">
        <v>516</v>
      </c>
      <c r="AK383" s="1969" t="s">
        <v>36</v>
      </c>
      <c r="AL383" s="1970"/>
    </row>
    <row r="384" spans="1:38" s="1" customFormat="1" ht="13.5" customHeight="1">
      <c r="A384" s="2180"/>
      <c r="B384" s="472">
        <v>43162</v>
      </c>
      <c r="C384" s="473" t="s">
        <v>41</v>
      </c>
      <c r="D384" s="75" t="s">
        <v>627</v>
      </c>
      <c r="E384" s="1963"/>
      <c r="F384" s="1963">
        <v>9.6</v>
      </c>
      <c r="G384" s="881">
        <v>10.6</v>
      </c>
      <c r="H384" s="882">
        <v>10.6</v>
      </c>
      <c r="I384" s="883">
        <v>7.8</v>
      </c>
      <c r="J384" s="884">
        <v>3.6</v>
      </c>
      <c r="K384" s="885">
        <v>7.6</v>
      </c>
      <c r="L384" s="886">
        <v>7.5</v>
      </c>
      <c r="M384" s="883"/>
      <c r="N384" s="884"/>
      <c r="O384" s="881"/>
      <c r="P384" s="882"/>
      <c r="Q384" s="881"/>
      <c r="R384" s="882" t="s">
        <v>19</v>
      </c>
      <c r="S384" s="881"/>
      <c r="T384" s="882"/>
      <c r="U384" s="881"/>
      <c r="V384" s="882"/>
      <c r="W384" s="883"/>
      <c r="X384" s="884"/>
      <c r="Y384" s="887"/>
      <c r="Z384" s="888" t="s">
        <v>19</v>
      </c>
      <c r="AA384" s="885"/>
      <c r="AB384" s="886" t="s">
        <v>19</v>
      </c>
      <c r="AC384" s="481">
        <v>3914</v>
      </c>
      <c r="AD384" s="530">
        <v>0</v>
      </c>
      <c r="AE384" s="467" t="s">
        <v>36</v>
      </c>
      <c r="AF384" s="118" t="s">
        <v>36</v>
      </c>
      <c r="AG384" s="1971" t="s">
        <v>517</v>
      </c>
      <c r="AH384" s="1972" t="s">
        <v>20</v>
      </c>
      <c r="AI384" s="31">
        <v>9.6</v>
      </c>
      <c r="AJ384" s="32">
        <v>9.6999999999999993</v>
      </c>
      <c r="AK384" s="1973" t="s">
        <v>36</v>
      </c>
      <c r="AL384" s="1974"/>
    </row>
    <row r="385" spans="1:38" s="1" customFormat="1" ht="13.5" customHeight="1">
      <c r="A385" s="2180"/>
      <c r="B385" s="472">
        <v>43163</v>
      </c>
      <c r="C385" s="473" t="s">
        <v>42</v>
      </c>
      <c r="D385" s="75" t="s">
        <v>627</v>
      </c>
      <c r="E385" s="1963"/>
      <c r="F385" s="1963">
        <v>15.3</v>
      </c>
      <c r="G385" s="881">
        <v>12</v>
      </c>
      <c r="H385" s="882">
        <v>12</v>
      </c>
      <c r="I385" s="883">
        <v>4.9000000000000004</v>
      </c>
      <c r="J385" s="884">
        <v>3.6</v>
      </c>
      <c r="K385" s="885">
        <v>7.7</v>
      </c>
      <c r="L385" s="886">
        <v>7.6</v>
      </c>
      <c r="M385" s="883"/>
      <c r="N385" s="884"/>
      <c r="O385" s="881"/>
      <c r="P385" s="882"/>
      <c r="Q385" s="881"/>
      <c r="R385" s="882" t="s">
        <v>19</v>
      </c>
      <c r="S385" s="881"/>
      <c r="T385" s="882"/>
      <c r="U385" s="881"/>
      <c r="V385" s="882"/>
      <c r="W385" s="883"/>
      <c r="X385" s="884"/>
      <c r="Y385" s="887"/>
      <c r="Z385" s="888" t="s">
        <v>19</v>
      </c>
      <c r="AA385" s="885"/>
      <c r="AB385" s="886" t="s">
        <v>19</v>
      </c>
      <c r="AC385" s="481">
        <v>3843</v>
      </c>
      <c r="AD385" s="530">
        <v>0</v>
      </c>
      <c r="AE385" s="467" t="s">
        <v>36</v>
      </c>
      <c r="AF385" s="118" t="s">
        <v>36</v>
      </c>
      <c r="AG385" s="1352" t="s">
        <v>518</v>
      </c>
      <c r="AH385" s="1750" t="s">
        <v>519</v>
      </c>
      <c r="AI385" s="37">
        <v>4.58</v>
      </c>
      <c r="AJ385" s="38">
        <v>3.18</v>
      </c>
      <c r="AK385" s="1975" t="s">
        <v>36</v>
      </c>
      <c r="AL385" s="1976"/>
    </row>
    <row r="386" spans="1:38" s="1" customFormat="1" ht="13.5" customHeight="1">
      <c r="A386" s="2180"/>
      <c r="B386" s="472">
        <v>43164</v>
      </c>
      <c r="C386" s="473" t="s">
        <v>37</v>
      </c>
      <c r="D386" s="75" t="s">
        <v>641</v>
      </c>
      <c r="E386" s="1963">
        <v>38</v>
      </c>
      <c r="F386" s="1963">
        <v>18.8</v>
      </c>
      <c r="G386" s="881">
        <v>14.4</v>
      </c>
      <c r="H386" s="882">
        <v>14.3</v>
      </c>
      <c r="I386" s="883">
        <v>6.39</v>
      </c>
      <c r="J386" s="884">
        <v>3.54</v>
      </c>
      <c r="K386" s="885">
        <v>7.64</v>
      </c>
      <c r="L386" s="886">
        <v>7.53</v>
      </c>
      <c r="M386" s="883">
        <v>37.799999999999997</v>
      </c>
      <c r="N386" s="884">
        <v>38.4</v>
      </c>
      <c r="O386" s="881"/>
      <c r="P386" s="882">
        <v>88.6</v>
      </c>
      <c r="Q386" s="881"/>
      <c r="R386" s="882">
        <v>126.3</v>
      </c>
      <c r="S386" s="881"/>
      <c r="T386" s="882"/>
      <c r="U386" s="881"/>
      <c r="V386" s="882"/>
      <c r="W386" s="883"/>
      <c r="X386" s="884">
        <v>39.1</v>
      </c>
      <c r="Y386" s="887"/>
      <c r="Z386" s="888">
        <v>266</v>
      </c>
      <c r="AA386" s="885"/>
      <c r="AB386" s="886">
        <v>0.32</v>
      </c>
      <c r="AC386" s="481">
        <v>4495</v>
      </c>
      <c r="AD386" s="530">
        <v>10040</v>
      </c>
      <c r="AE386" s="467" t="s">
        <v>36</v>
      </c>
      <c r="AF386" s="118" t="s">
        <v>36</v>
      </c>
      <c r="AG386" s="1352" t="s">
        <v>21</v>
      </c>
      <c r="AH386" s="1750"/>
      <c r="AI386" s="40">
        <v>7.59</v>
      </c>
      <c r="AJ386" s="41">
        <v>7.44</v>
      </c>
      <c r="AK386" s="1977" t="s">
        <v>36</v>
      </c>
      <c r="AL386" s="1978"/>
    </row>
    <row r="387" spans="1:38" s="1" customFormat="1" ht="13.5" customHeight="1">
      <c r="A387" s="2180"/>
      <c r="B387" s="472">
        <v>43165</v>
      </c>
      <c r="C387" s="473" t="s">
        <v>38</v>
      </c>
      <c r="D387" s="75" t="s">
        <v>641</v>
      </c>
      <c r="E387" s="1963"/>
      <c r="F387" s="1963">
        <v>7.6</v>
      </c>
      <c r="G387" s="881">
        <v>12.8</v>
      </c>
      <c r="H387" s="882">
        <v>13.4</v>
      </c>
      <c r="I387" s="883">
        <v>29.09</v>
      </c>
      <c r="J387" s="884">
        <v>6.02</v>
      </c>
      <c r="K387" s="885">
        <v>7.35</v>
      </c>
      <c r="L387" s="886">
        <v>7.11</v>
      </c>
      <c r="M387" s="883">
        <v>20.6</v>
      </c>
      <c r="N387" s="884">
        <v>21.9</v>
      </c>
      <c r="O387" s="881"/>
      <c r="P387" s="882">
        <v>48.2</v>
      </c>
      <c r="Q387" s="881"/>
      <c r="R387" s="882">
        <v>77.8</v>
      </c>
      <c r="S387" s="881"/>
      <c r="T387" s="882"/>
      <c r="U387" s="881"/>
      <c r="V387" s="882"/>
      <c r="W387" s="883"/>
      <c r="X387" s="884">
        <v>32.799999999999997</v>
      </c>
      <c r="Y387" s="887"/>
      <c r="Z387" s="888">
        <v>153</v>
      </c>
      <c r="AA387" s="885"/>
      <c r="AB387" s="886">
        <v>0.33</v>
      </c>
      <c r="AC387" s="481">
        <v>6597</v>
      </c>
      <c r="AD387" s="530"/>
      <c r="AE387" s="467"/>
      <c r="AF387" s="118"/>
      <c r="AG387" s="1352" t="s">
        <v>520</v>
      </c>
      <c r="AH387" s="1750" t="s">
        <v>22</v>
      </c>
      <c r="AI387" s="34">
        <v>37.299999999999997</v>
      </c>
      <c r="AJ387" s="35">
        <v>36.299999999999997</v>
      </c>
      <c r="AK387" s="1979" t="s">
        <v>36</v>
      </c>
      <c r="AL387" s="1980"/>
    </row>
    <row r="388" spans="1:38" s="1" customFormat="1" ht="13.5" customHeight="1">
      <c r="A388" s="2180"/>
      <c r="B388" s="472">
        <v>43166</v>
      </c>
      <c r="C388" s="473" t="s">
        <v>35</v>
      </c>
      <c r="D388" s="75" t="s">
        <v>627</v>
      </c>
      <c r="E388" s="1963"/>
      <c r="F388" s="1963">
        <v>6.4</v>
      </c>
      <c r="G388" s="881">
        <v>10.1</v>
      </c>
      <c r="H388" s="882">
        <v>10.3</v>
      </c>
      <c r="I388" s="883">
        <v>7.24</v>
      </c>
      <c r="J388" s="884">
        <v>4.99</v>
      </c>
      <c r="K388" s="885">
        <v>7.53</v>
      </c>
      <c r="L388" s="886">
        <v>7.36</v>
      </c>
      <c r="M388" s="883">
        <v>31.6</v>
      </c>
      <c r="N388" s="884">
        <v>30.4</v>
      </c>
      <c r="O388" s="881"/>
      <c r="P388" s="882">
        <v>74.3</v>
      </c>
      <c r="Q388" s="881"/>
      <c r="R388" s="882">
        <v>105.3</v>
      </c>
      <c r="S388" s="881"/>
      <c r="T388" s="882"/>
      <c r="U388" s="881"/>
      <c r="V388" s="882"/>
      <c r="W388" s="883"/>
      <c r="X388" s="884">
        <v>30.4</v>
      </c>
      <c r="Y388" s="887"/>
      <c r="Z388" s="888">
        <v>204</v>
      </c>
      <c r="AA388" s="885"/>
      <c r="AB388" s="886">
        <v>0.45</v>
      </c>
      <c r="AC388" s="481">
        <v>4339</v>
      </c>
      <c r="AD388" s="530"/>
      <c r="AE388" s="467"/>
      <c r="AF388" s="118"/>
      <c r="AG388" s="1352" t="s">
        <v>521</v>
      </c>
      <c r="AH388" s="1750" t="s">
        <v>23</v>
      </c>
      <c r="AI388" s="523">
        <v>96</v>
      </c>
      <c r="AJ388" s="35">
        <v>91.3</v>
      </c>
      <c r="AK388" s="1981" t="s">
        <v>36</v>
      </c>
      <c r="AL388" s="1980"/>
    </row>
    <row r="389" spans="1:38" s="1" customFormat="1" ht="13.5" customHeight="1">
      <c r="A389" s="2180"/>
      <c r="B389" s="472">
        <v>43167</v>
      </c>
      <c r="C389" s="473" t="s">
        <v>39</v>
      </c>
      <c r="D389" s="75" t="s">
        <v>632</v>
      </c>
      <c r="E389" s="1963">
        <v>11.5</v>
      </c>
      <c r="F389" s="1963">
        <v>4.5</v>
      </c>
      <c r="G389" s="881">
        <v>9.6</v>
      </c>
      <c r="H389" s="882">
        <v>9.6999999999999993</v>
      </c>
      <c r="I389" s="883">
        <v>4.58</v>
      </c>
      <c r="J389" s="884">
        <v>3.18</v>
      </c>
      <c r="K389" s="885">
        <v>7.59</v>
      </c>
      <c r="L389" s="886">
        <v>7.44</v>
      </c>
      <c r="M389" s="883">
        <v>37.299999999999997</v>
      </c>
      <c r="N389" s="884">
        <v>36.299999999999997</v>
      </c>
      <c r="O389" s="881">
        <v>96</v>
      </c>
      <c r="P389" s="882">
        <v>91.3</v>
      </c>
      <c r="Q389" s="881">
        <v>120.3</v>
      </c>
      <c r="R389" s="882">
        <v>123.3</v>
      </c>
      <c r="S389" s="881">
        <v>76.2</v>
      </c>
      <c r="T389" s="882">
        <v>78.2</v>
      </c>
      <c r="U389" s="881">
        <v>44.1</v>
      </c>
      <c r="V389" s="882">
        <v>45.1</v>
      </c>
      <c r="W389" s="883">
        <v>31.9</v>
      </c>
      <c r="X389" s="884">
        <v>33.1</v>
      </c>
      <c r="Y389" s="887">
        <v>263</v>
      </c>
      <c r="Z389" s="888">
        <v>236</v>
      </c>
      <c r="AA389" s="885">
        <v>0.56999999999999995</v>
      </c>
      <c r="AB389" s="886">
        <v>0.37</v>
      </c>
      <c r="AC389" s="481">
        <v>4341</v>
      </c>
      <c r="AD389" s="530"/>
      <c r="AE389" s="467"/>
      <c r="AF389" s="118"/>
      <c r="AG389" s="1352" t="s">
        <v>522</v>
      </c>
      <c r="AH389" s="1750" t="s">
        <v>23</v>
      </c>
      <c r="AI389" s="523">
        <v>120.3</v>
      </c>
      <c r="AJ389" s="35">
        <v>123.3</v>
      </c>
      <c r="AK389" s="1981" t="s">
        <v>36</v>
      </c>
      <c r="AL389" s="1980"/>
    </row>
    <row r="390" spans="1:38" s="1" customFormat="1" ht="13.5" customHeight="1">
      <c r="A390" s="2180"/>
      <c r="B390" s="472">
        <v>43168</v>
      </c>
      <c r="C390" s="473" t="s">
        <v>40</v>
      </c>
      <c r="D390" s="75" t="s">
        <v>632</v>
      </c>
      <c r="E390" s="1963">
        <v>53.5</v>
      </c>
      <c r="F390" s="1963">
        <v>17.399999999999999</v>
      </c>
      <c r="G390" s="881">
        <v>14</v>
      </c>
      <c r="H390" s="882">
        <v>13.6</v>
      </c>
      <c r="I390" s="883">
        <v>65.599999999999994</v>
      </c>
      <c r="J390" s="884">
        <v>2.85</v>
      </c>
      <c r="K390" s="885">
        <v>7.32</v>
      </c>
      <c r="L390" s="886">
        <v>7.13</v>
      </c>
      <c r="M390" s="883">
        <v>15.2</v>
      </c>
      <c r="N390" s="884">
        <v>18.2</v>
      </c>
      <c r="O390" s="881"/>
      <c r="P390" s="882">
        <v>41.1</v>
      </c>
      <c r="Q390" s="881"/>
      <c r="R390" s="882">
        <v>63.4</v>
      </c>
      <c r="S390" s="881"/>
      <c r="T390" s="882"/>
      <c r="U390" s="881"/>
      <c r="V390" s="882"/>
      <c r="W390" s="883"/>
      <c r="X390" s="884">
        <v>16.7</v>
      </c>
      <c r="Y390" s="887"/>
      <c r="Z390" s="888">
        <v>140</v>
      </c>
      <c r="AA390" s="885"/>
      <c r="AB390" s="886">
        <v>0.21</v>
      </c>
      <c r="AC390" s="481">
        <v>8217</v>
      </c>
      <c r="AD390" s="530"/>
      <c r="AE390" s="467"/>
      <c r="AF390" s="118"/>
      <c r="AG390" s="1352" t="s">
        <v>523</v>
      </c>
      <c r="AH390" s="1750" t="s">
        <v>23</v>
      </c>
      <c r="AI390" s="523">
        <v>76.2</v>
      </c>
      <c r="AJ390" s="35">
        <v>78.2</v>
      </c>
      <c r="AK390" s="1981" t="s">
        <v>36</v>
      </c>
      <c r="AL390" s="1980"/>
    </row>
    <row r="391" spans="1:38" s="1" customFormat="1" ht="13.5" customHeight="1">
      <c r="A391" s="2180"/>
      <c r="B391" s="472">
        <v>43169</v>
      </c>
      <c r="C391" s="473" t="s">
        <v>41</v>
      </c>
      <c r="D391" s="75" t="s">
        <v>627</v>
      </c>
      <c r="E391" s="1963">
        <v>2.5</v>
      </c>
      <c r="F391" s="1963">
        <v>6.7</v>
      </c>
      <c r="G391" s="881">
        <v>11.2</v>
      </c>
      <c r="H391" s="882">
        <v>11.5</v>
      </c>
      <c r="I391" s="883">
        <v>20</v>
      </c>
      <c r="J391" s="884">
        <v>4.8</v>
      </c>
      <c r="K391" s="885">
        <v>7.4</v>
      </c>
      <c r="L391" s="886">
        <v>7</v>
      </c>
      <c r="M391" s="883"/>
      <c r="N391" s="884"/>
      <c r="O391" s="881"/>
      <c r="P391" s="882"/>
      <c r="Q391" s="881"/>
      <c r="R391" s="882" t="s">
        <v>19</v>
      </c>
      <c r="S391" s="881"/>
      <c r="T391" s="882"/>
      <c r="U391" s="881"/>
      <c r="V391" s="882"/>
      <c r="W391" s="883"/>
      <c r="X391" s="884"/>
      <c r="Y391" s="887"/>
      <c r="Z391" s="888" t="s">
        <v>19</v>
      </c>
      <c r="AA391" s="885"/>
      <c r="AB391" s="886" t="s">
        <v>19</v>
      </c>
      <c r="AC391" s="481">
        <v>9863</v>
      </c>
      <c r="AD391" s="530"/>
      <c r="AE391" s="467"/>
      <c r="AF391" s="118"/>
      <c r="AG391" s="1352" t="s">
        <v>524</v>
      </c>
      <c r="AH391" s="1750" t="s">
        <v>23</v>
      </c>
      <c r="AI391" s="523">
        <v>44.1</v>
      </c>
      <c r="AJ391" s="35">
        <v>45.1</v>
      </c>
      <c r="AK391" s="1981" t="s">
        <v>36</v>
      </c>
      <c r="AL391" s="1980"/>
    </row>
    <row r="392" spans="1:38" s="1" customFormat="1" ht="13.5" customHeight="1">
      <c r="A392" s="2180"/>
      <c r="B392" s="472">
        <v>43170</v>
      </c>
      <c r="C392" s="473" t="s">
        <v>42</v>
      </c>
      <c r="D392" s="75" t="s">
        <v>641</v>
      </c>
      <c r="E392" s="1963"/>
      <c r="F392" s="1963">
        <v>7.9</v>
      </c>
      <c r="G392" s="881">
        <v>10.8</v>
      </c>
      <c r="H392" s="882">
        <v>11.2</v>
      </c>
      <c r="I392" s="883">
        <v>11.1</v>
      </c>
      <c r="J392" s="884">
        <v>4.9000000000000004</v>
      </c>
      <c r="K392" s="885">
        <v>7.6</v>
      </c>
      <c r="L392" s="886">
        <v>7.3</v>
      </c>
      <c r="M392" s="883"/>
      <c r="N392" s="884"/>
      <c r="O392" s="881"/>
      <c r="P392" s="882"/>
      <c r="Q392" s="881"/>
      <c r="R392" s="882" t="s">
        <v>19</v>
      </c>
      <c r="S392" s="881"/>
      <c r="T392" s="882"/>
      <c r="U392" s="881"/>
      <c r="V392" s="882"/>
      <c r="W392" s="883"/>
      <c r="X392" s="884"/>
      <c r="Y392" s="887"/>
      <c r="Z392" s="888" t="s">
        <v>19</v>
      </c>
      <c r="AA392" s="885"/>
      <c r="AB392" s="886" t="s">
        <v>19</v>
      </c>
      <c r="AC392" s="481">
        <v>5588</v>
      </c>
      <c r="AD392" s="530"/>
      <c r="AE392" s="467"/>
      <c r="AF392" s="118"/>
      <c r="AG392" s="1352" t="s">
        <v>525</v>
      </c>
      <c r="AH392" s="1750" t="s">
        <v>23</v>
      </c>
      <c r="AI392" s="523">
        <v>31.9</v>
      </c>
      <c r="AJ392" s="35">
        <v>33.1</v>
      </c>
      <c r="AK392" s="1981" t="s">
        <v>36</v>
      </c>
      <c r="AL392" s="1976"/>
    </row>
    <row r="393" spans="1:38" s="1" customFormat="1" ht="13.5" customHeight="1">
      <c r="A393" s="2180"/>
      <c r="B393" s="472">
        <v>43171</v>
      </c>
      <c r="C393" s="473" t="s">
        <v>37</v>
      </c>
      <c r="D393" s="75" t="s">
        <v>627</v>
      </c>
      <c r="E393" s="1963"/>
      <c r="F393" s="1963">
        <v>9.1</v>
      </c>
      <c r="G393" s="881">
        <v>11.2</v>
      </c>
      <c r="H393" s="882">
        <v>11.3</v>
      </c>
      <c r="I393" s="883">
        <v>5.77</v>
      </c>
      <c r="J393" s="884">
        <v>4.29</v>
      </c>
      <c r="K393" s="885">
        <v>7.47</v>
      </c>
      <c r="L393" s="886">
        <v>7.34</v>
      </c>
      <c r="M393" s="883">
        <v>32.5</v>
      </c>
      <c r="N393" s="884">
        <v>31.7</v>
      </c>
      <c r="O393" s="881"/>
      <c r="P393" s="882">
        <v>76.2</v>
      </c>
      <c r="Q393" s="881"/>
      <c r="R393" s="882">
        <v>113.3</v>
      </c>
      <c r="S393" s="881"/>
      <c r="T393" s="882"/>
      <c r="U393" s="881"/>
      <c r="V393" s="882"/>
      <c r="W393" s="883"/>
      <c r="X393" s="884">
        <v>27.4</v>
      </c>
      <c r="Y393" s="887"/>
      <c r="Z393" s="888">
        <v>216</v>
      </c>
      <c r="AA393" s="885"/>
      <c r="AB393" s="886">
        <v>0.26</v>
      </c>
      <c r="AC393" s="481">
        <v>5276</v>
      </c>
      <c r="AD393" s="530"/>
      <c r="AE393" s="467"/>
      <c r="AF393" s="118"/>
      <c r="AG393" s="1352" t="s">
        <v>526</v>
      </c>
      <c r="AH393" s="1750" t="s">
        <v>23</v>
      </c>
      <c r="AI393" s="524">
        <v>263</v>
      </c>
      <c r="AJ393" s="525">
        <v>236</v>
      </c>
      <c r="AK393" s="1982" t="s">
        <v>36</v>
      </c>
      <c r="AL393" s="1983"/>
    </row>
    <row r="394" spans="1:38" s="1" customFormat="1" ht="13.5" customHeight="1">
      <c r="A394" s="2180"/>
      <c r="B394" s="472">
        <v>43172</v>
      </c>
      <c r="C394" s="473" t="s">
        <v>38</v>
      </c>
      <c r="D394" s="75" t="s">
        <v>627</v>
      </c>
      <c r="E394" s="1963"/>
      <c r="F394" s="1963">
        <v>11.9</v>
      </c>
      <c r="G394" s="881">
        <v>12</v>
      </c>
      <c r="H394" s="882">
        <v>12.1</v>
      </c>
      <c r="I394" s="883">
        <v>5.71</v>
      </c>
      <c r="J394" s="884">
        <v>4.26</v>
      </c>
      <c r="K394" s="885">
        <v>7.55</v>
      </c>
      <c r="L394" s="886">
        <v>7.43</v>
      </c>
      <c r="M394" s="883">
        <v>35.5</v>
      </c>
      <c r="N394" s="884">
        <v>35.6</v>
      </c>
      <c r="O394" s="881"/>
      <c r="P394" s="882">
        <v>83.3</v>
      </c>
      <c r="Q394" s="881"/>
      <c r="R394" s="882">
        <v>120.1</v>
      </c>
      <c r="S394" s="881"/>
      <c r="T394" s="882"/>
      <c r="U394" s="881"/>
      <c r="V394" s="882"/>
      <c r="W394" s="883"/>
      <c r="X394" s="884">
        <v>31.7</v>
      </c>
      <c r="Y394" s="887"/>
      <c r="Z394" s="888">
        <v>252</v>
      </c>
      <c r="AA394" s="885"/>
      <c r="AB394" s="886">
        <v>0.34</v>
      </c>
      <c r="AC394" s="481">
        <v>4836</v>
      </c>
      <c r="AD394" s="530"/>
      <c r="AE394" s="467"/>
      <c r="AF394" s="118"/>
      <c r="AG394" s="1352" t="s">
        <v>527</v>
      </c>
      <c r="AH394" s="1750" t="s">
        <v>23</v>
      </c>
      <c r="AI394" s="526">
        <v>0.56999999999999995</v>
      </c>
      <c r="AJ394" s="527">
        <v>0.37</v>
      </c>
      <c r="AK394" s="1984" t="s">
        <v>36</v>
      </c>
      <c r="AL394" s="1978"/>
    </row>
    <row r="395" spans="1:38" s="1" customFormat="1" ht="13.5" customHeight="1">
      <c r="A395" s="2180"/>
      <c r="B395" s="472">
        <v>43173</v>
      </c>
      <c r="C395" s="473" t="s">
        <v>35</v>
      </c>
      <c r="D395" s="75" t="s">
        <v>627</v>
      </c>
      <c r="E395" s="1963"/>
      <c r="F395" s="1963">
        <v>15.6</v>
      </c>
      <c r="G395" s="881">
        <v>13.4</v>
      </c>
      <c r="H395" s="882">
        <v>13.3</v>
      </c>
      <c r="I395" s="883">
        <v>6.2</v>
      </c>
      <c r="J395" s="884">
        <v>4.7300000000000004</v>
      </c>
      <c r="K395" s="885">
        <v>7.55</v>
      </c>
      <c r="L395" s="886">
        <v>7.38</v>
      </c>
      <c r="M395" s="883">
        <v>36.799999999999997</v>
      </c>
      <c r="N395" s="884">
        <v>37.5</v>
      </c>
      <c r="O395" s="881"/>
      <c r="P395" s="882">
        <v>88.3</v>
      </c>
      <c r="Q395" s="881"/>
      <c r="R395" s="882">
        <v>124.7</v>
      </c>
      <c r="S395" s="881"/>
      <c r="T395" s="882"/>
      <c r="U395" s="881"/>
      <c r="V395" s="882"/>
      <c r="W395" s="883"/>
      <c r="X395" s="884">
        <v>36.1</v>
      </c>
      <c r="Y395" s="887"/>
      <c r="Z395" s="888">
        <v>268</v>
      </c>
      <c r="AA395" s="885"/>
      <c r="AB395" s="886">
        <v>0.32</v>
      </c>
      <c r="AC395" s="481">
        <v>5173</v>
      </c>
      <c r="AD395" s="530"/>
      <c r="AE395" s="467"/>
      <c r="AF395" s="118"/>
      <c r="AG395" s="1352" t="s">
        <v>24</v>
      </c>
      <c r="AH395" s="1750" t="s">
        <v>23</v>
      </c>
      <c r="AI395" s="1765">
        <v>3.3</v>
      </c>
      <c r="AJ395" s="1766">
        <v>2.7</v>
      </c>
      <c r="AK395" s="1979" t="s">
        <v>36</v>
      </c>
      <c r="AL395" s="1978"/>
    </row>
    <row r="396" spans="1:38" s="1" customFormat="1" ht="13.5" customHeight="1">
      <c r="A396" s="2180"/>
      <c r="B396" s="472">
        <v>43174</v>
      </c>
      <c r="C396" s="473" t="s">
        <v>39</v>
      </c>
      <c r="D396" s="75" t="s">
        <v>627</v>
      </c>
      <c r="E396" s="1963"/>
      <c r="F396" s="1963">
        <v>17.5</v>
      </c>
      <c r="G396" s="881">
        <v>14.5</v>
      </c>
      <c r="H396" s="882">
        <v>14.6</v>
      </c>
      <c r="I396" s="883">
        <v>6.28</v>
      </c>
      <c r="J396" s="884">
        <v>5.0199999999999996</v>
      </c>
      <c r="K396" s="885">
        <v>7.58</v>
      </c>
      <c r="L396" s="886">
        <v>7.42</v>
      </c>
      <c r="M396" s="883">
        <v>37.700000000000003</v>
      </c>
      <c r="N396" s="884">
        <v>38.9</v>
      </c>
      <c r="O396" s="881"/>
      <c r="P396" s="882">
        <v>88.5</v>
      </c>
      <c r="Q396" s="881" t="s">
        <v>19</v>
      </c>
      <c r="R396" s="882">
        <v>127.1</v>
      </c>
      <c r="S396" s="881" t="s">
        <v>19</v>
      </c>
      <c r="T396" s="882"/>
      <c r="U396" s="881" t="s">
        <v>19</v>
      </c>
      <c r="V396" s="882"/>
      <c r="W396" s="883"/>
      <c r="X396" s="884">
        <v>36</v>
      </c>
      <c r="Y396" s="887"/>
      <c r="Z396" s="888">
        <v>211</v>
      </c>
      <c r="AA396" s="885"/>
      <c r="AB396" s="886">
        <v>0.3</v>
      </c>
      <c r="AC396" s="481">
        <v>5229</v>
      </c>
      <c r="AD396" s="530"/>
      <c r="AE396" s="467"/>
      <c r="AF396" s="118"/>
      <c r="AG396" s="1352" t="s">
        <v>25</v>
      </c>
      <c r="AH396" s="1750" t="s">
        <v>23</v>
      </c>
      <c r="AI396" s="1765">
        <v>1.8</v>
      </c>
      <c r="AJ396" s="1766">
        <v>1.8</v>
      </c>
      <c r="AK396" s="1979" t="s">
        <v>36</v>
      </c>
      <c r="AL396" s="1978"/>
    </row>
    <row r="397" spans="1:38" s="1" customFormat="1" ht="13.5" customHeight="1">
      <c r="A397" s="2180"/>
      <c r="B397" s="472">
        <v>43175</v>
      </c>
      <c r="C397" s="473" t="s">
        <v>40</v>
      </c>
      <c r="D397" s="75" t="s">
        <v>632</v>
      </c>
      <c r="E397" s="1963">
        <v>4.5</v>
      </c>
      <c r="F397" s="1963">
        <v>15.2</v>
      </c>
      <c r="G397" s="881">
        <v>14.6</v>
      </c>
      <c r="H397" s="882">
        <v>14.7</v>
      </c>
      <c r="I397" s="883">
        <v>8.42</v>
      </c>
      <c r="J397" s="884">
        <v>3.34</v>
      </c>
      <c r="K397" s="885">
        <v>7.75</v>
      </c>
      <c r="L397" s="886">
        <v>7.57</v>
      </c>
      <c r="M397" s="883">
        <v>37.4</v>
      </c>
      <c r="N397" s="884">
        <v>38.299999999999997</v>
      </c>
      <c r="O397" s="881"/>
      <c r="P397" s="882">
        <v>89.1</v>
      </c>
      <c r="Q397" s="881"/>
      <c r="R397" s="882">
        <v>128.80000000000001</v>
      </c>
      <c r="S397" s="881"/>
      <c r="T397" s="882"/>
      <c r="U397" s="881"/>
      <c r="V397" s="882"/>
      <c r="W397" s="883"/>
      <c r="X397" s="884">
        <v>36.200000000000003</v>
      </c>
      <c r="Y397" s="887"/>
      <c r="Z397" s="888">
        <v>255</v>
      </c>
      <c r="AA397" s="885"/>
      <c r="AB397" s="886">
        <v>0.1</v>
      </c>
      <c r="AC397" s="481">
        <v>4629</v>
      </c>
      <c r="AD397" s="530"/>
      <c r="AE397" s="467"/>
      <c r="AF397" s="118"/>
      <c r="AG397" s="1352" t="s">
        <v>528</v>
      </c>
      <c r="AH397" s="1750" t="s">
        <v>23</v>
      </c>
      <c r="AI397" s="1765">
        <v>8.5</v>
      </c>
      <c r="AJ397" s="1766">
        <v>10.7</v>
      </c>
      <c r="AK397" s="1979" t="s">
        <v>36</v>
      </c>
      <c r="AL397" s="1978"/>
    </row>
    <row r="398" spans="1:38" s="1" customFormat="1" ht="13.5" customHeight="1">
      <c r="A398" s="2180"/>
      <c r="B398" s="472">
        <v>43176</v>
      </c>
      <c r="C398" s="473" t="s">
        <v>41</v>
      </c>
      <c r="D398" s="75" t="s">
        <v>627</v>
      </c>
      <c r="E398" s="1963"/>
      <c r="F398" s="1963">
        <v>7.4</v>
      </c>
      <c r="G398" s="881">
        <v>11.9</v>
      </c>
      <c r="H398" s="882">
        <v>12.2</v>
      </c>
      <c r="I398" s="883">
        <v>6.3</v>
      </c>
      <c r="J398" s="884">
        <v>3.5</v>
      </c>
      <c r="K398" s="885">
        <v>7.7</v>
      </c>
      <c r="L398" s="886">
        <v>7.5</v>
      </c>
      <c r="M398" s="883"/>
      <c r="N398" s="884"/>
      <c r="O398" s="881"/>
      <c r="P398" s="882"/>
      <c r="Q398" s="881"/>
      <c r="R398" s="882"/>
      <c r="S398" s="881"/>
      <c r="T398" s="882"/>
      <c r="U398" s="881"/>
      <c r="V398" s="882"/>
      <c r="W398" s="883"/>
      <c r="X398" s="884"/>
      <c r="Y398" s="887"/>
      <c r="Z398" s="888"/>
      <c r="AA398" s="885"/>
      <c r="AB398" s="886"/>
      <c r="AC398" s="481">
        <v>4745</v>
      </c>
      <c r="AD398" s="530"/>
      <c r="AE398" s="467"/>
      <c r="AF398" s="118"/>
      <c r="AG398" s="1352" t="s">
        <v>529</v>
      </c>
      <c r="AH398" s="1750" t="s">
        <v>23</v>
      </c>
      <c r="AI398" s="1767">
        <v>0.1</v>
      </c>
      <c r="AJ398" s="1768">
        <v>0.10299999999999999</v>
      </c>
      <c r="AK398" s="1985" t="s">
        <v>36</v>
      </c>
      <c r="AL398" s="1986"/>
    </row>
    <row r="399" spans="1:38" s="1" customFormat="1" ht="13.5" customHeight="1">
      <c r="A399" s="2180"/>
      <c r="B399" s="472">
        <v>43177</v>
      </c>
      <c r="C399" s="473" t="s">
        <v>42</v>
      </c>
      <c r="D399" s="75" t="s">
        <v>627</v>
      </c>
      <c r="E399" s="1963"/>
      <c r="F399" s="1963">
        <v>12.1</v>
      </c>
      <c r="G399" s="881">
        <v>12.4</v>
      </c>
      <c r="H399" s="882">
        <v>12.5</v>
      </c>
      <c r="I399" s="883">
        <v>4.8</v>
      </c>
      <c r="J399" s="884">
        <v>5.0999999999999996</v>
      </c>
      <c r="K399" s="885">
        <v>7.7</v>
      </c>
      <c r="L399" s="886">
        <v>7.6</v>
      </c>
      <c r="M399" s="883"/>
      <c r="N399" s="884"/>
      <c r="O399" s="881"/>
      <c r="P399" s="882"/>
      <c r="Q399" s="881"/>
      <c r="R399" s="882"/>
      <c r="S399" s="881"/>
      <c r="T399" s="882"/>
      <c r="U399" s="881"/>
      <c r="V399" s="882"/>
      <c r="W399" s="883"/>
      <c r="X399" s="884"/>
      <c r="Y399" s="887"/>
      <c r="Z399" s="888"/>
      <c r="AA399" s="885"/>
      <c r="AB399" s="886"/>
      <c r="AC399" s="481">
        <v>3139</v>
      </c>
      <c r="AD399" s="530">
        <v>20150</v>
      </c>
      <c r="AE399" s="467">
        <v>4.07</v>
      </c>
      <c r="AF399" s="118" t="s">
        <v>36</v>
      </c>
      <c r="AG399" s="1352" t="s">
        <v>292</v>
      </c>
      <c r="AH399" s="1750" t="s">
        <v>23</v>
      </c>
      <c r="AI399" s="1769">
        <v>3.66</v>
      </c>
      <c r="AJ399" s="1770">
        <v>3.74</v>
      </c>
      <c r="AK399" s="1977" t="s">
        <v>36</v>
      </c>
      <c r="AL399" s="1978"/>
    </row>
    <row r="400" spans="1:38" s="1" customFormat="1" ht="13.5" customHeight="1">
      <c r="A400" s="2180"/>
      <c r="B400" s="472">
        <v>43178</v>
      </c>
      <c r="C400" s="473" t="s">
        <v>37</v>
      </c>
      <c r="D400" s="75" t="s">
        <v>641</v>
      </c>
      <c r="E400" s="1963"/>
      <c r="F400" s="1963">
        <v>16.5</v>
      </c>
      <c r="G400" s="881">
        <v>13.4</v>
      </c>
      <c r="H400" s="882">
        <v>13.1</v>
      </c>
      <c r="I400" s="883">
        <v>4.2300000000000004</v>
      </c>
      <c r="J400" s="884">
        <v>3.85</v>
      </c>
      <c r="K400" s="885">
        <v>7.67</v>
      </c>
      <c r="L400" s="886">
        <v>7.58</v>
      </c>
      <c r="M400" s="883">
        <v>39</v>
      </c>
      <c r="N400" s="884">
        <v>38.700000000000003</v>
      </c>
      <c r="O400" s="881"/>
      <c r="P400" s="882">
        <v>89.4</v>
      </c>
      <c r="Q400" s="881"/>
      <c r="R400" s="882">
        <v>132.4</v>
      </c>
      <c r="S400" s="881"/>
      <c r="T400" s="882"/>
      <c r="U400" s="881"/>
      <c r="V400" s="882"/>
      <c r="W400" s="883"/>
      <c r="X400" s="884">
        <v>38.4</v>
      </c>
      <c r="Y400" s="887"/>
      <c r="Z400" s="888">
        <v>255</v>
      </c>
      <c r="AA400" s="885"/>
      <c r="AB400" s="886">
        <v>0.12</v>
      </c>
      <c r="AC400" s="481">
        <v>3854</v>
      </c>
      <c r="AD400" s="530">
        <v>10050</v>
      </c>
      <c r="AE400" s="467" t="s">
        <v>36</v>
      </c>
      <c r="AF400" s="118" t="s">
        <v>36</v>
      </c>
      <c r="AG400" s="1352" t="s">
        <v>530</v>
      </c>
      <c r="AH400" s="1750" t="s">
        <v>23</v>
      </c>
      <c r="AI400" s="1769">
        <v>4.5</v>
      </c>
      <c r="AJ400" s="1770">
        <v>4.04</v>
      </c>
      <c r="AK400" s="1977" t="s">
        <v>36</v>
      </c>
      <c r="AL400" s="1978"/>
    </row>
    <row r="401" spans="1:38" s="1" customFormat="1" ht="13.5" customHeight="1">
      <c r="A401" s="2180"/>
      <c r="B401" s="472">
        <v>43179</v>
      </c>
      <c r="C401" s="473" t="s">
        <v>38</v>
      </c>
      <c r="D401" s="75" t="s">
        <v>632</v>
      </c>
      <c r="E401" s="1963">
        <v>10</v>
      </c>
      <c r="F401" s="1963">
        <v>7.7</v>
      </c>
      <c r="G401" s="881">
        <v>13.4</v>
      </c>
      <c r="H401" s="882">
        <v>13.9</v>
      </c>
      <c r="I401" s="883">
        <v>5.48</v>
      </c>
      <c r="J401" s="884">
        <v>3.28</v>
      </c>
      <c r="K401" s="885">
        <v>7.68</v>
      </c>
      <c r="L401" s="886">
        <v>7.55</v>
      </c>
      <c r="M401" s="883">
        <v>36.4</v>
      </c>
      <c r="N401" s="884">
        <v>38.4</v>
      </c>
      <c r="O401" s="881"/>
      <c r="P401" s="882">
        <v>86.8</v>
      </c>
      <c r="Q401" s="881"/>
      <c r="R401" s="882">
        <v>127.2</v>
      </c>
      <c r="S401" s="881"/>
      <c r="T401" s="882"/>
      <c r="U401" s="881"/>
      <c r="V401" s="882"/>
      <c r="W401" s="883"/>
      <c r="X401" s="884">
        <v>38</v>
      </c>
      <c r="Y401" s="887"/>
      <c r="Z401" s="888">
        <v>263</v>
      </c>
      <c r="AA401" s="885"/>
      <c r="AB401" s="886">
        <v>0.15</v>
      </c>
      <c r="AC401" s="481">
        <v>4381</v>
      </c>
      <c r="AD401" s="530">
        <v>0</v>
      </c>
      <c r="AE401" s="467" t="s">
        <v>36</v>
      </c>
      <c r="AF401" s="118" t="s">
        <v>36</v>
      </c>
      <c r="AG401" s="1352" t="s">
        <v>531</v>
      </c>
      <c r="AH401" s="1750" t="s">
        <v>23</v>
      </c>
      <c r="AI401" s="1987">
        <v>9.4E-2</v>
      </c>
      <c r="AJ401" s="1955">
        <v>0.10299999999999999</v>
      </c>
      <c r="AK401" s="1985" t="s">
        <v>36</v>
      </c>
      <c r="AL401" s="1986"/>
    </row>
    <row r="402" spans="1:38" s="1" customFormat="1" ht="13.5" customHeight="1">
      <c r="A402" s="2180"/>
      <c r="B402" s="472">
        <v>43180</v>
      </c>
      <c r="C402" s="473" t="s">
        <v>35</v>
      </c>
      <c r="D402" s="75" t="s">
        <v>632</v>
      </c>
      <c r="E402" s="1963">
        <v>29</v>
      </c>
      <c r="F402" s="1963">
        <v>4.7</v>
      </c>
      <c r="G402" s="881">
        <v>10.8</v>
      </c>
      <c r="H402" s="882">
        <v>11.4</v>
      </c>
      <c r="I402" s="883">
        <v>6.7</v>
      </c>
      <c r="J402" s="884">
        <v>4.2</v>
      </c>
      <c r="K402" s="885">
        <v>7.6</v>
      </c>
      <c r="L402" s="886">
        <v>7.5</v>
      </c>
      <c r="M402" s="883"/>
      <c r="N402" s="884"/>
      <c r="O402" s="881"/>
      <c r="P402" s="882"/>
      <c r="Q402" s="881"/>
      <c r="R402" s="882"/>
      <c r="S402" s="881"/>
      <c r="T402" s="882"/>
      <c r="U402" s="881"/>
      <c r="V402" s="882"/>
      <c r="W402" s="883"/>
      <c r="X402" s="884"/>
      <c r="Y402" s="887"/>
      <c r="Z402" s="888"/>
      <c r="AA402" s="885"/>
      <c r="AB402" s="886"/>
      <c r="AC402" s="481">
        <v>5207</v>
      </c>
      <c r="AD402" s="530">
        <v>0</v>
      </c>
      <c r="AE402" s="467" t="s">
        <v>36</v>
      </c>
      <c r="AF402" s="118" t="s">
        <v>36</v>
      </c>
      <c r="AG402" s="1352" t="s">
        <v>532</v>
      </c>
      <c r="AH402" s="1750" t="s">
        <v>23</v>
      </c>
      <c r="AI402" s="1771" t="s">
        <v>644</v>
      </c>
      <c r="AJ402" s="1772" t="s">
        <v>644</v>
      </c>
      <c r="AK402" s="1977" t="s">
        <v>36</v>
      </c>
      <c r="AL402" s="1978"/>
    </row>
    <row r="403" spans="1:38" s="1" customFormat="1" ht="13.5" customHeight="1">
      <c r="A403" s="2180"/>
      <c r="B403" s="472">
        <v>43181</v>
      </c>
      <c r="C403" s="473" t="s">
        <v>39</v>
      </c>
      <c r="D403" s="75" t="s">
        <v>641</v>
      </c>
      <c r="E403" s="1963">
        <v>10</v>
      </c>
      <c r="F403" s="1963">
        <v>9.1</v>
      </c>
      <c r="G403" s="881">
        <v>10.1</v>
      </c>
      <c r="H403" s="882">
        <v>9.8000000000000007</v>
      </c>
      <c r="I403" s="883">
        <v>26.44</v>
      </c>
      <c r="J403" s="884">
        <v>2.16</v>
      </c>
      <c r="K403" s="885">
        <v>7.37</v>
      </c>
      <c r="L403" s="886">
        <v>7.17</v>
      </c>
      <c r="M403" s="883">
        <v>17.3</v>
      </c>
      <c r="N403" s="884">
        <v>17.8</v>
      </c>
      <c r="O403" s="881"/>
      <c r="P403" s="882">
        <v>42.1</v>
      </c>
      <c r="Q403" s="881"/>
      <c r="R403" s="882">
        <v>66.400000000000006</v>
      </c>
      <c r="S403" s="881"/>
      <c r="T403" s="882"/>
      <c r="U403" s="881"/>
      <c r="V403" s="882"/>
      <c r="W403" s="883"/>
      <c r="X403" s="884">
        <v>16.600000000000001</v>
      </c>
      <c r="Y403" s="887"/>
      <c r="Z403" s="888">
        <v>120</v>
      </c>
      <c r="AA403" s="885"/>
      <c r="AB403" s="886">
        <v>0.04</v>
      </c>
      <c r="AC403" s="481">
        <v>5512</v>
      </c>
      <c r="AD403" s="530">
        <v>0</v>
      </c>
      <c r="AE403" s="467" t="s">
        <v>36</v>
      </c>
      <c r="AF403" s="118" t="s">
        <v>36</v>
      </c>
      <c r="AG403" s="1352" t="s">
        <v>533</v>
      </c>
      <c r="AH403" s="1750" t="s">
        <v>23</v>
      </c>
      <c r="AI403" s="1765">
        <v>23.7</v>
      </c>
      <c r="AJ403" s="1766">
        <v>24.1</v>
      </c>
      <c r="AK403" s="1979" t="s">
        <v>36</v>
      </c>
      <c r="AL403" s="1980"/>
    </row>
    <row r="404" spans="1:38" s="1" customFormat="1" ht="13.5" customHeight="1">
      <c r="A404" s="2180"/>
      <c r="B404" s="472">
        <v>43182</v>
      </c>
      <c r="C404" s="473" t="s">
        <v>40</v>
      </c>
      <c r="D404" s="75" t="s">
        <v>641</v>
      </c>
      <c r="E404" s="1963">
        <v>0.5</v>
      </c>
      <c r="F404" s="1963">
        <v>11.4</v>
      </c>
      <c r="G404" s="881">
        <v>12.9</v>
      </c>
      <c r="H404" s="882">
        <v>13</v>
      </c>
      <c r="I404" s="883">
        <v>7.11</v>
      </c>
      <c r="J404" s="884">
        <v>3.8</v>
      </c>
      <c r="K404" s="885">
        <v>7.42</v>
      </c>
      <c r="L404" s="886">
        <v>7.35</v>
      </c>
      <c r="M404" s="883">
        <v>28</v>
      </c>
      <c r="N404" s="884">
        <v>25.8</v>
      </c>
      <c r="O404" s="881"/>
      <c r="P404" s="882">
        <v>66.7</v>
      </c>
      <c r="Q404" s="881"/>
      <c r="R404" s="882">
        <v>97.5</v>
      </c>
      <c r="S404" s="881"/>
      <c r="T404" s="882"/>
      <c r="U404" s="881"/>
      <c r="V404" s="882"/>
      <c r="W404" s="883"/>
      <c r="X404" s="884">
        <v>23.2</v>
      </c>
      <c r="Y404" s="887"/>
      <c r="Z404" s="888">
        <v>195</v>
      </c>
      <c r="AA404" s="885"/>
      <c r="AB404" s="886">
        <v>0.15</v>
      </c>
      <c r="AC404" s="481">
        <v>2681</v>
      </c>
      <c r="AD404" s="530">
        <v>20260</v>
      </c>
      <c r="AE404" s="467" t="s">
        <v>36</v>
      </c>
      <c r="AF404" s="118" t="s">
        <v>36</v>
      </c>
      <c r="AG404" s="1352" t="s">
        <v>27</v>
      </c>
      <c r="AH404" s="1750" t="s">
        <v>23</v>
      </c>
      <c r="AI404" s="1765">
        <v>29.3</v>
      </c>
      <c r="AJ404" s="1766">
        <v>30.2</v>
      </c>
      <c r="AK404" s="1979" t="s">
        <v>36</v>
      </c>
      <c r="AL404" s="1980"/>
    </row>
    <row r="405" spans="1:38" s="1" customFormat="1" ht="13.5" customHeight="1">
      <c r="A405" s="2180"/>
      <c r="B405" s="472">
        <v>43183</v>
      </c>
      <c r="C405" s="473" t="s">
        <v>41</v>
      </c>
      <c r="D405" s="75" t="s">
        <v>641</v>
      </c>
      <c r="E405" s="1963">
        <v>0.5</v>
      </c>
      <c r="F405" s="1963">
        <v>11.8</v>
      </c>
      <c r="G405" s="881">
        <v>13.3</v>
      </c>
      <c r="H405" s="882">
        <v>13.4</v>
      </c>
      <c r="I405" s="883">
        <v>4.2</v>
      </c>
      <c r="J405" s="884">
        <v>3.9</v>
      </c>
      <c r="K405" s="885">
        <v>7.6</v>
      </c>
      <c r="L405" s="886">
        <v>7.5</v>
      </c>
      <c r="M405" s="883"/>
      <c r="N405" s="884"/>
      <c r="O405" s="881"/>
      <c r="P405" s="882"/>
      <c r="Q405" s="881"/>
      <c r="R405" s="882"/>
      <c r="S405" s="881"/>
      <c r="T405" s="882"/>
      <c r="U405" s="881"/>
      <c r="V405" s="882"/>
      <c r="W405" s="883"/>
      <c r="X405" s="884"/>
      <c r="Y405" s="887"/>
      <c r="Z405" s="888"/>
      <c r="AA405" s="885"/>
      <c r="AB405" s="886"/>
      <c r="AC405" s="481">
        <v>1276</v>
      </c>
      <c r="AD405" s="530">
        <v>10060</v>
      </c>
      <c r="AE405" s="467" t="s">
        <v>36</v>
      </c>
      <c r="AF405" s="118" t="s">
        <v>36</v>
      </c>
      <c r="AG405" s="1352" t="s">
        <v>534</v>
      </c>
      <c r="AH405" s="1750" t="s">
        <v>519</v>
      </c>
      <c r="AI405" s="1773">
        <v>11</v>
      </c>
      <c r="AJ405" s="1774">
        <v>8</v>
      </c>
      <c r="AK405" s="1988" t="s">
        <v>36</v>
      </c>
      <c r="AL405" s="1989"/>
    </row>
    <row r="406" spans="1:38" s="1" customFormat="1" ht="13.5" customHeight="1">
      <c r="A406" s="2180"/>
      <c r="B406" s="472">
        <v>43184</v>
      </c>
      <c r="C406" s="625" t="s">
        <v>42</v>
      </c>
      <c r="D406" s="75" t="s">
        <v>627</v>
      </c>
      <c r="E406" s="1963"/>
      <c r="F406" s="1963">
        <v>14.1</v>
      </c>
      <c r="G406" s="881">
        <v>13.6</v>
      </c>
      <c r="H406" s="882">
        <v>13.8</v>
      </c>
      <c r="I406" s="883">
        <v>4.0999999999999996</v>
      </c>
      <c r="J406" s="884">
        <v>3.6</v>
      </c>
      <c r="K406" s="885">
        <v>7.6</v>
      </c>
      <c r="L406" s="886">
        <v>7.7</v>
      </c>
      <c r="M406" s="883"/>
      <c r="N406" s="884"/>
      <c r="O406" s="881"/>
      <c r="P406" s="882"/>
      <c r="Q406" s="881"/>
      <c r="R406" s="882"/>
      <c r="S406" s="881"/>
      <c r="T406" s="882"/>
      <c r="U406" s="881"/>
      <c r="V406" s="882"/>
      <c r="W406" s="883"/>
      <c r="X406" s="884"/>
      <c r="Y406" s="887"/>
      <c r="Z406" s="888"/>
      <c r="AA406" s="885"/>
      <c r="AB406" s="886"/>
      <c r="AC406" s="481">
        <v>952</v>
      </c>
      <c r="AD406" s="530">
        <v>10040</v>
      </c>
      <c r="AE406" s="467">
        <v>4.8099999999999996</v>
      </c>
      <c r="AF406" s="118" t="s">
        <v>36</v>
      </c>
      <c r="AG406" s="1352" t="s">
        <v>535</v>
      </c>
      <c r="AH406" s="1750" t="s">
        <v>23</v>
      </c>
      <c r="AI406" s="1773">
        <v>8</v>
      </c>
      <c r="AJ406" s="1774">
        <v>7</v>
      </c>
      <c r="AK406" s="1988" t="s">
        <v>36</v>
      </c>
      <c r="AL406" s="1989"/>
    </row>
    <row r="407" spans="1:38" s="1" customFormat="1" ht="13.5" customHeight="1">
      <c r="A407" s="2180"/>
      <c r="B407" s="472">
        <v>43185</v>
      </c>
      <c r="C407" s="473" t="s">
        <v>777</v>
      </c>
      <c r="D407" s="75" t="s">
        <v>627</v>
      </c>
      <c r="E407" s="1963"/>
      <c r="F407" s="1963">
        <v>15.9</v>
      </c>
      <c r="G407" s="881">
        <v>14.2</v>
      </c>
      <c r="H407" s="882">
        <v>14.4</v>
      </c>
      <c r="I407" s="883">
        <v>4.76</v>
      </c>
      <c r="J407" s="884">
        <v>4.43</v>
      </c>
      <c r="K407" s="885">
        <v>7.59</v>
      </c>
      <c r="L407" s="886">
        <v>7.65</v>
      </c>
      <c r="M407" s="883">
        <v>35.5</v>
      </c>
      <c r="N407" s="884">
        <v>37.700000000000003</v>
      </c>
      <c r="O407" s="881"/>
      <c r="P407" s="882">
        <v>89.5</v>
      </c>
      <c r="Q407" s="881"/>
      <c r="R407" s="882">
        <v>129.9</v>
      </c>
      <c r="S407" s="881"/>
      <c r="T407" s="882"/>
      <c r="U407" s="881"/>
      <c r="V407" s="882"/>
      <c r="W407" s="883"/>
      <c r="X407" s="884">
        <v>33.700000000000003</v>
      </c>
      <c r="Y407" s="887"/>
      <c r="Z407" s="888">
        <v>252</v>
      </c>
      <c r="AA407" s="885"/>
      <c r="AB407" s="886">
        <v>0.3</v>
      </c>
      <c r="AC407" s="481">
        <v>965</v>
      </c>
      <c r="AD407" s="530">
        <v>0</v>
      </c>
      <c r="AE407" s="467" t="s">
        <v>36</v>
      </c>
      <c r="AF407" s="118" t="s">
        <v>36</v>
      </c>
      <c r="AG407" s="1990"/>
      <c r="AH407" s="1991"/>
      <c r="AI407" s="1992"/>
      <c r="AJ407" s="1993"/>
      <c r="AK407" s="1993"/>
      <c r="AL407" s="1991"/>
    </row>
    <row r="408" spans="1:38" s="1" customFormat="1" ht="13.5" customHeight="1">
      <c r="A408" s="2180"/>
      <c r="B408" s="472">
        <v>43186</v>
      </c>
      <c r="C408" s="473" t="s">
        <v>38</v>
      </c>
      <c r="D408" s="75" t="s">
        <v>627</v>
      </c>
      <c r="E408" s="1963"/>
      <c r="F408" s="1963">
        <v>17.100000000000001</v>
      </c>
      <c r="G408" s="881">
        <v>14.8</v>
      </c>
      <c r="H408" s="882">
        <v>14.8</v>
      </c>
      <c r="I408" s="883">
        <v>4.03</v>
      </c>
      <c r="J408" s="884">
        <v>6.19</v>
      </c>
      <c r="K408" s="885">
        <v>7.61</v>
      </c>
      <c r="L408" s="886">
        <v>7.74</v>
      </c>
      <c r="M408" s="883">
        <v>37</v>
      </c>
      <c r="N408" s="884">
        <v>39.200000000000003</v>
      </c>
      <c r="O408" s="881"/>
      <c r="P408" s="882">
        <v>91.6</v>
      </c>
      <c r="Q408" s="881"/>
      <c r="R408" s="882">
        <v>119</v>
      </c>
      <c r="S408" s="881"/>
      <c r="T408" s="882"/>
      <c r="U408" s="881"/>
      <c r="V408" s="882"/>
      <c r="W408" s="883"/>
      <c r="X408" s="884">
        <v>35.5</v>
      </c>
      <c r="Y408" s="887"/>
      <c r="Z408" s="888">
        <v>262</v>
      </c>
      <c r="AA408" s="885"/>
      <c r="AB408" s="886">
        <v>0.28000000000000003</v>
      </c>
      <c r="AC408" s="481">
        <v>1214</v>
      </c>
      <c r="AD408" s="530">
        <v>30170</v>
      </c>
      <c r="AE408" s="467" t="s">
        <v>36</v>
      </c>
      <c r="AF408" s="118" t="s">
        <v>36</v>
      </c>
      <c r="AG408" s="1990"/>
      <c r="AH408" s="1991"/>
      <c r="AI408" s="1992"/>
      <c r="AJ408" s="1993"/>
      <c r="AK408" s="1993"/>
      <c r="AL408" s="1991"/>
    </row>
    <row r="409" spans="1:38" s="1" customFormat="1" ht="13.5" customHeight="1">
      <c r="A409" s="2180"/>
      <c r="B409" s="472">
        <v>43187</v>
      </c>
      <c r="C409" s="473" t="s">
        <v>40</v>
      </c>
      <c r="D409" s="75" t="s">
        <v>627</v>
      </c>
      <c r="E409" s="1963"/>
      <c r="F409" s="1963">
        <v>18.8</v>
      </c>
      <c r="G409" s="881">
        <v>16.2</v>
      </c>
      <c r="H409" s="882">
        <v>16.2</v>
      </c>
      <c r="I409" s="883">
        <v>3.79</v>
      </c>
      <c r="J409" s="884">
        <v>4.5</v>
      </c>
      <c r="K409" s="885">
        <v>7.61</v>
      </c>
      <c r="L409" s="886">
        <v>7.65</v>
      </c>
      <c r="M409" s="883">
        <v>38.6</v>
      </c>
      <c r="N409" s="884">
        <v>39.200000000000003</v>
      </c>
      <c r="O409" s="881"/>
      <c r="P409" s="882">
        <v>92.5</v>
      </c>
      <c r="Q409" s="881"/>
      <c r="R409" s="882">
        <v>133</v>
      </c>
      <c r="S409" s="881"/>
      <c r="T409" s="882"/>
      <c r="U409" s="881"/>
      <c r="V409" s="882"/>
      <c r="W409" s="883"/>
      <c r="X409" s="884">
        <v>36.299999999999997</v>
      </c>
      <c r="Y409" s="887"/>
      <c r="Z409" s="888">
        <v>261</v>
      </c>
      <c r="AA409" s="885"/>
      <c r="AB409" s="886">
        <v>0.24</v>
      </c>
      <c r="AC409" s="481">
        <v>942</v>
      </c>
      <c r="AD409" s="530">
        <v>0</v>
      </c>
      <c r="AE409" s="467" t="s">
        <v>36</v>
      </c>
      <c r="AF409" s="118" t="s">
        <v>36</v>
      </c>
      <c r="AG409" s="1994"/>
      <c r="AH409" s="1995"/>
      <c r="AI409" s="1996"/>
      <c r="AJ409" s="1997"/>
      <c r="AK409" s="1997"/>
      <c r="AL409" s="1995"/>
    </row>
    <row r="410" spans="1:38" s="1" customFormat="1" ht="13.5" customHeight="1">
      <c r="A410" s="2180"/>
      <c r="B410" s="472">
        <v>43188</v>
      </c>
      <c r="C410" s="473" t="s">
        <v>41</v>
      </c>
      <c r="D410" s="75" t="s">
        <v>627</v>
      </c>
      <c r="E410" s="1963"/>
      <c r="F410" s="1963">
        <v>18.3</v>
      </c>
      <c r="G410" s="881">
        <v>17</v>
      </c>
      <c r="H410" s="882">
        <v>16.899999999999999</v>
      </c>
      <c r="I410" s="883">
        <v>3.85</v>
      </c>
      <c r="J410" s="884">
        <v>4.88</v>
      </c>
      <c r="K410" s="885">
        <v>7.65</v>
      </c>
      <c r="L410" s="886">
        <v>7.71</v>
      </c>
      <c r="M410" s="883">
        <v>39</v>
      </c>
      <c r="N410" s="884">
        <v>40.299999999999997</v>
      </c>
      <c r="O410" s="881"/>
      <c r="P410" s="882">
        <v>94.7</v>
      </c>
      <c r="Q410" s="881"/>
      <c r="R410" s="882">
        <v>127.3</v>
      </c>
      <c r="S410" s="881"/>
      <c r="T410" s="882"/>
      <c r="U410" s="881"/>
      <c r="V410" s="882"/>
      <c r="W410" s="883"/>
      <c r="X410" s="884">
        <v>42.9</v>
      </c>
      <c r="Y410" s="887"/>
      <c r="Z410" s="888">
        <v>269</v>
      </c>
      <c r="AA410" s="885"/>
      <c r="AB410" s="886">
        <v>0.24</v>
      </c>
      <c r="AC410" s="481">
        <v>958</v>
      </c>
      <c r="AD410" s="530">
        <v>0</v>
      </c>
      <c r="AE410" s="467" t="s">
        <v>36</v>
      </c>
      <c r="AF410" s="118" t="s">
        <v>36</v>
      </c>
      <c r="AG410" s="29" t="s">
        <v>789</v>
      </c>
      <c r="AH410" s="1998" t="s">
        <v>36</v>
      </c>
      <c r="AI410" s="1998" t="s">
        <v>36</v>
      </c>
      <c r="AJ410" s="1998" t="s">
        <v>36</v>
      </c>
      <c r="AK410" s="1998" t="s">
        <v>36</v>
      </c>
      <c r="AL410" s="1999" t="s">
        <v>36</v>
      </c>
    </row>
    <row r="411" spans="1:38" s="1" customFormat="1" ht="13.5" customHeight="1">
      <c r="A411" s="2180"/>
      <c r="B411" s="472">
        <v>43189</v>
      </c>
      <c r="C411" s="625" t="s">
        <v>42</v>
      </c>
      <c r="D411" s="75" t="s">
        <v>627</v>
      </c>
      <c r="E411" s="1963"/>
      <c r="F411" s="1963">
        <v>12.8</v>
      </c>
      <c r="G411" s="881">
        <v>16.5</v>
      </c>
      <c r="H411" s="882">
        <v>16.899999999999999</v>
      </c>
      <c r="I411" s="883">
        <v>4.5</v>
      </c>
      <c r="J411" s="884">
        <v>5</v>
      </c>
      <c r="K411" s="885">
        <v>7.7</v>
      </c>
      <c r="L411" s="886">
        <v>7.7</v>
      </c>
      <c r="M411" s="883">
        <v>40.1</v>
      </c>
      <c r="N411" s="884">
        <v>40</v>
      </c>
      <c r="O411" s="881"/>
      <c r="P411" s="882">
        <v>93.1</v>
      </c>
      <c r="Q411" s="881"/>
      <c r="R411" s="882">
        <v>132.80000000000001</v>
      </c>
      <c r="S411" s="881"/>
      <c r="T411" s="882"/>
      <c r="U411" s="881"/>
      <c r="V411" s="882"/>
      <c r="W411" s="883"/>
      <c r="X411" s="884">
        <v>42.1</v>
      </c>
      <c r="Y411" s="887"/>
      <c r="Z411" s="888">
        <v>272</v>
      </c>
      <c r="AA411" s="885"/>
      <c r="AB411" s="886">
        <v>0.26</v>
      </c>
      <c r="AC411" s="481">
        <v>2449</v>
      </c>
      <c r="AD411" s="530">
        <v>0</v>
      </c>
      <c r="AE411" s="467" t="s">
        <v>36</v>
      </c>
      <c r="AF411" s="118" t="s">
        <v>36</v>
      </c>
      <c r="AG411" s="2000" t="s">
        <v>36</v>
      </c>
      <c r="AH411" s="1998" t="s">
        <v>36</v>
      </c>
      <c r="AI411" s="1998" t="s">
        <v>36</v>
      </c>
      <c r="AJ411" s="1998" t="s">
        <v>36</v>
      </c>
      <c r="AK411" s="1998" t="s">
        <v>36</v>
      </c>
      <c r="AL411" s="1999" t="s">
        <v>36</v>
      </c>
    </row>
    <row r="412" spans="1:38" s="1" customFormat="1" ht="13.5" customHeight="1">
      <c r="A412" s="2222"/>
      <c r="B412" s="475">
        <v>43190</v>
      </c>
      <c r="C412" s="476" t="s">
        <v>778</v>
      </c>
      <c r="D412" s="75" t="s">
        <v>627</v>
      </c>
      <c r="E412" s="879"/>
      <c r="F412" s="880">
        <v>14.2</v>
      </c>
      <c r="G412" s="881">
        <v>15</v>
      </c>
      <c r="H412" s="882">
        <v>15.3</v>
      </c>
      <c r="I412" s="883">
        <v>6.2</v>
      </c>
      <c r="J412" s="884">
        <v>4.7</v>
      </c>
      <c r="K412" s="885">
        <v>7.8</v>
      </c>
      <c r="L412" s="886">
        <v>7.8</v>
      </c>
      <c r="M412" s="883"/>
      <c r="N412" s="884"/>
      <c r="O412" s="881"/>
      <c r="P412" s="882"/>
      <c r="Q412" s="881"/>
      <c r="R412" s="882"/>
      <c r="S412" s="881"/>
      <c r="T412" s="882"/>
      <c r="U412" s="881"/>
      <c r="V412" s="882"/>
      <c r="W412" s="883"/>
      <c r="X412" s="884"/>
      <c r="Y412" s="887"/>
      <c r="Z412" s="888"/>
      <c r="AA412" s="885"/>
      <c r="AB412" s="886"/>
      <c r="AC412" s="481">
        <v>2314</v>
      </c>
      <c r="AD412" s="530">
        <v>0</v>
      </c>
      <c r="AE412" s="467" t="s">
        <v>36</v>
      </c>
      <c r="AF412" s="118" t="s">
        <v>36</v>
      </c>
      <c r="AG412" s="2000" t="s">
        <v>36</v>
      </c>
      <c r="AH412" s="1998" t="s">
        <v>36</v>
      </c>
      <c r="AI412" s="1998" t="s">
        <v>36</v>
      </c>
      <c r="AJ412" s="1998" t="s">
        <v>36</v>
      </c>
      <c r="AK412" s="1998" t="s">
        <v>36</v>
      </c>
      <c r="AL412" s="1999" t="s">
        <v>36</v>
      </c>
    </row>
    <row r="413" spans="1:38" s="1" customFormat="1" ht="14.25" customHeight="1">
      <c r="A413" s="2204" t="s">
        <v>419</v>
      </c>
      <c r="B413" s="2228" t="s">
        <v>407</v>
      </c>
      <c r="C413" s="2184"/>
      <c r="D413" s="664"/>
      <c r="E413" s="899">
        <v>108.5</v>
      </c>
      <c r="F413" s="900">
        <v>32.6</v>
      </c>
      <c r="G413" s="901">
        <v>30</v>
      </c>
      <c r="H413" s="902">
        <v>29.8</v>
      </c>
      <c r="I413" s="903">
        <v>99.06</v>
      </c>
      <c r="J413" s="904">
        <v>9.1999999999999993</v>
      </c>
      <c r="K413" s="905">
        <v>8</v>
      </c>
      <c r="L413" s="906">
        <v>7.9</v>
      </c>
      <c r="M413" s="903">
        <v>45.5</v>
      </c>
      <c r="N413" s="904">
        <v>43.6</v>
      </c>
      <c r="O413" s="901">
        <v>103.8</v>
      </c>
      <c r="P413" s="902">
        <v>107.8</v>
      </c>
      <c r="Q413" s="901">
        <v>130.69999999999999</v>
      </c>
      <c r="R413" s="902">
        <v>133.9</v>
      </c>
      <c r="S413" s="901">
        <v>84</v>
      </c>
      <c r="T413" s="902">
        <v>84.2</v>
      </c>
      <c r="U413" s="901">
        <v>47.5</v>
      </c>
      <c r="V413" s="902">
        <v>49.7</v>
      </c>
      <c r="W413" s="903">
        <v>43</v>
      </c>
      <c r="X413" s="904">
        <v>57.3</v>
      </c>
      <c r="Y413" s="907">
        <v>293</v>
      </c>
      <c r="Z413" s="908">
        <v>328</v>
      </c>
      <c r="AA413" s="905">
        <v>0.9</v>
      </c>
      <c r="AB413" s="906">
        <v>0.53</v>
      </c>
      <c r="AC413" s="615">
        <v>14222</v>
      </c>
      <c r="AD413" s="507">
        <v>30170</v>
      </c>
      <c r="AE413" s="665">
        <v>6.06</v>
      </c>
      <c r="AF413" s="611"/>
      <c r="AG413" s="2000" t="s">
        <v>36</v>
      </c>
      <c r="AH413" s="1998"/>
      <c r="AI413" s="1998"/>
      <c r="AJ413" s="1998"/>
      <c r="AK413" s="1998"/>
      <c r="AL413" s="1999"/>
    </row>
    <row r="414" spans="1:38" s="1" customFormat="1" ht="13.5" customHeight="1">
      <c r="A414" s="2205"/>
      <c r="B414" s="2229" t="s">
        <v>408</v>
      </c>
      <c r="C414" s="2186"/>
      <c r="D414" s="666"/>
      <c r="E414" s="909">
        <v>0.5</v>
      </c>
      <c r="F414" s="910">
        <v>0.9</v>
      </c>
      <c r="G414" s="911">
        <v>5.4</v>
      </c>
      <c r="H414" s="912">
        <v>5.7</v>
      </c>
      <c r="I414" s="913">
        <v>2.2999999999999998</v>
      </c>
      <c r="J414" s="914">
        <v>1.51</v>
      </c>
      <c r="K414" s="915">
        <v>6.98</v>
      </c>
      <c r="L414" s="916">
        <v>6.82</v>
      </c>
      <c r="M414" s="913">
        <v>13.53</v>
      </c>
      <c r="N414" s="914">
        <v>13.2</v>
      </c>
      <c r="O414" s="911">
        <v>73.099999999999994</v>
      </c>
      <c r="P414" s="912">
        <v>28.6</v>
      </c>
      <c r="Q414" s="911">
        <v>100.1</v>
      </c>
      <c r="R414" s="912">
        <v>46.2</v>
      </c>
      <c r="S414" s="911">
        <v>64.400000000000006</v>
      </c>
      <c r="T414" s="912">
        <v>60.2</v>
      </c>
      <c r="U414" s="911">
        <v>35.700000000000003</v>
      </c>
      <c r="V414" s="912">
        <v>34</v>
      </c>
      <c r="W414" s="913">
        <v>20</v>
      </c>
      <c r="X414" s="914">
        <v>14.8</v>
      </c>
      <c r="Y414" s="917">
        <v>179</v>
      </c>
      <c r="Z414" s="918">
        <v>120</v>
      </c>
      <c r="AA414" s="915">
        <v>0.34</v>
      </c>
      <c r="AB414" s="916">
        <v>0.04</v>
      </c>
      <c r="AC414" s="49">
        <v>865</v>
      </c>
      <c r="AD414" s="501">
        <v>0</v>
      </c>
      <c r="AE414" s="667">
        <v>1.1499999999999999</v>
      </c>
      <c r="AF414" s="612"/>
      <c r="AG414" s="2000"/>
      <c r="AH414" s="1998"/>
      <c r="AI414" s="1998"/>
      <c r="AJ414" s="1998"/>
      <c r="AK414" s="1998"/>
      <c r="AL414" s="1999"/>
    </row>
    <row r="415" spans="1:38" s="1" customFormat="1" ht="13.5" customHeight="1">
      <c r="A415" s="2205"/>
      <c r="B415" s="2237" t="s">
        <v>409</v>
      </c>
      <c r="C415" s="2188"/>
      <c r="D415" s="668"/>
      <c r="E415" s="919"/>
      <c r="F415" s="920">
        <v>16.703287671232875</v>
      </c>
      <c r="G415" s="921">
        <v>16.970958904109597</v>
      </c>
      <c r="H415" s="922">
        <v>17.018904109589052</v>
      </c>
      <c r="I415" s="923">
        <v>8.5864328767123297</v>
      </c>
      <c r="J415" s="924">
        <v>3.7084082191780823</v>
      </c>
      <c r="K415" s="925">
        <v>7.5510136986301308</v>
      </c>
      <c r="L415" s="926">
        <v>7.4880000000000031</v>
      </c>
      <c r="M415" s="923">
        <v>35.914814814814818</v>
      </c>
      <c r="N415" s="924">
        <v>36.047818930041139</v>
      </c>
      <c r="O415" s="921">
        <v>90.466666666666654</v>
      </c>
      <c r="P415" s="922">
        <v>82.635390946502042</v>
      </c>
      <c r="Q415" s="921">
        <v>119.7</v>
      </c>
      <c r="R415" s="922">
        <v>114.85983606557366</v>
      </c>
      <c r="S415" s="921">
        <v>76.55</v>
      </c>
      <c r="T415" s="922">
        <v>76.2</v>
      </c>
      <c r="U415" s="921">
        <v>43.15</v>
      </c>
      <c r="V415" s="922">
        <v>44.008333333333333</v>
      </c>
      <c r="W415" s="923">
        <v>34.974999999999994</v>
      </c>
      <c r="X415" s="924">
        <v>37.823456790123473</v>
      </c>
      <c r="Y415" s="927">
        <v>246.16666666666666</v>
      </c>
      <c r="Z415" s="928">
        <v>233.2704918032787</v>
      </c>
      <c r="AA415" s="925">
        <v>0.53916666666666668</v>
      </c>
      <c r="AB415" s="926">
        <v>0.26233606557377059</v>
      </c>
      <c r="AC415" s="670">
        <v>3767.5315068493151</v>
      </c>
      <c r="AD415" s="671">
        <v>5518.7096774193551</v>
      </c>
      <c r="AE415" s="672">
        <v>3.5600421739130432</v>
      </c>
      <c r="AF415" s="613"/>
      <c r="AG415" s="2000"/>
      <c r="AH415" s="1998"/>
      <c r="AI415" s="1998"/>
      <c r="AJ415" s="1998"/>
      <c r="AK415" s="1998"/>
      <c r="AL415" s="1999"/>
    </row>
    <row r="416" spans="1:38" s="1" customFormat="1" ht="13.5" customHeight="1">
      <c r="A416" s="2205"/>
      <c r="B416" s="2195" t="s">
        <v>420</v>
      </c>
      <c r="C416" s="2186"/>
      <c r="D416" s="666"/>
      <c r="E416" s="669"/>
      <c r="F416" s="725"/>
      <c r="G416" s="726"/>
      <c r="H416" s="727"/>
      <c r="I416" s="728"/>
      <c r="J416" s="729"/>
      <c r="K416" s="730"/>
      <c r="L416" s="731"/>
      <c r="M416" s="728"/>
      <c r="N416" s="729"/>
      <c r="O416" s="726"/>
      <c r="P416" s="727"/>
      <c r="Q416" s="732"/>
      <c r="R416" s="733"/>
      <c r="S416" s="726"/>
      <c r="T416" s="727"/>
      <c r="U416" s="732"/>
      <c r="V416" s="733"/>
      <c r="W416" s="734"/>
      <c r="X416" s="735"/>
      <c r="Y416" s="736"/>
      <c r="Z416" s="737"/>
      <c r="AA416" s="730"/>
      <c r="AB416" s="731"/>
      <c r="AC416" s="2009">
        <v>1375149</v>
      </c>
      <c r="AD416" s="749">
        <v>171080</v>
      </c>
      <c r="AE416" s="750"/>
      <c r="AF416" s="674"/>
      <c r="AG416" s="2001"/>
      <c r="AH416" s="2002"/>
      <c r="AI416" s="2002"/>
      <c r="AJ416" s="2002"/>
      <c r="AK416" s="2002"/>
      <c r="AL416" s="2003"/>
    </row>
    <row r="417" spans="1:38" s="1" customFormat="1" ht="13.5" customHeight="1">
      <c r="A417" s="724"/>
      <c r="B417" s="2206" t="s">
        <v>421</v>
      </c>
      <c r="C417" s="2190"/>
      <c r="D417" s="675"/>
      <c r="E417" s="752"/>
      <c r="F417" s="753"/>
      <c r="G417" s="753"/>
      <c r="H417" s="753"/>
      <c r="I417" s="754"/>
      <c r="J417" s="754"/>
      <c r="K417" s="755"/>
      <c r="L417" s="755"/>
      <c r="M417" s="754"/>
      <c r="N417" s="754"/>
      <c r="O417" s="753"/>
      <c r="P417" s="753"/>
      <c r="Q417" s="753"/>
      <c r="R417" s="753"/>
      <c r="S417" s="753"/>
      <c r="T417" s="753"/>
      <c r="U417" s="753"/>
      <c r="V417" s="753"/>
      <c r="W417" s="754"/>
      <c r="X417" s="754"/>
      <c r="Y417" s="744"/>
      <c r="Z417" s="744"/>
      <c r="AA417" s="755"/>
      <c r="AB417" s="755"/>
      <c r="AC417" s="744"/>
      <c r="AD417" s="744"/>
      <c r="AE417" s="751"/>
      <c r="AF417" s="756"/>
      <c r="AG417" s="685"/>
      <c r="AH417" s="685"/>
      <c r="AI417" s="685"/>
      <c r="AJ417" s="685"/>
      <c r="AK417" s="685"/>
      <c r="AL417" s="685"/>
    </row>
  </sheetData>
  <protectedRanges>
    <protectedRange sqref="AE3" name="範囲1_1_1_1"/>
    <protectedRange sqref="AG342" name="範囲1"/>
  </protectedRanges>
  <mergeCells count="81">
    <mergeCell ref="A382:A412"/>
    <mergeCell ref="B346:C346"/>
    <mergeCell ref="B347:C347"/>
    <mergeCell ref="B348:C348"/>
    <mergeCell ref="B349:C349"/>
    <mergeCell ref="A315:A349"/>
    <mergeCell ref="B378:C378"/>
    <mergeCell ref="B379:C379"/>
    <mergeCell ref="B380:C380"/>
    <mergeCell ref="B381:C381"/>
    <mergeCell ref="A350:A381"/>
    <mergeCell ref="AG2:AL3"/>
    <mergeCell ref="Y2:Z2"/>
    <mergeCell ref="S2:T2"/>
    <mergeCell ref="U2:V2"/>
    <mergeCell ref="G2:H2"/>
    <mergeCell ref="AF2:AF3"/>
    <mergeCell ref="M2:N2"/>
    <mergeCell ref="O2:P2"/>
    <mergeCell ref="AA2:AB2"/>
    <mergeCell ref="AC2:AD2"/>
    <mergeCell ref="Q2:R2"/>
    <mergeCell ref="W2:X2"/>
    <mergeCell ref="K2:L2"/>
    <mergeCell ref="I2:J2"/>
    <mergeCell ref="A38:A72"/>
    <mergeCell ref="B105:C105"/>
    <mergeCell ref="B106:C106"/>
    <mergeCell ref="A73:A106"/>
    <mergeCell ref="B417:C417"/>
    <mergeCell ref="B414:C414"/>
    <mergeCell ref="B173:C173"/>
    <mergeCell ref="B174:C174"/>
    <mergeCell ref="B175:C175"/>
    <mergeCell ref="B176:C176"/>
    <mergeCell ref="B207:C207"/>
    <mergeCell ref="B208:C208"/>
    <mergeCell ref="B209:C209"/>
    <mergeCell ref="B210:C210"/>
    <mergeCell ref="B103:C103"/>
    <mergeCell ref="B104:C104"/>
    <mergeCell ref="B36:C36"/>
    <mergeCell ref="B37:C37"/>
    <mergeCell ref="B72:C72"/>
    <mergeCell ref="B69:C69"/>
    <mergeCell ref="B70:C70"/>
    <mergeCell ref="B71:C71"/>
    <mergeCell ref="B1:E1"/>
    <mergeCell ref="A2:A3"/>
    <mergeCell ref="B2:B3"/>
    <mergeCell ref="C2:C3"/>
    <mergeCell ref="D2:D3"/>
    <mergeCell ref="A142:A176"/>
    <mergeCell ref="B416:C416"/>
    <mergeCell ref="B415:C415"/>
    <mergeCell ref="A107:A141"/>
    <mergeCell ref="A4:A37"/>
    <mergeCell ref="B138:C138"/>
    <mergeCell ref="B139:C139"/>
    <mergeCell ref="B140:C140"/>
    <mergeCell ref="B141:C141"/>
    <mergeCell ref="B413:C413"/>
    <mergeCell ref="A413:A416"/>
    <mergeCell ref="B34:C34"/>
    <mergeCell ref="A246:A279"/>
    <mergeCell ref="A177:A210"/>
    <mergeCell ref="B242:C242"/>
    <mergeCell ref="B35:C35"/>
    <mergeCell ref="B243:C243"/>
    <mergeCell ref="B244:C244"/>
    <mergeCell ref="B245:C245"/>
    <mergeCell ref="A211:A245"/>
    <mergeCell ref="B311:C311"/>
    <mergeCell ref="B276:C276"/>
    <mergeCell ref="B277:C277"/>
    <mergeCell ref="B278:C278"/>
    <mergeCell ref="B279:C279"/>
    <mergeCell ref="A280:A314"/>
    <mergeCell ref="B312:C312"/>
    <mergeCell ref="B313:C313"/>
    <mergeCell ref="B314:C314"/>
  </mergeCells>
  <phoneticPr fontId="4"/>
  <conditionalFormatting sqref="AE2:AE5">
    <cfRule type="expression" dxfId="108" priority="53" stopIfTrue="1">
      <formula>$B$1=1</formula>
    </cfRule>
  </conditionalFormatting>
  <conditionalFormatting sqref="AG368:AH370 AK368:AL370">
    <cfRule type="expression" dxfId="107" priority="52" stopIfTrue="1">
      <formula>$A$1=1</formula>
    </cfRule>
  </conditionalFormatting>
  <conditionalFormatting sqref="AG342">
    <cfRule type="expression" dxfId="106" priority="51" stopIfTrue="1">
      <formula>$A$1=1</formula>
    </cfRule>
  </conditionalFormatting>
  <conditionalFormatting sqref="AI352:AJ374">
    <cfRule type="expression" dxfId="105" priority="1" stopIfTrue="1">
      <formula>$A$1=1</formula>
    </cfRule>
  </conditionalFormatting>
  <conditionalFormatting sqref="AI352:AJ362 AJ366 AJ368 AI366:AI368 AI370:AJ370">
    <cfRule type="expression" dxfId="104" priority="50" stopIfTrue="1">
      <formula>$A$1=1</formula>
    </cfRule>
  </conditionalFormatting>
  <conditionalFormatting sqref="AI374:AJ374">
    <cfRule type="expression" dxfId="103" priority="49" stopIfTrue="1">
      <formula>$A$1=1</formula>
    </cfRule>
  </conditionalFormatting>
  <conditionalFormatting sqref="AI363:AJ373">
    <cfRule type="expression" dxfId="102" priority="48" stopIfTrue="1">
      <formula>$A$1=1</formula>
    </cfRule>
  </conditionalFormatting>
  <conditionalFormatting sqref="AI374:AJ374">
    <cfRule type="expression" dxfId="101" priority="47" stopIfTrue="1">
      <formula>$A$1=1</formula>
    </cfRule>
  </conditionalFormatting>
  <conditionalFormatting sqref="AI363:AJ373">
    <cfRule type="expression" dxfId="100" priority="46" stopIfTrue="1">
      <formula>$A$1=1</formula>
    </cfRule>
  </conditionalFormatting>
  <conditionalFormatting sqref="AI352:AJ362">
    <cfRule type="expression" dxfId="99" priority="45" stopIfTrue="1">
      <formula>$A$1=1</formula>
    </cfRule>
  </conditionalFormatting>
  <conditionalFormatting sqref="AI352:AJ352">
    <cfRule type="expression" dxfId="98" priority="44" stopIfTrue="1">
      <formula>$A$1=1</formula>
    </cfRule>
  </conditionalFormatting>
  <conditionalFormatting sqref="AI353:AJ362">
    <cfRule type="expression" dxfId="97" priority="43" stopIfTrue="1">
      <formula>$A$1=1</formula>
    </cfRule>
  </conditionalFormatting>
  <conditionalFormatting sqref="AI352:AJ362">
    <cfRule type="expression" dxfId="96" priority="42" stopIfTrue="1">
      <formula>$A$1=1</formula>
    </cfRule>
  </conditionalFormatting>
  <conditionalFormatting sqref="AI352:AJ362">
    <cfRule type="expression" dxfId="95" priority="41" stopIfTrue="1">
      <formula>$A$1=1</formula>
    </cfRule>
  </conditionalFormatting>
  <conditionalFormatting sqref="AI352:AJ352">
    <cfRule type="expression" dxfId="94" priority="40" stopIfTrue="1">
      <formula>$A$1=1</formula>
    </cfRule>
  </conditionalFormatting>
  <conditionalFormatting sqref="AI353:AJ360 AI362:AJ362 AJ361">
    <cfRule type="expression" dxfId="93" priority="39" stopIfTrue="1">
      <formula>$A$1=1</formula>
    </cfRule>
  </conditionalFormatting>
  <conditionalFormatting sqref="AI361">
    <cfRule type="expression" dxfId="92" priority="38" stopIfTrue="1">
      <formula>$A$1=1</formula>
    </cfRule>
  </conditionalFormatting>
  <conditionalFormatting sqref="AI352:AJ362">
    <cfRule type="expression" dxfId="91" priority="37" stopIfTrue="1">
      <formula>$A$1=1</formula>
    </cfRule>
  </conditionalFormatting>
  <conditionalFormatting sqref="AI352:AJ362">
    <cfRule type="expression" dxfId="90" priority="36" stopIfTrue="1">
      <formula>$A$1=1</formula>
    </cfRule>
  </conditionalFormatting>
  <conditionalFormatting sqref="AI352:AJ362">
    <cfRule type="expression" dxfId="89" priority="35" stopIfTrue="1">
      <formula>$A$1=1</formula>
    </cfRule>
  </conditionalFormatting>
  <conditionalFormatting sqref="AI352:AJ352">
    <cfRule type="expression" dxfId="88" priority="34" stopIfTrue="1">
      <formula>$A$1=1</formula>
    </cfRule>
  </conditionalFormatting>
  <conditionalFormatting sqref="AI353:AJ362">
    <cfRule type="expression" dxfId="87" priority="33" stopIfTrue="1">
      <formula>$A$1=1</formula>
    </cfRule>
  </conditionalFormatting>
  <conditionalFormatting sqref="AI352:AJ360 AI361">
    <cfRule type="expression" dxfId="86" priority="32" stopIfTrue="1">
      <formula>$A$1=1</formula>
    </cfRule>
  </conditionalFormatting>
  <conditionalFormatting sqref="AI352:AJ362">
    <cfRule type="expression" dxfId="85" priority="31" stopIfTrue="1">
      <formula>$A$1=1</formula>
    </cfRule>
  </conditionalFormatting>
  <conditionalFormatting sqref="AI352:AJ362">
    <cfRule type="expression" dxfId="84" priority="30" stopIfTrue="1">
      <formula>$A$1=1</formula>
    </cfRule>
  </conditionalFormatting>
  <conditionalFormatting sqref="AI352:AJ352">
    <cfRule type="expression" dxfId="83" priority="29" stopIfTrue="1">
      <formula>$A$1=1</formula>
    </cfRule>
  </conditionalFormatting>
  <conditionalFormatting sqref="AI353:AJ362">
    <cfRule type="expression" dxfId="82" priority="28" stopIfTrue="1">
      <formula>$A$1=1</formula>
    </cfRule>
  </conditionalFormatting>
  <conditionalFormatting sqref="AI352:AJ360 AI361">
    <cfRule type="expression" dxfId="81" priority="27" stopIfTrue="1">
      <formula>$A$1=1</formula>
    </cfRule>
  </conditionalFormatting>
  <conditionalFormatting sqref="AI352:AJ362">
    <cfRule type="expression" dxfId="80" priority="26" stopIfTrue="1">
      <formula>$A$1=1</formula>
    </cfRule>
  </conditionalFormatting>
  <conditionalFormatting sqref="AI352:AJ362">
    <cfRule type="expression" dxfId="79" priority="25" stopIfTrue="1">
      <formula>$A$1=1</formula>
    </cfRule>
  </conditionalFormatting>
  <conditionalFormatting sqref="AI352:AJ352">
    <cfRule type="expression" dxfId="78" priority="24" stopIfTrue="1">
      <formula>$A$1=1</formula>
    </cfRule>
  </conditionalFormatting>
  <conditionalFormatting sqref="AI353:AJ362">
    <cfRule type="expression" dxfId="77" priority="23" stopIfTrue="1">
      <formula>$A$1=1</formula>
    </cfRule>
  </conditionalFormatting>
  <conditionalFormatting sqref="AI352:AJ360 AI361">
    <cfRule type="expression" dxfId="76" priority="22" stopIfTrue="1">
      <formula>$A$1=1</formula>
    </cfRule>
  </conditionalFormatting>
  <conditionalFormatting sqref="AI352:AJ362">
    <cfRule type="expression" dxfId="75" priority="21" stopIfTrue="1">
      <formula>$A$1=1</formula>
    </cfRule>
  </conditionalFormatting>
  <conditionalFormatting sqref="AI352:AJ352">
    <cfRule type="expression" dxfId="74" priority="20" stopIfTrue="1">
      <formula>$A$1=1</formula>
    </cfRule>
  </conditionalFormatting>
  <conditionalFormatting sqref="AI353:AJ360 AI362:AJ362 AJ361">
    <cfRule type="expression" dxfId="73" priority="19" stopIfTrue="1">
      <formula>$A$1=1</formula>
    </cfRule>
  </conditionalFormatting>
  <conditionalFormatting sqref="AI361">
    <cfRule type="expression" dxfId="72" priority="18" stopIfTrue="1">
      <formula>$A$1=1</formula>
    </cfRule>
  </conditionalFormatting>
  <conditionalFormatting sqref="AI352:AJ362">
    <cfRule type="expression" dxfId="71" priority="17" stopIfTrue="1">
      <formula>$A$1=1</formula>
    </cfRule>
  </conditionalFormatting>
  <conditionalFormatting sqref="AI352:AJ362">
    <cfRule type="expression" dxfId="70" priority="16" stopIfTrue="1">
      <formula>$A$1=1</formula>
    </cfRule>
  </conditionalFormatting>
  <conditionalFormatting sqref="AI352:AJ362">
    <cfRule type="expression" dxfId="69" priority="15" stopIfTrue="1">
      <formula>$A$1=1</formula>
    </cfRule>
  </conditionalFormatting>
  <conditionalFormatting sqref="AI352:AJ352">
    <cfRule type="expression" dxfId="68" priority="14" stopIfTrue="1">
      <formula>$A$1=1</formula>
    </cfRule>
  </conditionalFormatting>
  <conditionalFormatting sqref="AI353:AJ362">
    <cfRule type="expression" dxfId="67" priority="13" stopIfTrue="1">
      <formula>$A$1=1</formula>
    </cfRule>
  </conditionalFormatting>
  <conditionalFormatting sqref="AI352:AJ360 AI361">
    <cfRule type="expression" dxfId="66" priority="12" stopIfTrue="1">
      <formula>$A$1=1</formula>
    </cfRule>
  </conditionalFormatting>
  <conditionalFormatting sqref="AI352:AJ362">
    <cfRule type="expression" dxfId="65" priority="11" stopIfTrue="1">
      <formula>$A$1=1</formula>
    </cfRule>
  </conditionalFormatting>
  <conditionalFormatting sqref="AI352:AJ362">
    <cfRule type="expression" dxfId="64" priority="10" stopIfTrue="1">
      <formula>$A$1=1</formula>
    </cfRule>
  </conditionalFormatting>
  <conditionalFormatting sqref="AI352:AJ352">
    <cfRule type="expression" dxfId="63" priority="9" stopIfTrue="1">
      <formula>$A$1=1</formula>
    </cfRule>
  </conditionalFormatting>
  <conditionalFormatting sqref="AI353:AJ362">
    <cfRule type="expression" dxfId="62" priority="8" stopIfTrue="1">
      <formula>$A$1=1</formula>
    </cfRule>
  </conditionalFormatting>
  <conditionalFormatting sqref="AI352:AJ360 AI361">
    <cfRule type="expression" dxfId="61" priority="7" stopIfTrue="1">
      <formula>$A$1=1</formula>
    </cfRule>
  </conditionalFormatting>
  <conditionalFormatting sqref="AI352:AJ362">
    <cfRule type="expression" dxfId="60" priority="6" stopIfTrue="1">
      <formula>$A$1=1</formula>
    </cfRule>
  </conditionalFormatting>
  <conditionalFormatting sqref="AI352:AJ362">
    <cfRule type="expression" dxfId="59" priority="5" stopIfTrue="1">
      <formula>$A$1=1</formula>
    </cfRule>
  </conditionalFormatting>
  <conditionalFormatting sqref="AI352:AJ352">
    <cfRule type="expression" dxfId="58" priority="4" stopIfTrue="1">
      <formula>$A$1=1</formula>
    </cfRule>
  </conditionalFormatting>
  <conditionalFormatting sqref="AI353:AJ362">
    <cfRule type="expression" dxfId="57" priority="3" stopIfTrue="1">
      <formula>$A$1=1</formula>
    </cfRule>
  </conditionalFormatting>
  <conditionalFormatting sqref="AI352:AJ360 AI361">
    <cfRule type="expression" dxfId="56" priority="2" stopIfTrue="1">
      <formula>$A$1=1</formula>
    </cfRule>
  </conditionalFormatting>
  <dataValidations count="2">
    <dataValidation imeMode="on" allowBlank="1" showInputMessage="1" showErrorMessage="1" sqref="AK5:AL5 AK372:AL372 AG378:AL381 AG370 AG367 AG346:AL349 AG311:AL314 AH32:AL37 AG29:AG31 D4:D33 AG34:AG37 AG69:AL72 AG103:AL106 AG138:AL141 AG173:AL176 AG207:AL210 AG242:AL245 AG276:AL279 D342:D345 D350:D377 D382:D412 AH368:AH370 AK368:AL370 AG407:AG409 AK383:AL383 AH410:AL412 AG412:AG413 AG417:AL417"/>
    <dataValidation imeMode="off" allowBlank="1" showInputMessage="1" showErrorMessage="1" sqref="AG342 AK373:AL374 E382:AC412 AK350:AL367 AI363:AJ374 E4:AE33 AI2 AK6:AL31 AI17:AJ31 E342:AC345 AD371:AE412 E350:AC377 AK384:AL409 AI395:AJ409"/>
  </dataValidations>
  <pageMargins left="0.70866141732283472" right="0.70866141732283472" top="0.74803149606299213" bottom="0.74803149606299213" header="0.31496062992125984" footer="0.31496062992125984"/>
  <pageSetup paperSize="9" scale="1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AL417"/>
  <sheetViews>
    <sheetView zoomScale="90" zoomScaleNormal="90" workbookViewId="0">
      <pane xSplit="1" ySplit="3" topLeftCell="N404" activePane="bottomRight" state="frozen"/>
      <selection pane="topRight" activeCell="B1" sqref="B1"/>
      <selection pane="bottomLeft" activeCell="A4" sqref="A4"/>
      <selection pane="bottomRight" activeCell="AH419" sqref="AH419"/>
    </sheetView>
  </sheetViews>
  <sheetFormatPr defaultRowHeight="13.5"/>
  <cols>
    <col min="1" max="3" width="4.375" customWidth="1"/>
    <col min="4" max="28" width="5.375" customWidth="1"/>
    <col min="29" max="29" width="12.625" customWidth="1"/>
    <col min="30" max="32" width="5.375" hidden="1" customWidth="1"/>
    <col min="33" max="33" width="12.625" customWidth="1"/>
    <col min="34" max="37" width="7.625" customWidth="1"/>
    <col min="38" max="38" width="3.625" customWidth="1"/>
  </cols>
  <sheetData>
    <row r="1" spans="1:38" ht="17.25">
      <c r="B1" s="2203" t="s">
        <v>43</v>
      </c>
      <c r="C1" s="2203"/>
      <c r="D1" s="2203"/>
      <c r="E1" s="2203"/>
      <c r="AK1" s="393" t="s">
        <v>353</v>
      </c>
    </row>
    <row r="2" spans="1:38">
      <c r="A2" s="2151"/>
      <c r="B2" s="2242" t="s">
        <v>0</v>
      </c>
      <c r="C2" s="2244" t="s">
        <v>18</v>
      </c>
      <c r="D2" s="2220" t="s">
        <v>1</v>
      </c>
      <c r="E2" s="106" t="s">
        <v>2</v>
      </c>
      <c r="F2" s="106" t="s">
        <v>3</v>
      </c>
      <c r="G2" s="2213" t="s">
        <v>7</v>
      </c>
      <c r="H2" s="2214"/>
      <c r="I2" s="2213" t="s">
        <v>8</v>
      </c>
      <c r="J2" s="2214"/>
      <c r="K2" s="2213" t="s">
        <v>44</v>
      </c>
      <c r="L2" s="2214"/>
      <c r="M2" s="2213" t="s">
        <v>9</v>
      </c>
      <c r="N2" s="2214"/>
      <c r="O2" s="2213" t="s">
        <v>10</v>
      </c>
      <c r="P2" s="2214"/>
      <c r="Q2" s="2213" t="s">
        <v>11</v>
      </c>
      <c r="R2" s="2214"/>
      <c r="S2" s="2213" t="s">
        <v>16</v>
      </c>
      <c r="T2" s="2214"/>
      <c r="U2" s="2213" t="s">
        <v>17</v>
      </c>
      <c r="V2" s="2214"/>
      <c r="W2" s="2213" t="s">
        <v>12</v>
      </c>
      <c r="X2" s="2214"/>
      <c r="Y2" s="2213" t="s">
        <v>13</v>
      </c>
      <c r="Z2" s="2214"/>
      <c r="AA2" s="2213" t="s">
        <v>14</v>
      </c>
      <c r="AB2" s="2214"/>
      <c r="AC2" s="411" t="s">
        <v>267</v>
      </c>
      <c r="AD2" s="377"/>
      <c r="AE2" s="355"/>
      <c r="AF2" s="2250"/>
      <c r="AG2" s="2276" t="s">
        <v>4</v>
      </c>
      <c r="AH2" s="2277"/>
      <c r="AI2" s="2277"/>
      <c r="AJ2" s="2277"/>
      <c r="AK2" s="2277"/>
      <c r="AL2" s="2278"/>
    </row>
    <row r="3" spans="1:38">
      <c r="A3" s="2152"/>
      <c r="B3" s="2243"/>
      <c r="C3" s="2245"/>
      <c r="D3" s="2246"/>
      <c r="E3" s="108" t="s">
        <v>45</v>
      </c>
      <c r="F3" s="108" t="s">
        <v>15</v>
      </c>
      <c r="G3" s="105" t="s">
        <v>5</v>
      </c>
      <c r="H3" s="107" t="s">
        <v>6</v>
      </c>
      <c r="I3" s="105" t="s">
        <v>5</v>
      </c>
      <c r="J3" s="107" t="s">
        <v>6</v>
      </c>
      <c r="K3" s="105" t="s">
        <v>5</v>
      </c>
      <c r="L3" s="107" t="s">
        <v>6</v>
      </c>
      <c r="M3" s="105" t="s">
        <v>5</v>
      </c>
      <c r="N3" s="107" t="s">
        <v>6</v>
      </c>
      <c r="O3" s="105" t="s">
        <v>5</v>
      </c>
      <c r="P3" s="107" t="s">
        <v>6</v>
      </c>
      <c r="Q3" s="105" t="s">
        <v>5</v>
      </c>
      <c r="R3" s="107" t="s">
        <v>6</v>
      </c>
      <c r="S3" s="105" t="s">
        <v>5</v>
      </c>
      <c r="T3" s="107" t="s">
        <v>6</v>
      </c>
      <c r="U3" s="105" t="s">
        <v>5</v>
      </c>
      <c r="V3" s="107" t="s">
        <v>6</v>
      </c>
      <c r="W3" s="105" t="s">
        <v>5</v>
      </c>
      <c r="X3" s="107" t="s">
        <v>6</v>
      </c>
      <c r="Y3" s="105" t="s">
        <v>5</v>
      </c>
      <c r="Z3" s="107" t="s">
        <v>6</v>
      </c>
      <c r="AA3" s="105" t="s">
        <v>5</v>
      </c>
      <c r="AB3" s="107" t="s">
        <v>6</v>
      </c>
      <c r="AC3" s="394" t="s">
        <v>222</v>
      </c>
      <c r="AD3" s="378"/>
      <c r="AE3" s="379"/>
      <c r="AF3" s="2251"/>
      <c r="AG3" s="2279"/>
      <c r="AH3" s="2280"/>
      <c r="AI3" s="2280"/>
      <c r="AJ3" s="2280"/>
      <c r="AK3" s="2280"/>
      <c r="AL3" s="2281"/>
    </row>
    <row r="4" spans="1:38" ht="13.5" customHeight="1">
      <c r="A4" s="2238" t="s">
        <v>28</v>
      </c>
      <c r="B4" s="189">
        <v>42826</v>
      </c>
      <c r="C4" s="131" t="s">
        <v>41</v>
      </c>
      <c r="D4" s="245" t="s">
        <v>632</v>
      </c>
      <c r="E4" s="1019">
        <v>4</v>
      </c>
      <c r="F4" s="1020">
        <v>6.1</v>
      </c>
      <c r="G4" s="1021">
        <v>10.199999999999999</v>
      </c>
      <c r="H4" s="1022">
        <v>10.3</v>
      </c>
      <c r="I4" s="1023">
        <v>3.7</v>
      </c>
      <c r="J4" s="1024">
        <v>3.6</v>
      </c>
      <c r="K4" s="1025">
        <v>8.07</v>
      </c>
      <c r="L4" s="1026">
        <v>8.07</v>
      </c>
      <c r="M4" s="1023">
        <v>33.5</v>
      </c>
      <c r="N4" s="1024">
        <v>33.5</v>
      </c>
      <c r="O4" s="1021" t="s">
        <v>36</v>
      </c>
      <c r="P4" s="1022" t="s">
        <v>19</v>
      </c>
      <c r="Q4" s="1021" t="s">
        <v>36</v>
      </c>
      <c r="R4" s="1022" t="s">
        <v>19</v>
      </c>
      <c r="S4" s="1021" t="s">
        <v>36</v>
      </c>
      <c r="T4" s="1022" t="s">
        <v>36</v>
      </c>
      <c r="U4" s="1021" t="s">
        <v>36</v>
      </c>
      <c r="V4" s="1022" t="s">
        <v>36</v>
      </c>
      <c r="W4" s="1023" t="s">
        <v>36</v>
      </c>
      <c r="X4" s="1024" t="s">
        <v>19</v>
      </c>
      <c r="Y4" s="1027" t="s">
        <v>36</v>
      </c>
      <c r="Z4" s="1028" t="s">
        <v>19</v>
      </c>
      <c r="AA4" s="1025"/>
      <c r="AB4" s="1026"/>
      <c r="AC4" s="1029"/>
      <c r="AD4" s="380" t="s">
        <v>36</v>
      </c>
      <c r="AE4" s="356" t="s">
        <v>36</v>
      </c>
      <c r="AF4" s="369" t="s">
        <v>390</v>
      </c>
      <c r="AG4" s="626">
        <v>42831</v>
      </c>
      <c r="AH4" s="4" t="s">
        <v>3</v>
      </c>
      <c r="AI4" s="30">
        <v>19.399999999999999</v>
      </c>
      <c r="AJ4" s="27" t="s">
        <v>20</v>
      </c>
      <c r="AK4" s="28"/>
      <c r="AL4" s="103"/>
    </row>
    <row r="5" spans="1:38" ht="14.25">
      <c r="A5" s="2239"/>
      <c r="B5" s="132">
        <v>42827</v>
      </c>
      <c r="C5" s="131" t="s">
        <v>42</v>
      </c>
      <c r="D5" s="116" t="s">
        <v>627</v>
      </c>
      <c r="E5" s="889" t="s">
        <v>36</v>
      </c>
      <c r="F5" s="890">
        <v>9.9</v>
      </c>
      <c r="G5" s="891">
        <v>10.3</v>
      </c>
      <c r="H5" s="892">
        <v>10.5</v>
      </c>
      <c r="I5" s="893">
        <v>4.4000000000000004</v>
      </c>
      <c r="J5" s="894">
        <v>4.3</v>
      </c>
      <c r="K5" s="895">
        <v>8.31</v>
      </c>
      <c r="L5" s="896">
        <v>8.1999999999999993</v>
      </c>
      <c r="M5" s="893">
        <v>33.200000000000003</v>
      </c>
      <c r="N5" s="894">
        <v>33.299999999999997</v>
      </c>
      <c r="O5" s="891" t="s">
        <v>36</v>
      </c>
      <c r="P5" s="892" t="s">
        <v>19</v>
      </c>
      <c r="Q5" s="891" t="s">
        <v>36</v>
      </c>
      <c r="R5" s="892" t="s">
        <v>19</v>
      </c>
      <c r="S5" s="891" t="s">
        <v>36</v>
      </c>
      <c r="T5" s="892" t="s">
        <v>36</v>
      </c>
      <c r="U5" s="891" t="s">
        <v>36</v>
      </c>
      <c r="V5" s="892" t="s">
        <v>36</v>
      </c>
      <c r="W5" s="893" t="s">
        <v>36</v>
      </c>
      <c r="X5" s="894" t="s">
        <v>19</v>
      </c>
      <c r="Y5" s="897" t="s">
        <v>36</v>
      </c>
      <c r="Z5" s="898" t="s">
        <v>19</v>
      </c>
      <c r="AA5" s="895"/>
      <c r="AB5" s="896"/>
      <c r="AC5" s="1030">
        <v>100</v>
      </c>
      <c r="AD5" s="381" t="s">
        <v>36</v>
      </c>
      <c r="AE5" s="357" t="s">
        <v>36</v>
      </c>
      <c r="AF5" s="363" t="s">
        <v>391</v>
      </c>
      <c r="AG5" s="344" t="s">
        <v>94</v>
      </c>
      <c r="AH5" s="345" t="s">
        <v>396</v>
      </c>
      <c r="AI5" s="346" t="s">
        <v>5</v>
      </c>
      <c r="AJ5" s="347" t="s">
        <v>6</v>
      </c>
      <c r="AK5" s="392" t="s">
        <v>310</v>
      </c>
      <c r="AL5" s="93"/>
    </row>
    <row r="6" spans="1:38">
      <c r="A6" s="2239"/>
      <c r="B6" s="132">
        <v>42828</v>
      </c>
      <c r="C6" s="131" t="s">
        <v>37</v>
      </c>
      <c r="D6" s="120" t="s">
        <v>641</v>
      </c>
      <c r="E6" s="889">
        <v>3</v>
      </c>
      <c r="F6" s="890">
        <v>12.2</v>
      </c>
      <c r="G6" s="891">
        <v>10.3</v>
      </c>
      <c r="H6" s="892">
        <v>10.6</v>
      </c>
      <c r="I6" s="893">
        <v>4.0999999999999996</v>
      </c>
      <c r="J6" s="894">
        <v>3.9</v>
      </c>
      <c r="K6" s="895">
        <v>8.18</v>
      </c>
      <c r="L6" s="896">
        <v>8.1999999999999993</v>
      </c>
      <c r="M6" s="893">
        <v>33.200000000000003</v>
      </c>
      <c r="N6" s="894">
        <v>33.299999999999997</v>
      </c>
      <c r="O6" s="891" t="s">
        <v>36</v>
      </c>
      <c r="P6" s="892">
        <v>113.3</v>
      </c>
      <c r="Q6" s="891" t="s">
        <v>36</v>
      </c>
      <c r="R6" s="892">
        <v>120.3</v>
      </c>
      <c r="S6" s="891" t="s">
        <v>36</v>
      </c>
      <c r="T6" s="892" t="s">
        <v>36</v>
      </c>
      <c r="U6" s="891" t="s">
        <v>36</v>
      </c>
      <c r="V6" s="892" t="s">
        <v>36</v>
      </c>
      <c r="W6" s="893" t="s">
        <v>36</v>
      </c>
      <c r="X6" s="894">
        <v>11.2</v>
      </c>
      <c r="Y6" s="897" t="s">
        <v>36</v>
      </c>
      <c r="Z6" s="898">
        <v>225</v>
      </c>
      <c r="AA6" s="895"/>
      <c r="AB6" s="896">
        <v>0.1</v>
      </c>
      <c r="AC6" s="1030"/>
      <c r="AD6" s="381" t="s">
        <v>36</v>
      </c>
      <c r="AE6" s="357" t="s">
        <v>36</v>
      </c>
      <c r="AF6" s="363" t="s">
        <v>391</v>
      </c>
      <c r="AG6" s="5" t="s">
        <v>95</v>
      </c>
      <c r="AH6" s="17" t="s">
        <v>20</v>
      </c>
      <c r="AI6" s="31">
        <v>10.7</v>
      </c>
      <c r="AJ6" s="32">
        <v>11.1</v>
      </c>
      <c r="AK6" s="32">
        <v>13.8</v>
      </c>
      <c r="AL6" s="17"/>
    </row>
    <row r="7" spans="1:38">
      <c r="A7" s="2239"/>
      <c r="B7" s="132">
        <v>42829</v>
      </c>
      <c r="C7" s="131" t="s">
        <v>38</v>
      </c>
      <c r="D7" s="120" t="s">
        <v>627</v>
      </c>
      <c r="E7" s="889" t="s">
        <v>36</v>
      </c>
      <c r="F7" s="890">
        <v>12.7</v>
      </c>
      <c r="G7" s="891">
        <v>10.4</v>
      </c>
      <c r="H7" s="892">
        <v>10.7</v>
      </c>
      <c r="I7" s="893">
        <v>4.0999999999999996</v>
      </c>
      <c r="J7" s="894">
        <v>3.7</v>
      </c>
      <c r="K7" s="895">
        <v>8.23</v>
      </c>
      <c r="L7" s="896">
        <v>8.24</v>
      </c>
      <c r="M7" s="893">
        <v>33.1</v>
      </c>
      <c r="N7" s="894">
        <v>33.1</v>
      </c>
      <c r="O7" s="891" t="s">
        <v>36</v>
      </c>
      <c r="P7" s="892">
        <v>110.2</v>
      </c>
      <c r="Q7" s="891" t="s">
        <v>36</v>
      </c>
      <c r="R7" s="892">
        <v>120.3</v>
      </c>
      <c r="S7" s="891" t="s">
        <v>36</v>
      </c>
      <c r="T7" s="892" t="s">
        <v>36</v>
      </c>
      <c r="U7" s="891" t="s">
        <v>36</v>
      </c>
      <c r="V7" s="892" t="s">
        <v>36</v>
      </c>
      <c r="W7" s="893" t="s">
        <v>36</v>
      </c>
      <c r="X7" s="894">
        <v>11</v>
      </c>
      <c r="Y7" s="897" t="s">
        <v>36</v>
      </c>
      <c r="Z7" s="898">
        <v>241</v>
      </c>
      <c r="AA7" s="895"/>
      <c r="AB7" s="896">
        <v>0.09</v>
      </c>
      <c r="AC7" s="1030"/>
      <c r="AD7" s="381" t="s">
        <v>36</v>
      </c>
      <c r="AE7" s="357" t="s">
        <v>36</v>
      </c>
      <c r="AF7" s="363" t="s">
        <v>391</v>
      </c>
      <c r="AG7" s="6" t="s">
        <v>397</v>
      </c>
      <c r="AH7" s="18" t="s">
        <v>398</v>
      </c>
      <c r="AI7" s="37">
        <v>4.4000000000000004</v>
      </c>
      <c r="AJ7" s="38">
        <v>4</v>
      </c>
      <c r="AK7" s="38">
        <v>18</v>
      </c>
      <c r="AL7" s="18"/>
    </row>
    <row r="8" spans="1:38">
      <c r="A8" s="2239"/>
      <c r="B8" s="132">
        <v>42830</v>
      </c>
      <c r="C8" s="131" t="s">
        <v>35</v>
      </c>
      <c r="D8" s="120" t="s">
        <v>627</v>
      </c>
      <c r="E8" s="889" t="s">
        <v>36</v>
      </c>
      <c r="F8" s="890">
        <v>16.899999999999999</v>
      </c>
      <c r="G8" s="891">
        <v>10.5</v>
      </c>
      <c r="H8" s="892">
        <v>10.8</v>
      </c>
      <c r="I8" s="893">
        <v>4.3</v>
      </c>
      <c r="J8" s="894">
        <v>3.9</v>
      </c>
      <c r="K8" s="895">
        <v>8.26</v>
      </c>
      <c r="L8" s="896">
        <v>8.24</v>
      </c>
      <c r="M8" s="893">
        <v>33</v>
      </c>
      <c r="N8" s="894">
        <v>33.1</v>
      </c>
      <c r="O8" s="891" t="s">
        <v>36</v>
      </c>
      <c r="P8" s="892">
        <v>111.5</v>
      </c>
      <c r="Q8" s="891" t="s">
        <v>36</v>
      </c>
      <c r="R8" s="892">
        <v>119.7</v>
      </c>
      <c r="S8" s="891" t="s">
        <v>36</v>
      </c>
      <c r="T8" s="892" t="s">
        <v>36</v>
      </c>
      <c r="U8" s="891" t="s">
        <v>36</v>
      </c>
      <c r="V8" s="892" t="s">
        <v>36</v>
      </c>
      <c r="W8" s="893" t="s">
        <v>36</v>
      </c>
      <c r="X8" s="894">
        <v>10.7</v>
      </c>
      <c r="Y8" s="897" t="s">
        <v>36</v>
      </c>
      <c r="Z8" s="898">
        <v>199</v>
      </c>
      <c r="AA8" s="895"/>
      <c r="AB8" s="896">
        <v>0.12</v>
      </c>
      <c r="AC8" s="1030"/>
      <c r="AD8" s="381" t="s">
        <v>36</v>
      </c>
      <c r="AE8" s="357" t="s">
        <v>36</v>
      </c>
      <c r="AF8" s="363" t="s">
        <v>391</v>
      </c>
      <c r="AG8" s="6" t="s">
        <v>21</v>
      </c>
      <c r="AH8" s="18"/>
      <c r="AI8" s="40">
        <v>8.27</v>
      </c>
      <c r="AJ8" s="41">
        <v>8.26</v>
      </c>
      <c r="AK8" s="41">
        <v>8.56</v>
      </c>
      <c r="AL8" s="18"/>
    </row>
    <row r="9" spans="1:38">
      <c r="A9" s="2239"/>
      <c r="B9" s="537">
        <v>42831</v>
      </c>
      <c r="C9" s="528" t="s">
        <v>39</v>
      </c>
      <c r="D9" s="120" t="s">
        <v>641</v>
      </c>
      <c r="E9" s="889" t="s">
        <v>36</v>
      </c>
      <c r="F9" s="890">
        <v>19.399999999999999</v>
      </c>
      <c r="G9" s="891">
        <v>10.7</v>
      </c>
      <c r="H9" s="892">
        <v>11.1</v>
      </c>
      <c r="I9" s="893">
        <v>4.4000000000000004</v>
      </c>
      <c r="J9" s="894">
        <v>4</v>
      </c>
      <c r="K9" s="895">
        <v>8.27</v>
      </c>
      <c r="L9" s="896">
        <v>8.26</v>
      </c>
      <c r="M9" s="893">
        <v>33.1</v>
      </c>
      <c r="N9" s="894">
        <v>33.1</v>
      </c>
      <c r="O9" s="891">
        <v>109.9</v>
      </c>
      <c r="P9" s="892">
        <v>113.5</v>
      </c>
      <c r="Q9" s="891">
        <v>120.1</v>
      </c>
      <c r="R9" s="892">
        <v>121.5</v>
      </c>
      <c r="S9" s="891">
        <v>81.2</v>
      </c>
      <c r="T9" s="892">
        <v>82</v>
      </c>
      <c r="U9" s="891">
        <v>38.9</v>
      </c>
      <c r="V9" s="892">
        <v>39.5</v>
      </c>
      <c r="W9" s="893">
        <v>10.9</v>
      </c>
      <c r="X9" s="894">
        <v>11</v>
      </c>
      <c r="Y9" s="897">
        <v>209</v>
      </c>
      <c r="Z9" s="898">
        <v>224</v>
      </c>
      <c r="AA9" s="895">
        <v>0.1</v>
      </c>
      <c r="AB9" s="896">
        <v>0.09</v>
      </c>
      <c r="AC9" s="1030">
        <v>100</v>
      </c>
      <c r="AD9" s="381" t="s">
        <v>36</v>
      </c>
      <c r="AE9" s="357" t="s">
        <v>36</v>
      </c>
      <c r="AF9" s="363" t="s">
        <v>391</v>
      </c>
      <c r="AG9" s="6" t="s">
        <v>369</v>
      </c>
      <c r="AH9" s="18" t="s">
        <v>22</v>
      </c>
      <c r="AI9" s="34">
        <v>33.1</v>
      </c>
      <c r="AJ9" s="35">
        <v>33.1</v>
      </c>
      <c r="AK9" s="35">
        <v>31.8</v>
      </c>
      <c r="AL9" s="18"/>
    </row>
    <row r="10" spans="1:38">
      <c r="A10" s="2239"/>
      <c r="B10" s="1592">
        <v>42832</v>
      </c>
      <c r="C10" s="1593" t="s">
        <v>40</v>
      </c>
      <c r="D10" s="120" t="s">
        <v>641</v>
      </c>
      <c r="E10" s="889" t="s">
        <v>36</v>
      </c>
      <c r="F10" s="890">
        <v>18.5</v>
      </c>
      <c r="G10" s="891">
        <v>11.1</v>
      </c>
      <c r="H10" s="892">
        <v>11.5</v>
      </c>
      <c r="I10" s="893">
        <v>5.0999999999999996</v>
      </c>
      <c r="J10" s="894">
        <v>4.7</v>
      </c>
      <c r="K10" s="895">
        <v>8.3800000000000008</v>
      </c>
      <c r="L10" s="896">
        <v>8.23</v>
      </c>
      <c r="M10" s="893">
        <v>32.9</v>
      </c>
      <c r="N10" s="894">
        <v>33</v>
      </c>
      <c r="O10" s="891" t="s">
        <v>19</v>
      </c>
      <c r="P10" s="892">
        <v>113.5</v>
      </c>
      <c r="Q10" s="891" t="s">
        <v>19</v>
      </c>
      <c r="R10" s="892">
        <v>119.5</v>
      </c>
      <c r="S10" s="891" t="s">
        <v>19</v>
      </c>
      <c r="T10" s="892" t="s">
        <v>19</v>
      </c>
      <c r="U10" s="891" t="s">
        <v>19</v>
      </c>
      <c r="V10" s="892" t="s">
        <v>19</v>
      </c>
      <c r="W10" s="893" t="s">
        <v>19</v>
      </c>
      <c r="X10" s="894">
        <v>11.2</v>
      </c>
      <c r="Y10" s="897" t="s">
        <v>19</v>
      </c>
      <c r="Z10" s="898">
        <v>217</v>
      </c>
      <c r="AA10" s="895"/>
      <c r="AB10" s="896">
        <v>0.13</v>
      </c>
      <c r="AC10" s="1030">
        <v>600</v>
      </c>
      <c r="AD10" s="381" t="s">
        <v>36</v>
      </c>
      <c r="AE10" s="357" t="s">
        <v>36</v>
      </c>
      <c r="AF10" s="363" t="s">
        <v>391</v>
      </c>
      <c r="AG10" s="6" t="s">
        <v>399</v>
      </c>
      <c r="AH10" s="18" t="s">
        <v>23</v>
      </c>
      <c r="AI10" s="34">
        <v>109.9</v>
      </c>
      <c r="AJ10" s="35">
        <v>113.5</v>
      </c>
      <c r="AK10" s="35">
        <v>105.7</v>
      </c>
      <c r="AL10" s="18"/>
    </row>
    <row r="11" spans="1:38">
      <c r="A11" s="2239"/>
      <c r="B11" s="472">
        <v>42833</v>
      </c>
      <c r="C11" s="473" t="s">
        <v>41</v>
      </c>
      <c r="D11" s="116" t="s">
        <v>632</v>
      </c>
      <c r="E11" s="889">
        <v>13.5</v>
      </c>
      <c r="F11" s="890">
        <v>14.9</v>
      </c>
      <c r="G11" s="891">
        <v>11.7</v>
      </c>
      <c r="H11" s="892">
        <v>12</v>
      </c>
      <c r="I11" s="893">
        <v>5.8</v>
      </c>
      <c r="J11" s="894">
        <v>5.4</v>
      </c>
      <c r="K11" s="895">
        <v>8.44</v>
      </c>
      <c r="L11" s="896">
        <v>8.14</v>
      </c>
      <c r="M11" s="893">
        <v>32.700000000000003</v>
      </c>
      <c r="N11" s="894">
        <v>32.9</v>
      </c>
      <c r="O11" s="891" t="s">
        <v>36</v>
      </c>
      <c r="P11" s="892" t="s">
        <v>645</v>
      </c>
      <c r="Q11" s="891" t="s">
        <v>36</v>
      </c>
      <c r="R11" s="892" t="s">
        <v>19</v>
      </c>
      <c r="S11" s="891" t="s">
        <v>36</v>
      </c>
      <c r="T11" s="892" t="s">
        <v>36</v>
      </c>
      <c r="U11" s="891" t="s">
        <v>19</v>
      </c>
      <c r="V11" s="892" t="s">
        <v>19</v>
      </c>
      <c r="W11" s="893" t="s">
        <v>19</v>
      </c>
      <c r="X11" s="894" t="s">
        <v>19</v>
      </c>
      <c r="Y11" s="897" t="s">
        <v>36</v>
      </c>
      <c r="Z11" s="898" t="s">
        <v>19</v>
      </c>
      <c r="AA11" s="895"/>
      <c r="AB11" s="896"/>
      <c r="AC11" s="1030">
        <v>800</v>
      </c>
      <c r="AD11" s="381" t="s">
        <v>36</v>
      </c>
      <c r="AE11" s="357" t="s">
        <v>36</v>
      </c>
      <c r="AF11" s="363" t="s">
        <v>391</v>
      </c>
      <c r="AG11" s="6" t="s">
        <v>373</v>
      </c>
      <c r="AH11" s="18" t="s">
        <v>23</v>
      </c>
      <c r="AI11" s="34">
        <v>120.1</v>
      </c>
      <c r="AJ11" s="35">
        <v>121.5</v>
      </c>
      <c r="AK11" s="35">
        <v>113.1</v>
      </c>
      <c r="AL11" s="18"/>
    </row>
    <row r="12" spans="1:38">
      <c r="A12" s="2239"/>
      <c r="B12" s="472">
        <v>42834</v>
      </c>
      <c r="C12" s="473" t="s">
        <v>42</v>
      </c>
      <c r="D12" s="120" t="s">
        <v>632</v>
      </c>
      <c r="E12" s="889">
        <v>14</v>
      </c>
      <c r="F12" s="890">
        <v>16.899999999999999</v>
      </c>
      <c r="G12" s="891">
        <v>12.2</v>
      </c>
      <c r="H12" s="892">
        <v>12.4</v>
      </c>
      <c r="I12" s="893">
        <v>5.6</v>
      </c>
      <c r="J12" s="894">
        <v>5.2</v>
      </c>
      <c r="K12" s="895">
        <v>8.4700000000000006</v>
      </c>
      <c r="L12" s="896">
        <v>8.24</v>
      </c>
      <c r="M12" s="893">
        <v>32.9</v>
      </c>
      <c r="N12" s="894">
        <v>33</v>
      </c>
      <c r="O12" s="891" t="s">
        <v>36</v>
      </c>
      <c r="P12" s="892" t="s">
        <v>645</v>
      </c>
      <c r="Q12" s="891" t="s">
        <v>36</v>
      </c>
      <c r="R12" s="892" t="s">
        <v>19</v>
      </c>
      <c r="S12" s="891" t="s">
        <v>36</v>
      </c>
      <c r="T12" s="892" t="s">
        <v>36</v>
      </c>
      <c r="U12" s="891" t="s">
        <v>36</v>
      </c>
      <c r="V12" s="892" t="s">
        <v>36</v>
      </c>
      <c r="W12" s="893" t="s">
        <v>36</v>
      </c>
      <c r="X12" s="894" t="s">
        <v>19</v>
      </c>
      <c r="Y12" s="897" t="s">
        <v>36</v>
      </c>
      <c r="Z12" s="898" t="s">
        <v>19</v>
      </c>
      <c r="AA12" s="895"/>
      <c r="AB12" s="896"/>
      <c r="AC12" s="1030">
        <v>600</v>
      </c>
      <c r="AD12" s="381" t="s">
        <v>36</v>
      </c>
      <c r="AE12" s="357" t="s">
        <v>36</v>
      </c>
      <c r="AF12" s="363" t="s">
        <v>391</v>
      </c>
      <c r="AG12" s="6" t="s">
        <v>374</v>
      </c>
      <c r="AH12" s="18" t="s">
        <v>23</v>
      </c>
      <c r="AI12" s="34">
        <v>81.2</v>
      </c>
      <c r="AJ12" s="35">
        <v>82</v>
      </c>
      <c r="AK12" s="35">
        <v>75.2</v>
      </c>
      <c r="AL12" s="18"/>
    </row>
    <row r="13" spans="1:38">
      <c r="A13" s="2239"/>
      <c r="B13" s="472">
        <v>42835</v>
      </c>
      <c r="C13" s="473" t="s">
        <v>37</v>
      </c>
      <c r="D13" s="120" t="s">
        <v>627</v>
      </c>
      <c r="E13" s="889" t="s">
        <v>36</v>
      </c>
      <c r="F13" s="890">
        <v>12.4</v>
      </c>
      <c r="G13" s="891">
        <v>12.3</v>
      </c>
      <c r="H13" s="892">
        <v>12.6</v>
      </c>
      <c r="I13" s="893">
        <v>5.6</v>
      </c>
      <c r="J13" s="894">
        <v>5.3</v>
      </c>
      <c r="K13" s="895">
        <v>8.3699999999999992</v>
      </c>
      <c r="L13" s="896">
        <v>8.2100000000000009</v>
      </c>
      <c r="M13" s="893">
        <v>32.799999999999997</v>
      </c>
      <c r="N13" s="894">
        <v>32.9</v>
      </c>
      <c r="O13" s="891" t="s">
        <v>36</v>
      </c>
      <c r="P13" s="892">
        <v>110.2</v>
      </c>
      <c r="Q13" s="891" t="s">
        <v>36</v>
      </c>
      <c r="R13" s="892">
        <v>118.7</v>
      </c>
      <c r="S13" s="891" t="s">
        <v>36</v>
      </c>
      <c r="T13" s="892" t="s">
        <v>36</v>
      </c>
      <c r="U13" s="891" t="s">
        <v>36</v>
      </c>
      <c r="V13" s="892" t="s">
        <v>36</v>
      </c>
      <c r="W13" s="893" t="s">
        <v>36</v>
      </c>
      <c r="X13" s="894">
        <v>10.8</v>
      </c>
      <c r="Y13" s="897" t="s">
        <v>36</v>
      </c>
      <c r="Z13" s="898">
        <v>219</v>
      </c>
      <c r="AA13" s="895"/>
      <c r="AB13" s="896">
        <v>0.14000000000000001</v>
      </c>
      <c r="AC13" s="1030">
        <v>500</v>
      </c>
      <c r="AD13" s="381" t="s">
        <v>36</v>
      </c>
      <c r="AE13" s="357" t="s">
        <v>36</v>
      </c>
      <c r="AF13" s="363" t="s">
        <v>391</v>
      </c>
      <c r="AG13" s="6" t="s">
        <v>375</v>
      </c>
      <c r="AH13" s="18" t="s">
        <v>23</v>
      </c>
      <c r="AI13" s="34">
        <v>38.9</v>
      </c>
      <c r="AJ13" s="35">
        <v>39.5</v>
      </c>
      <c r="AK13" s="35">
        <v>37.9</v>
      </c>
      <c r="AL13" s="18"/>
    </row>
    <row r="14" spans="1:38">
      <c r="A14" s="2239"/>
      <c r="B14" s="472">
        <v>42836</v>
      </c>
      <c r="C14" s="473" t="s">
        <v>38</v>
      </c>
      <c r="D14" s="120" t="s">
        <v>632</v>
      </c>
      <c r="E14" s="889">
        <v>35.5</v>
      </c>
      <c r="F14" s="890">
        <v>10</v>
      </c>
      <c r="G14" s="891">
        <v>12.5</v>
      </c>
      <c r="H14" s="892">
        <v>12.5</v>
      </c>
      <c r="I14" s="893">
        <v>4.8</v>
      </c>
      <c r="J14" s="894">
        <v>4.4000000000000004</v>
      </c>
      <c r="K14" s="895">
        <v>8.27</v>
      </c>
      <c r="L14" s="896">
        <v>8.14</v>
      </c>
      <c r="M14" s="893">
        <v>32.6</v>
      </c>
      <c r="N14" s="894">
        <v>32.700000000000003</v>
      </c>
      <c r="O14" s="891" t="s">
        <v>36</v>
      </c>
      <c r="P14" s="892">
        <v>114.9</v>
      </c>
      <c r="Q14" s="891" t="s">
        <v>36</v>
      </c>
      <c r="R14" s="892">
        <v>117.3</v>
      </c>
      <c r="S14" s="891" t="s">
        <v>36</v>
      </c>
      <c r="T14" s="892" t="s">
        <v>36</v>
      </c>
      <c r="U14" s="891" t="s">
        <v>36</v>
      </c>
      <c r="V14" s="892" t="s">
        <v>36</v>
      </c>
      <c r="W14" s="893" t="s">
        <v>36</v>
      </c>
      <c r="X14" s="894">
        <v>10.8</v>
      </c>
      <c r="Y14" s="897" t="s">
        <v>36</v>
      </c>
      <c r="Z14" s="898">
        <v>208</v>
      </c>
      <c r="AA14" s="895"/>
      <c r="AB14" s="896">
        <v>0.17</v>
      </c>
      <c r="AC14" s="1030">
        <v>100</v>
      </c>
      <c r="AD14" s="381" t="s">
        <v>36</v>
      </c>
      <c r="AE14" s="357" t="s">
        <v>36</v>
      </c>
      <c r="AF14" s="363" t="s">
        <v>391</v>
      </c>
      <c r="AG14" s="6" t="s">
        <v>400</v>
      </c>
      <c r="AH14" s="18" t="s">
        <v>23</v>
      </c>
      <c r="AI14" s="37">
        <v>10.9</v>
      </c>
      <c r="AJ14" s="38">
        <v>11</v>
      </c>
      <c r="AK14" s="38">
        <v>11.4</v>
      </c>
      <c r="AL14" s="18"/>
    </row>
    <row r="15" spans="1:38">
      <c r="A15" s="2239"/>
      <c r="B15" s="132">
        <v>42837</v>
      </c>
      <c r="C15" s="131" t="s">
        <v>35</v>
      </c>
      <c r="D15" s="120" t="s">
        <v>627</v>
      </c>
      <c r="E15" s="889" t="s">
        <v>36</v>
      </c>
      <c r="F15" s="890">
        <v>18.899999999999999</v>
      </c>
      <c r="G15" s="891">
        <v>12.5</v>
      </c>
      <c r="H15" s="892">
        <v>12.8</v>
      </c>
      <c r="I15" s="893">
        <v>5.0999999999999996</v>
      </c>
      <c r="J15" s="894">
        <v>4.4000000000000004</v>
      </c>
      <c r="K15" s="895">
        <v>8.18</v>
      </c>
      <c r="L15" s="896">
        <v>8.16</v>
      </c>
      <c r="M15" s="893">
        <v>32.5</v>
      </c>
      <c r="N15" s="894">
        <v>32.5</v>
      </c>
      <c r="O15" s="891" t="s">
        <v>36</v>
      </c>
      <c r="P15" s="892">
        <v>110.2</v>
      </c>
      <c r="Q15" s="891" t="s">
        <v>36</v>
      </c>
      <c r="R15" s="892">
        <v>117.9</v>
      </c>
      <c r="S15" s="891" t="s">
        <v>36</v>
      </c>
      <c r="T15" s="892" t="s">
        <v>36</v>
      </c>
      <c r="U15" s="891" t="s">
        <v>36</v>
      </c>
      <c r="V15" s="892" t="s">
        <v>36</v>
      </c>
      <c r="W15" s="893" t="s">
        <v>36</v>
      </c>
      <c r="X15" s="894">
        <v>10.7</v>
      </c>
      <c r="Y15" s="897" t="s">
        <v>36</v>
      </c>
      <c r="Z15" s="898">
        <v>187</v>
      </c>
      <c r="AA15" s="895"/>
      <c r="AB15" s="896">
        <v>0.17</v>
      </c>
      <c r="AC15" s="1030"/>
      <c r="AD15" s="381" t="s">
        <v>36</v>
      </c>
      <c r="AE15" s="357" t="s">
        <v>36</v>
      </c>
      <c r="AF15" s="363" t="s">
        <v>391</v>
      </c>
      <c r="AG15" s="6" t="s">
        <v>401</v>
      </c>
      <c r="AH15" s="18" t="s">
        <v>23</v>
      </c>
      <c r="AI15" s="49">
        <v>209</v>
      </c>
      <c r="AJ15" s="50">
        <v>224</v>
      </c>
      <c r="AK15" s="50">
        <v>242</v>
      </c>
      <c r="AL15" s="18"/>
    </row>
    <row r="16" spans="1:38">
      <c r="A16" s="2239"/>
      <c r="B16" s="132">
        <v>42838</v>
      </c>
      <c r="C16" s="131" t="s">
        <v>39</v>
      </c>
      <c r="D16" s="120" t="s">
        <v>627</v>
      </c>
      <c r="E16" s="889" t="s">
        <v>36</v>
      </c>
      <c r="F16" s="890">
        <v>13.9</v>
      </c>
      <c r="G16" s="891">
        <v>12.7</v>
      </c>
      <c r="H16" s="892">
        <v>13</v>
      </c>
      <c r="I16" s="893">
        <v>4.7</v>
      </c>
      <c r="J16" s="894">
        <v>4.4000000000000004</v>
      </c>
      <c r="K16" s="895">
        <v>8.16</v>
      </c>
      <c r="L16" s="896">
        <v>8.09</v>
      </c>
      <c r="M16" s="893">
        <v>32.4</v>
      </c>
      <c r="N16" s="894">
        <v>32.4</v>
      </c>
      <c r="O16" s="891" t="s">
        <v>36</v>
      </c>
      <c r="P16" s="892">
        <v>109</v>
      </c>
      <c r="Q16" s="891" t="s">
        <v>36</v>
      </c>
      <c r="R16" s="892">
        <v>117.1</v>
      </c>
      <c r="S16" s="891" t="s">
        <v>36</v>
      </c>
      <c r="T16" s="892" t="s">
        <v>36</v>
      </c>
      <c r="U16" s="891" t="s">
        <v>36</v>
      </c>
      <c r="V16" s="892" t="s">
        <v>36</v>
      </c>
      <c r="W16" s="893" t="s">
        <v>36</v>
      </c>
      <c r="X16" s="894">
        <v>10.5</v>
      </c>
      <c r="Y16" s="897" t="s">
        <v>36</v>
      </c>
      <c r="Z16" s="898">
        <v>193</v>
      </c>
      <c r="AA16" s="895"/>
      <c r="AB16" s="896">
        <v>0.17</v>
      </c>
      <c r="AC16" s="1030"/>
      <c r="AD16" s="381" t="s">
        <v>36</v>
      </c>
      <c r="AE16" s="357" t="s">
        <v>36</v>
      </c>
      <c r="AF16" s="363" t="s">
        <v>391</v>
      </c>
      <c r="AG16" s="6" t="s">
        <v>402</v>
      </c>
      <c r="AH16" s="18" t="s">
        <v>23</v>
      </c>
      <c r="AI16" s="989">
        <v>0.1</v>
      </c>
      <c r="AJ16" s="990">
        <v>0.09</v>
      </c>
      <c r="AK16" s="990">
        <v>0.87</v>
      </c>
      <c r="AL16" s="18"/>
    </row>
    <row r="17" spans="1:38">
      <c r="A17" s="2239"/>
      <c r="B17" s="132">
        <v>42839</v>
      </c>
      <c r="C17" s="131" t="s">
        <v>40</v>
      </c>
      <c r="D17" s="120" t="s">
        <v>627</v>
      </c>
      <c r="E17" s="889" t="s">
        <v>36</v>
      </c>
      <c r="F17" s="890">
        <v>17.399999999999999</v>
      </c>
      <c r="G17" s="891">
        <v>12.9</v>
      </c>
      <c r="H17" s="892">
        <v>13.2</v>
      </c>
      <c r="I17" s="893">
        <v>4.4000000000000004</v>
      </c>
      <c r="J17" s="894">
        <v>3.8</v>
      </c>
      <c r="K17" s="895">
        <v>8.17</v>
      </c>
      <c r="L17" s="896">
        <v>8.1300000000000008</v>
      </c>
      <c r="M17" s="893">
        <v>32.4</v>
      </c>
      <c r="N17" s="894">
        <v>32.5</v>
      </c>
      <c r="O17" s="891" t="s">
        <v>36</v>
      </c>
      <c r="P17" s="892">
        <v>110.2</v>
      </c>
      <c r="Q17" s="891" t="s">
        <v>36</v>
      </c>
      <c r="R17" s="892">
        <v>116.5</v>
      </c>
      <c r="S17" s="891" t="s">
        <v>36</v>
      </c>
      <c r="T17" s="892" t="s">
        <v>36</v>
      </c>
      <c r="U17" s="891" t="s">
        <v>36</v>
      </c>
      <c r="V17" s="892" t="s">
        <v>36</v>
      </c>
      <c r="W17" s="893" t="s">
        <v>36</v>
      </c>
      <c r="X17" s="894">
        <v>10.7</v>
      </c>
      <c r="Y17" s="897" t="s">
        <v>36</v>
      </c>
      <c r="Z17" s="898">
        <v>194</v>
      </c>
      <c r="AA17" s="895"/>
      <c r="AB17" s="896">
        <v>0.14000000000000001</v>
      </c>
      <c r="AC17" s="1030"/>
      <c r="AD17" s="381" t="s">
        <v>36</v>
      </c>
      <c r="AE17" s="357" t="s">
        <v>36</v>
      </c>
      <c r="AF17" s="363" t="s">
        <v>391</v>
      </c>
      <c r="AG17" s="6" t="s">
        <v>24</v>
      </c>
      <c r="AH17" s="18" t="s">
        <v>23</v>
      </c>
      <c r="AI17" s="881">
        <v>3.9</v>
      </c>
      <c r="AJ17" s="998">
        <v>3.8</v>
      </c>
      <c r="AK17" s="998">
        <v>6.5</v>
      </c>
      <c r="AL17" s="18"/>
    </row>
    <row r="18" spans="1:38">
      <c r="A18" s="2239"/>
      <c r="B18" s="132">
        <v>42840</v>
      </c>
      <c r="C18" s="131" t="s">
        <v>41</v>
      </c>
      <c r="D18" s="120" t="s">
        <v>641</v>
      </c>
      <c r="E18" s="889" t="s">
        <v>36</v>
      </c>
      <c r="F18" s="890">
        <v>21.1</v>
      </c>
      <c r="G18" s="891">
        <v>13.1</v>
      </c>
      <c r="H18" s="892">
        <v>13.5</v>
      </c>
      <c r="I18" s="893">
        <v>4.5</v>
      </c>
      <c r="J18" s="894">
        <v>4.4000000000000004</v>
      </c>
      <c r="K18" s="895">
        <v>8.1300000000000008</v>
      </c>
      <c r="L18" s="896">
        <v>8.1</v>
      </c>
      <c r="M18" s="893">
        <v>32.200000000000003</v>
      </c>
      <c r="N18" s="894">
        <v>32.1</v>
      </c>
      <c r="O18" s="891" t="s">
        <v>36</v>
      </c>
      <c r="P18" s="892" t="s">
        <v>645</v>
      </c>
      <c r="Q18" s="891" t="s">
        <v>36</v>
      </c>
      <c r="R18" s="892" t="s">
        <v>19</v>
      </c>
      <c r="S18" s="891" t="s">
        <v>36</v>
      </c>
      <c r="T18" s="892" t="s">
        <v>36</v>
      </c>
      <c r="U18" s="891" t="s">
        <v>36</v>
      </c>
      <c r="V18" s="892" t="s">
        <v>36</v>
      </c>
      <c r="W18" s="893" t="s">
        <v>36</v>
      </c>
      <c r="X18" s="894" t="s">
        <v>19</v>
      </c>
      <c r="Y18" s="897" t="s">
        <v>36</v>
      </c>
      <c r="Z18" s="898" t="s">
        <v>19</v>
      </c>
      <c r="AA18" s="895"/>
      <c r="AB18" s="896"/>
      <c r="AC18" s="1030"/>
      <c r="AD18" s="381" t="s">
        <v>36</v>
      </c>
      <c r="AE18" s="357" t="s">
        <v>36</v>
      </c>
      <c r="AF18" s="363" t="s">
        <v>391</v>
      </c>
      <c r="AG18" s="6" t="s">
        <v>25</v>
      </c>
      <c r="AH18" s="18" t="s">
        <v>23</v>
      </c>
      <c r="AI18" s="881">
        <v>2</v>
      </c>
      <c r="AJ18" s="998">
        <v>2.1</v>
      </c>
      <c r="AK18" s="998">
        <v>5</v>
      </c>
      <c r="AL18" s="18"/>
    </row>
    <row r="19" spans="1:38">
      <c r="A19" s="2239"/>
      <c r="B19" s="132">
        <v>42841</v>
      </c>
      <c r="C19" s="131" t="s">
        <v>42</v>
      </c>
      <c r="D19" s="120" t="s">
        <v>627</v>
      </c>
      <c r="E19" s="889" t="s">
        <v>36</v>
      </c>
      <c r="F19" s="890">
        <v>22.6</v>
      </c>
      <c r="G19" s="891">
        <v>13.5</v>
      </c>
      <c r="H19" s="892">
        <v>13.9</v>
      </c>
      <c r="I19" s="893">
        <v>5.0999999999999996</v>
      </c>
      <c r="J19" s="894">
        <v>4.5</v>
      </c>
      <c r="K19" s="895">
        <v>8.0500000000000007</v>
      </c>
      <c r="L19" s="896">
        <v>8.0299999999999994</v>
      </c>
      <c r="M19" s="893">
        <v>32</v>
      </c>
      <c r="N19" s="894">
        <v>32.1</v>
      </c>
      <c r="O19" s="891" t="s">
        <v>36</v>
      </c>
      <c r="P19" s="892" t="s">
        <v>645</v>
      </c>
      <c r="Q19" s="891" t="s">
        <v>36</v>
      </c>
      <c r="R19" s="892" t="s">
        <v>19</v>
      </c>
      <c r="S19" s="891" t="s">
        <v>36</v>
      </c>
      <c r="T19" s="892" t="s">
        <v>36</v>
      </c>
      <c r="U19" s="891" t="s">
        <v>36</v>
      </c>
      <c r="V19" s="892" t="s">
        <v>36</v>
      </c>
      <c r="W19" s="893" t="s">
        <v>36</v>
      </c>
      <c r="X19" s="894" t="s">
        <v>19</v>
      </c>
      <c r="Y19" s="897" t="s">
        <v>36</v>
      </c>
      <c r="Z19" s="898" t="s">
        <v>19</v>
      </c>
      <c r="AA19" s="895"/>
      <c r="AB19" s="896"/>
      <c r="AC19" s="1030"/>
      <c r="AD19" s="381" t="s">
        <v>36</v>
      </c>
      <c r="AE19" s="357" t="s">
        <v>36</v>
      </c>
      <c r="AF19" s="363" t="s">
        <v>391</v>
      </c>
      <c r="AG19" s="6" t="s">
        <v>403</v>
      </c>
      <c r="AH19" s="18" t="s">
        <v>23</v>
      </c>
      <c r="AI19" s="881">
        <v>10.1</v>
      </c>
      <c r="AJ19" s="998">
        <v>11.1</v>
      </c>
      <c r="AK19" s="998">
        <v>12.8</v>
      </c>
      <c r="AL19" s="18"/>
    </row>
    <row r="20" spans="1:38">
      <c r="A20" s="2239"/>
      <c r="B20" s="132">
        <v>42842</v>
      </c>
      <c r="C20" s="131" t="s">
        <v>37</v>
      </c>
      <c r="D20" s="120" t="s">
        <v>627</v>
      </c>
      <c r="E20" s="889">
        <v>11.5</v>
      </c>
      <c r="F20" s="890">
        <v>25.1</v>
      </c>
      <c r="G20" s="891">
        <v>13.5</v>
      </c>
      <c r="H20" s="892">
        <v>13.9</v>
      </c>
      <c r="I20" s="893">
        <v>4.0999999999999996</v>
      </c>
      <c r="J20" s="894">
        <v>3.9</v>
      </c>
      <c r="K20" s="895">
        <v>8</v>
      </c>
      <c r="L20" s="896">
        <v>7.96</v>
      </c>
      <c r="M20" s="893">
        <v>31.9</v>
      </c>
      <c r="N20" s="894">
        <v>31.9</v>
      </c>
      <c r="O20" s="891" t="s">
        <v>36</v>
      </c>
      <c r="P20" s="892">
        <v>104.5</v>
      </c>
      <c r="Q20" s="891" t="s">
        <v>36</v>
      </c>
      <c r="R20" s="892">
        <v>114.5</v>
      </c>
      <c r="S20" s="891" t="s">
        <v>36</v>
      </c>
      <c r="T20" s="892" t="s">
        <v>36</v>
      </c>
      <c r="U20" s="891" t="s">
        <v>36</v>
      </c>
      <c r="V20" s="892" t="s">
        <v>36</v>
      </c>
      <c r="W20" s="893" t="s">
        <v>36</v>
      </c>
      <c r="X20" s="894">
        <v>10.5</v>
      </c>
      <c r="Y20" s="897" t="s">
        <v>36</v>
      </c>
      <c r="Z20" s="898">
        <v>191</v>
      </c>
      <c r="AA20" s="895"/>
      <c r="AB20" s="896">
        <v>0.22</v>
      </c>
      <c r="AC20" s="1030"/>
      <c r="AD20" s="381" t="s">
        <v>36</v>
      </c>
      <c r="AE20" s="357" t="s">
        <v>36</v>
      </c>
      <c r="AF20" s="363" t="s">
        <v>391</v>
      </c>
      <c r="AG20" s="6" t="s">
        <v>404</v>
      </c>
      <c r="AH20" s="18" t="s">
        <v>23</v>
      </c>
      <c r="AI20" s="348">
        <v>2.1999999999999999E-2</v>
      </c>
      <c r="AJ20" s="268">
        <v>0.02</v>
      </c>
      <c r="AK20" s="268">
        <v>0.06</v>
      </c>
      <c r="AL20" s="18"/>
    </row>
    <row r="21" spans="1:38">
      <c r="A21" s="2239"/>
      <c r="B21" s="132">
        <v>42843</v>
      </c>
      <c r="C21" s="131" t="s">
        <v>38</v>
      </c>
      <c r="D21" s="120" t="s">
        <v>641</v>
      </c>
      <c r="E21" s="889">
        <v>30.5</v>
      </c>
      <c r="F21" s="890">
        <v>21.5</v>
      </c>
      <c r="G21" s="891">
        <v>14</v>
      </c>
      <c r="H21" s="892">
        <v>14.4</v>
      </c>
      <c r="I21" s="893">
        <v>3.3</v>
      </c>
      <c r="J21" s="894">
        <v>3</v>
      </c>
      <c r="K21" s="895">
        <v>7.96</v>
      </c>
      <c r="L21" s="896">
        <v>7.91</v>
      </c>
      <c r="M21" s="893">
        <v>31.9</v>
      </c>
      <c r="N21" s="894">
        <v>31.9</v>
      </c>
      <c r="O21" s="891" t="s">
        <v>36</v>
      </c>
      <c r="P21" s="892">
        <v>104.8</v>
      </c>
      <c r="Q21" s="891" t="s">
        <v>36</v>
      </c>
      <c r="R21" s="892">
        <v>114.7</v>
      </c>
      <c r="S21" s="891" t="s">
        <v>36</v>
      </c>
      <c r="T21" s="892" t="s">
        <v>36</v>
      </c>
      <c r="U21" s="891" t="s">
        <v>36</v>
      </c>
      <c r="V21" s="892" t="s">
        <v>36</v>
      </c>
      <c r="W21" s="893" t="s">
        <v>36</v>
      </c>
      <c r="X21" s="894">
        <v>10.7</v>
      </c>
      <c r="Y21" s="897" t="s">
        <v>36</v>
      </c>
      <c r="Z21" s="898">
        <v>160</v>
      </c>
      <c r="AA21" s="895"/>
      <c r="AB21" s="896">
        <v>0.17</v>
      </c>
      <c r="AC21" s="1030"/>
      <c r="AD21" s="381" t="s">
        <v>36</v>
      </c>
      <c r="AE21" s="357" t="s">
        <v>36</v>
      </c>
      <c r="AF21" s="363" t="s">
        <v>391</v>
      </c>
      <c r="AG21" s="6" t="s">
        <v>292</v>
      </c>
      <c r="AH21" s="18" t="s">
        <v>23</v>
      </c>
      <c r="AI21" s="885">
        <v>0.3</v>
      </c>
      <c r="AJ21" s="269">
        <v>0.31</v>
      </c>
      <c r="AK21" s="269">
        <v>0.17</v>
      </c>
      <c r="AL21" s="18"/>
    </row>
    <row r="22" spans="1:38">
      <c r="A22" s="2239"/>
      <c r="B22" s="132">
        <v>42844</v>
      </c>
      <c r="C22" s="131" t="s">
        <v>35</v>
      </c>
      <c r="D22" s="120" t="s">
        <v>627</v>
      </c>
      <c r="E22" s="889" t="s">
        <v>36</v>
      </c>
      <c r="F22" s="890">
        <v>21.7</v>
      </c>
      <c r="G22" s="891">
        <v>14</v>
      </c>
      <c r="H22" s="892">
        <v>14.6</v>
      </c>
      <c r="I22" s="893">
        <v>4.7</v>
      </c>
      <c r="J22" s="894">
        <v>3.6</v>
      </c>
      <c r="K22" s="895">
        <v>7.88</v>
      </c>
      <c r="L22" s="896">
        <v>7.84</v>
      </c>
      <c r="M22" s="893">
        <v>31.6</v>
      </c>
      <c r="N22" s="894">
        <v>31.6</v>
      </c>
      <c r="O22" s="891" t="s">
        <v>36</v>
      </c>
      <c r="P22" s="892">
        <v>106.8</v>
      </c>
      <c r="Q22" s="891" t="s">
        <v>36</v>
      </c>
      <c r="R22" s="892">
        <v>112.3</v>
      </c>
      <c r="S22" s="891" t="s">
        <v>36</v>
      </c>
      <c r="T22" s="892" t="s">
        <v>36</v>
      </c>
      <c r="U22" s="891" t="s">
        <v>36</v>
      </c>
      <c r="V22" s="892" t="s">
        <v>36</v>
      </c>
      <c r="W22" s="893" t="s">
        <v>36</v>
      </c>
      <c r="X22" s="894">
        <v>10.6</v>
      </c>
      <c r="Y22" s="897" t="s">
        <v>36</v>
      </c>
      <c r="Z22" s="898">
        <v>177</v>
      </c>
      <c r="AA22" s="895"/>
      <c r="AB22" s="896">
        <v>0.18</v>
      </c>
      <c r="AC22" s="1030"/>
      <c r="AD22" s="381" t="s">
        <v>36</v>
      </c>
      <c r="AE22" s="357" t="s">
        <v>36</v>
      </c>
      <c r="AF22" s="363" t="s">
        <v>391</v>
      </c>
      <c r="AG22" s="6" t="s">
        <v>98</v>
      </c>
      <c r="AH22" s="18" t="s">
        <v>23</v>
      </c>
      <c r="AI22" s="885">
        <v>1.18</v>
      </c>
      <c r="AJ22" s="269">
        <v>1.26</v>
      </c>
      <c r="AK22" s="269">
        <v>1.65</v>
      </c>
      <c r="AL22" s="18"/>
    </row>
    <row r="23" spans="1:38">
      <c r="A23" s="2239"/>
      <c r="B23" s="132">
        <v>42845</v>
      </c>
      <c r="C23" s="131" t="s">
        <v>39</v>
      </c>
      <c r="D23" s="120" t="s">
        <v>627</v>
      </c>
      <c r="E23" s="889" t="s">
        <v>36</v>
      </c>
      <c r="F23" s="890">
        <v>18.100000000000001</v>
      </c>
      <c r="G23" s="891">
        <v>14.8</v>
      </c>
      <c r="H23" s="892">
        <v>15.1</v>
      </c>
      <c r="I23" s="893">
        <v>4.5</v>
      </c>
      <c r="J23" s="894">
        <v>3.1</v>
      </c>
      <c r="K23" s="895">
        <v>7.9</v>
      </c>
      <c r="L23" s="896">
        <v>7.87</v>
      </c>
      <c r="M23" s="893">
        <v>31</v>
      </c>
      <c r="N23" s="894">
        <v>31.3</v>
      </c>
      <c r="O23" s="891" t="s">
        <v>36</v>
      </c>
      <c r="P23" s="892">
        <v>105.7</v>
      </c>
      <c r="Q23" s="891" t="s">
        <v>36</v>
      </c>
      <c r="R23" s="892">
        <v>112.3</v>
      </c>
      <c r="S23" s="891" t="s">
        <v>36</v>
      </c>
      <c r="T23" s="892" t="s">
        <v>36</v>
      </c>
      <c r="U23" s="891" t="s">
        <v>36</v>
      </c>
      <c r="V23" s="892" t="s">
        <v>36</v>
      </c>
      <c r="W23" s="893" t="s">
        <v>36</v>
      </c>
      <c r="X23" s="894">
        <v>10.6</v>
      </c>
      <c r="Y23" s="897" t="s">
        <v>36</v>
      </c>
      <c r="Z23" s="898">
        <v>192</v>
      </c>
      <c r="AA23" s="895"/>
      <c r="AB23" s="896">
        <v>0.19</v>
      </c>
      <c r="AC23" s="1030"/>
      <c r="AD23" s="381" t="s">
        <v>36</v>
      </c>
      <c r="AE23" s="357" t="s">
        <v>36</v>
      </c>
      <c r="AF23" s="363" t="s">
        <v>391</v>
      </c>
      <c r="AG23" s="6" t="s">
        <v>384</v>
      </c>
      <c r="AH23" s="18" t="s">
        <v>23</v>
      </c>
      <c r="AI23" s="348">
        <v>9.7000000000000003E-2</v>
      </c>
      <c r="AJ23" s="268">
        <v>5.8000000000000003E-2</v>
      </c>
      <c r="AK23" s="268">
        <v>0.16600000000000001</v>
      </c>
      <c r="AL23" s="18"/>
    </row>
    <row r="24" spans="1:38">
      <c r="A24" s="2239"/>
      <c r="B24" s="132">
        <v>42846</v>
      </c>
      <c r="C24" s="131" t="s">
        <v>40</v>
      </c>
      <c r="D24" s="120" t="s">
        <v>641</v>
      </c>
      <c r="E24" s="889" t="s">
        <v>36</v>
      </c>
      <c r="F24" s="890">
        <v>15.2</v>
      </c>
      <c r="G24" s="891">
        <v>15</v>
      </c>
      <c r="H24" s="892">
        <v>15.1</v>
      </c>
      <c r="I24" s="893">
        <v>2.6</v>
      </c>
      <c r="J24" s="894">
        <v>2.4</v>
      </c>
      <c r="K24" s="895">
        <v>7.88</v>
      </c>
      <c r="L24" s="896">
        <v>7.83</v>
      </c>
      <c r="M24" s="893">
        <v>31</v>
      </c>
      <c r="N24" s="894">
        <v>31</v>
      </c>
      <c r="O24" s="891" t="s">
        <v>36</v>
      </c>
      <c r="P24" s="892">
        <v>103.4</v>
      </c>
      <c r="Q24" s="891" t="s">
        <v>36</v>
      </c>
      <c r="R24" s="892">
        <v>108.7</v>
      </c>
      <c r="S24" s="891" t="s">
        <v>36</v>
      </c>
      <c r="T24" s="892" t="s">
        <v>36</v>
      </c>
      <c r="U24" s="891" t="s">
        <v>36</v>
      </c>
      <c r="V24" s="892" t="s">
        <v>36</v>
      </c>
      <c r="W24" s="893" t="s">
        <v>36</v>
      </c>
      <c r="X24" s="894">
        <v>10.199999999999999</v>
      </c>
      <c r="Y24" s="897" t="s">
        <v>36</v>
      </c>
      <c r="Z24" s="898">
        <v>207</v>
      </c>
      <c r="AA24" s="895"/>
      <c r="AB24" s="896">
        <v>0.19</v>
      </c>
      <c r="AC24" s="1030"/>
      <c r="AD24" s="381" t="s">
        <v>36</v>
      </c>
      <c r="AE24" s="357" t="s">
        <v>36</v>
      </c>
      <c r="AF24" s="363" t="s">
        <v>391</v>
      </c>
      <c r="AG24" s="6" t="s">
        <v>405</v>
      </c>
      <c r="AH24" s="18" t="s">
        <v>23</v>
      </c>
      <c r="AI24" s="885" t="s">
        <v>644</v>
      </c>
      <c r="AJ24" s="269" t="s">
        <v>644</v>
      </c>
      <c r="AK24" s="269" t="s">
        <v>644</v>
      </c>
      <c r="AL24" s="18"/>
    </row>
    <row r="25" spans="1:38">
      <c r="A25" s="2239"/>
      <c r="B25" s="132">
        <v>42847</v>
      </c>
      <c r="C25" s="131" t="s">
        <v>41</v>
      </c>
      <c r="D25" s="120" t="s">
        <v>641</v>
      </c>
      <c r="E25" s="889">
        <v>0.5</v>
      </c>
      <c r="F25" s="890">
        <v>16.8</v>
      </c>
      <c r="G25" s="891">
        <v>15.2</v>
      </c>
      <c r="H25" s="892">
        <v>15.3</v>
      </c>
      <c r="I25" s="893">
        <v>2.4</v>
      </c>
      <c r="J25" s="894">
        <v>2.5</v>
      </c>
      <c r="K25" s="895">
        <v>7.84</v>
      </c>
      <c r="L25" s="896">
        <v>7.79</v>
      </c>
      <c r="M25" s="893">
        <v>31.1</v>
      </c>
      <c r="N25" s="894">
        <v>30.8</v>
      </c>
      <c r="O25" s="891" t="s">
        <v>36</v>
      </c>
      <c r="P25" s="892" t="s">
        <v>645</v>
      </c>
      <c r="Q25" s="891" t="s">
        <v>36</v>
      </c>
      <c r="R25" s="892" t="s">
        <v>19</v>
      </c>
      <c r="S25" s="891" t="s">
        <v>36</v>
      </c>
      <c r="T25" s="892" t="s">
        <v>36</v>
      </c>
      <c r="U25" s="891" t="s">
        <v>36</v>
      </c>
      <c r="V25" s="892" t="s">
        <v>36</v>
      </c>
      <c r="W25" s="893" t="s">
        <v>36</v>
      </c>
      <c r="X25" s="894" t="s">
        <v>19</v>
      </c>
      <c r="Y25" s="897" t="s">
        <v>36</v>
      </c>
      <c r="Z25" s="898" t="s">
        <v>19</v>
      </c>
      <c r="AA25" s="895"/>
      <c r="AB25" s="896"/>
      <c r="AC25" s="1030"/>
      <c r="AD25" s="381" t="s">
        <v>36</v>
      </c>
      <c r="AE25" s="357" t="s">
        <v>36</v>
      </c>
      <c r="AF25" s="363" t="s">
        <v>391</v>
      </c>
      <c r="AG25" s="6" t="s">
        <v>99</v>
      </c>
      <c r="AH25" s="18" t="s">
        <v>23</v>
      </c>
      <c r="AI25" s="23">
        <v>26.2</v>
      </c>
      <c r="AJ25" s="48">
        <v>26.2</v>
      </c>
      <c r="AK25" s="48">
        <v>25</v>
      </c>
      <c r="AL25" s="18"/>
    </row>
    <row r="26" spans="1:38">
      <c r="A26" s="2239"/>
      <c r="B26" s="132">
        <v>42848</v>
      </c>
      <c r="C26" s="131" t="s">
        <v>42</v>
      </c>
      <c r="D26" s="120" t="s">
        <v>627</v>
      </c>
      <c r="E26" s="889" t="s">
        <v>36</v>
      </c>
      <c r="F26" s="890">
        <v>16.399999999999999</v>
      </c>
      <c r="G26" s="891">
        <v>15.3</v>
      </c>
      <c r="H26" s="892">
        <v>15.5</v>
      </c>
      <c r="I26" s="893">
        <v>1.8</v>
      </c>
      <c r="J26" s="894">
        <v>1.6</v>
      </c>
      <c r="K26" s="895">
        <v>7.82</v>
      </c>
      <c r="L26" s="896">
        <v>7.8</v>
      </c>
      <c r="M26" s="893">
        <v>30.9</v>
      </c>
      <c r="N26" s="894">
        <v>30.9</v>
      </c>
      <c r="O26" s="891" t="s">
        <v>36</v>
      </c>
      <c r="P26" s="892" t="s">
        <v>645</v>
      </c>
      <c r="Q26" s="891" t="s">
        <v>36</v>
      </c>
      <c r="R26" s="892" t="s">
        <v>19</v>
      </c>
      <c r="S26" s="891" t="s">
        <v>36</v>
      </c>
      <c r="T26" s="892" t="s">
        <v>36</v>
      </c>
      <c r="U26" s="891" t="s">
        <v>36</v>
      </c>
      <c r="V26" s="892" t="s">
        <v>36</v>
      </c>
      <c r="W26" s="893" t="s">
        <v>36</v>
      </c>
      <c r="X26" s="894" t="s">
        <v>19</v>
      </c>
      <c r="Y26" s="897" t="s">
        <v>36</v>
      </c>
      <c r="Z26" s="898" t="s">
        <v>19</v>
      </c>
      <c r="AA26" s="895"/>
      <c r="AB26" s="896"/>
      <c r="AC26" s="1030"/>
      <c r="AD26" s="381" t="s">
        <v>36</v>
      </c>
      <c r="AE26" s="357" t="s">
        <v>36</v>
      </c>
      <c r="AF26" s="363" t="s">
        <v>391</v>
      </c>
      <c r="AG26" s="6" t="s">
        <v>27</v>
      </c>
      <c r="AH26" s="18" t="s">
        <v>23</v>
      </c>
      <c r="AI26" s="23">
        <v>25.4</v>
      </c>
      <c r="AJ26" s="48">
        <v>25.3</v>
      </c>
      <c r="AK26" s="48">
        <v>29.3</v>
      </c>
      <c r="AL26" s="18"/>
    </row>
    <row r="27" spans="1:38">
      <c r="A27" s="2239"/>
      <c r="B27" s="132">
        <v>42849</v>
      </c>
      <c r="C27" s="131" t="s">
        <v>37</v>
      </c>
      <c r="D27" s="120" t="s">
        <v>641</v>
      </c>
      <c r="E27" s="889" t="s">
        <v>36</v>
      </c>
      <c r="F27" s="890">
        <v>16.100000000000001</v>
      </c>
      <c r="G27" s="891">
        <v>15.4</v>
      </c>
      <c r="H27" s="892">
        <v>15.5</v>
      </c>
      <c r="I27" s="893">
        <v>1.7</v>
      </c>
      <c r="J27" s="894">
        <v>1.7</v>
      </c>
      <c r="K27" s="895">
        <v>7.82</v>
      </c>
      <c r="L27" s="896">
        <v>7.77</v>
      </c>
      <c r="M27" s="893">
        <v>30.7</v>
      </c>
      <c r="N27" s="894">
        <v>30.6</v>
      </c>
      <c r="O27" s="891" t="s">
        <v>36</v>
      </c>
      <c r="P27" s="892">
        <v>104.5</v>
      </c>
      <c r="Q27" s="891" t="s">
        <v>36</v>
      </c>
      <c r="R27" s="892">
        <v>108.5</v>
      </c>
      <c r="S27" s="891" t="s">
        <v>36</v>
      </c>
      <c r="T27" s="892" t="s">
        <v>36</v>
      </c>
      <c r="U27" s="891" t="s">
        <v>36</v>
      </c>
      <c r="V27" s="892" t="s">
        <v>36</v>
      </c>
      <c r="W27" s="893" t="s">
        <v>36</v>
      </c>
      <c r="X27" s="894">
        <v>10.199999999999999</v>
      </c>
      <c r="Y27" s="897" t="s">
        <v>36</v>
      </c>
      <c r="Z27" s="898">
        <v>176</v>
      </c>
      <c r="AA27" s="895"/>
      <c r="AB27" s="896">
        <v>0.18</v>
      </c>
      <c r="AC27" s="1030"/>
      <c r="AD27" s="381" t="s">
        <v>36</v>
      </c>
      <c r="AE27" s="357" t="s">
        <v>36</v>
      </c>
      <c r="AF27" s="363">
        <v>0</v>
      </c>
      <c r="AG27" s="6" t="s">
        <v>387</v>
      </c>
      <c r="AH27" s="18" t="s">
        <v>398</v>
      </c>
      <c r="AI27" s="51">
        <v>11</v>
      </c>
      <c r="AJ27" s="52">
        <v>9</v>
      </c>
      <c r="AK27" s="52">
        <v>17</v>
      </c>
      <c r="AL27" s="18"/>
    </row>
    <row r="28" spans="1:38">
      <c r="A28" s="2239"/>
      <c r="B28" s="132">
        <v>42850</v>
      </c>
      <c r="C28" s="131" t="s">
        <v>38</v>
      </c>
      <c r="D28" s="120" t="s">
        <v>627</v>
      </c>
      <c r="E28" s="889" t="s">
        <v>36</v>
      </c>
      <c r="F28" s="890">
        <v>19</v>
      </c>
      <c r="G28" s="891">
        <v>15.4</v>
      </c>
      <c r="H28" s="892">
        <v>15.7</v>
      </c>
      <c r="I28" s="893">
        <v>2</v>
      </c>
      <c r="J28" s="894">
        <v>1.7</v>
      </c>
      <c r="K28" s="895">
        <v>7.77</v>
      </c>
      <c r="L28" s="896">
        <v>7.76</v>
      </c>
      <c r="M28" s="893">
        <v>30.5</v>
      </c>
      <c r="N28" s="894">
        <v>30.6</v>
      </c>
      <c r="O28" s="891" t="s">
        <v>36</v>
      </c>
      <c r="P28" s="892">
        <v>99.1</v>
      </c>
      <c r="Q28" s="891" t="s">
        <v>36</v>
      </c>
      <c r="R28" s="892">
        <v>109.1</v>
      </c>
      <c r="S28" s="891" t="s">
        <v>36</v>
      </c>
      <c r="T28" s="892" t="s">
        <v>36</v>
      </c>
      <c r="U28" s="891" t="s">
        <v>36</v>
      </c>
      <c r="V28" s="892" t="s">
        <v>36</v>
      </c>
      <c r="W28" s="893" t="s">
        <v>36</v>
      </c>
      <c r="X28" s="894">
        <v>10.1</v>
      </c>
      <c r="Y28" s="897" t="s">
        <v>36</v>
      </c>
      <c r="Z28" s="898">
        <v>187</v>
      </c>
      <c r="AA28" s="895"/>
      <c r="AB28" s="896">
        <v>0.17</v>
      </c>
      <c r="AC28" s="1030"/>
      <c r="AD28" s="381" t="s">
        <v>36</v>
      </c>
      <c r="AE28" s="357" t="s">
        <v>36</v>
      </c>
      <c r="AF28" s="363">
        <v>0</v>
      </c>
      <c r="AG28" s="6" t="s">
        <v>406</v>
      </c>
      <c r="AH28" s="18" t="s">
        <v>23</v>
      </c>
      <c r="AI28" s="51">
        <v>5</v>
      </c>
      <c r="AJ28" s="52">
        <v>4</v>
      </c>
      <c r="AK28" s="52">
        <v>22</v>
      </c>
      <c r="AL28" s="18"/>
    </row>
    <row r="29" spans="1:38">
      <c r="A29" s="2239"/>
      <c r="B29" s="132">
        <v>42851</v>
      </c>
      <c r="C29" s="131" t="s">
        <v>35</v>
      </c>
      <c r="D29" s="120" t="s">
        <v>641</v>
      </c>
      <c r="E29" s="889" t="s">
        <v>36</v>
      </c>
      <c r="F29" s="890">
        <v>18</v>
      </c>
      <c r="G29" s="891">
        <v>15.5</v>
      </c>
      <c r="H29" s="892">
        <v>15.6</v>
      </c>
      <c r="I29" s="893">
        <v>1.8</v>
      </c>
      <c r="J29" s="894">
        <v>1.6</v>
      </c>
      <c r="K29" s="895">
        <v>7.75</v>
      </c>
      <c r="L29" s="896">
        <v>7.73</v>
      </c>
      <c r="M29" s="893">
        <v>30.5</v>
      </c>
      <c r="N29" s="894">
        <v>30.5</v>
      </c>
      <c r="O29" s="891" t="s">
        <v>36</v>
      </c>
      <c r="P29" s="892">
        <v>100.9</v>
      </c>
      <c r="Q29" s="891" t="s">
        <v>36</v>
      </c>
      <c r="R29" s="892">
        <v>109.5</v>
      </c>
      <c r="S29" s="891" t="s">
        <v>36</v>
      </c>
      <c r="T29" s="892" t="s">
        <v>36</v>
      </c>
      <c r="U29" s="891" t="s">
        <v>36</v>
      </c>
      <c r="V29" s="892" t="s">
        <v>36</v>
      </c>
      <c r="W29" s="893" t="s">
        <v>36</v>
      </c>
      <c r="X29" s="894">
        <v>10.199999999999999</v>
      </c>
      <c r="Y29" s="897" t="s">
        <v>36</v>
      </c>
      <c r="Z29" s="898">
        <v>197</v>
      </c>
      <c r="AA29" s="895"/>
      <c r="AB29" s="896">
        <v>0.19</v>
      </c>
      <c r="AC29" s="1030"/>
      <c r="AD29" s="381" t="s">
        <v>36</v>
      </c>
      <c r="AE29" s="357" t="s">
        <v>36</v>
      </c>
      <c r="AF29" s="363">
        <v>0</v>
      </c>
      <c r="AG29" s="19"/>
      <c r="AH29" s="9"/>
      <c r="AI29" s="20"/>
      <c r="AJ29" s="8"/>
      <c r="AK29" s="8"/>
      <c r="AL29" s="9"/>
    </row>
    <row r="30" spans="1:38">
      <c r="A30" s="2239"/>
      <c r="B30" s="132">
        <v>42852</v>
      </c>
      <c r="C30" s="131" t="s">
        <v>39</v>
      </c>
      <c r="D30" s="120" t="s">
        <v>632</v>
      </c>
      <c r="E30" s="889">
        <v>8</v>
      </c>
      <c r="F30" s="890">
        <v>12.2</v>
      </c>
      <c r="G30" s="891">
        <v>15.8</v>
      </c>
      <c r="H30" s="892">
        <v>15.9</v>
      </c>
      <c r="I30" s="893">
        <v>2.8</v>
      </c>
      <c r="J30" s="894">
        <v>1.9</v>
      </c>
      <c r="K30" s="895">
        <v>7.76</v>
      </c>
      <c r="L30" s="896">
        <v>7.74</v>
      </c>
      <c r="M30" s="893">
        <v>30.5</v>
      </c>
      <c r="N30" s="894">
        <v>30.6</v>
      </c>
      <c r="O30" s="891" t="s">
        <v>36</v>
      </c>
      <c r="P30" s="892">
        <v>101.4</v>
      </c>
      <c r="Q30" s="891" t="s">
        <v>36</v>
      </c>
      <c r="R30" s="892">
        <v>107.9</v>
      </c>
      <c r="S30" s="891" t="s">
        <v>36</v>
      </c>
      <c r="T30" s="892" t="s">
        <v>36</v>
      </c>
      <c r="U30" s="891" t="s">
        <v>36</v>
      </c>
      <c r="V30" s="892" t="s">
        <v>36</v>
      </c>
      <c r="W30" s="893" t="s">
        <v>36</v>
      </c>
      <c r="X30" s="894">
        <v>9.9</v>
      </c>
      <c r="Y30" s="897" t="s">
        <v>36</v>
      </c>
      <c r="Z30" s="898">
        <v>159</v>
      </c>
      <c r="AA30" s="895"/>
      <c r="AB30" s="896">
        <v>0.17</v>
      </c>
      <c r="AC30" s="1030"/>
      <c r="AD30" s="381" t="s">
        <v>36</v>
      </c>
      <c r="AE30" s="357" t="s">
        <v>36</v>
      </c>
      <c r="AF30" s="363">
        <v>0</v>
      </c>
      <c r="AG30" s="19"/>
      <c r="AH30" s="9"/>
      <c r="AI30" s="20"/>
      <c r="AJ30" s="8"/>
      <c r="AK30" s="8"/>
      <c r="AL30" s="9"/>
    </row>
    <row r="31" spans="1:38">
      <c r="A31" s="2239"/>
      <c r="B31" s="132">
        <v>42853</v>
      </c>
      <c r="C31" s="131" t="s">
        <v>40</v>
      </c>
      <c r="D31" s="120" t="s">
        <v>627</v>
      </c>
      <c r="E31" s="889" t="s">
        <v>36</v>
      </c>
      <c r="F31" s="890">
        <v>20.5</v>
      </c>
      <c r="G31" s="891">
        <v>16</v>
      </c>
      <c r="H31" s="892">
        <v>16.3</v>
      </c>
      <c r="I31" s="893">
        <v>2</v>
      </c>
      <c r="J31" s="894">
        <v>1.9</v>
      </c>
      <c r="K31" s="895">
        <v>7.88</v>
      </c>
      <c r="L31" s="896">
        <v>7.79</v>
      </c>
      <c r="M31" s="893">
        <v>30.5</v>
      </c>
      <c r="N31" s="894">
        <v>30.6</v>
      </c>
      <c r="O31" s="891" t="s">
        <v>36</v>
      </c>
      <c r="P31" s="892">
        <v>99.6</v>
      </c>
      <c r="Q31" s="891" t="s">
        <v>36</v>
      </c>
      <c r="R31" s="892">
        <v>108.1</v>
      </c>
      <c r="S31" s="891" t="s">
        <v>36</v>
      </c>
      <c r="T31" s="892" t="s">
        <v>36</v>
      </c>
      <c r="U31" s="891" t="s">
        <v>36</v>
      </c>
      <c r="V31" s="892" t="s">
        <v>36</v>
      </c>
      <c r="W31" s="893" t="s">
        <v>36</v>
      </c>
      <c r="X31" s="894">
        <v>10.199999999999999</v>
      </c>
      <c r="Y31" s="897" t="s">
        <v>36</v>
      </c>
      <c r="Z31" s="898">
        <v>198</v>
      </c>
      <c r="AA31" s="895"/>
      <c r="AB31" s="896">
        <v>0.16</v>
      </c>
      <c r="AC31" s="1030"/>
      <c r="AD31" s="381" t="s">
        <v>36</v>
      </c>
      <c r="AE31" s="357" t="s">
        <v>36</v>
      </c>
      <c r="AF31" s="363">
        <v>0</v>
      </c>
      <c r="AG31" s="21"/>
      <c r="AH31" s="3"/>
      <c r="AI31" s="22"/>
      <c r="AJ31" s="10"/>
      <c r="AK31" s="10"/>
      <c r="AL31" s="3"/>
    </row>
    <row r="32" spans="1:38">
      <c r="A32" s="2239"/>
      <c r="B32" s="132">
        <v>42854</v>
      </c>
      <c r="C32" s="190" t="s">
        <v>41</v>
      </c>
      <c r="D32" s="120" t="s">
        <v>627</v>
      </c>
      <c r="E32" s="889" t="s">
        <v>36</v>
      </c>
      <c r="F32" s="890">
        <v>19.5</v>
      </c>
      <c r="G32" s="891">
        <v>16.100000000000001</v>
      </c>
      <c r="H32" s="892">
        <v>16.3</v>
      </c>
      <c r="I32" s="893">
        <v>2.1</v>
      </c>
      <c r="J32" s="894">
        <v>1.9</v>
      </c>
      <c r="K32" s="895">
        <v>7.83</v>
      </c>
      <c r="L32" s="896">
        <v>7.78</v>
      </c>
      <c r="M32" s="893">
        <v>31</v>
      </c>
      <c r="N32" s="894">
        <v>31</v>
      </c>
      <c r="O32" s="891" t="s">
        <v>36</v>
      </c>
      <c r="P32" s="892" t="s">
        <v>36</v>
      </c>
      <c r="Q32" s="891" t="s">
        <v>36</v>
      </c>
      <c r="R32" s="892" t="s">
        <v>36</v>
      </c>
      <c r="S32" s="891" t="s">
        <v>36</v>
      </c>
      <c r="T32" s="892" t="s">
        <v>36</v>
      </c>
      <c r="U32" s="891" t="s">
        <v>36</v>
      </c>
      <c r="V32" s="892" t="s">
        <v>36</v>
      </c>
      <c r="W32" s="893" t="s">
        <v>36</v>
      </c>
      <c r="X32" s="894" t="s">
        <v>19</v>
      </c>
      <c r="Y32" s="897" t="s">
        <v>36</v>
      </c>
      <c r="Z32" s="898" t="s">
        <v>19</v>
      </c>
      <c r="AA32" s="895"/>
      <c r="AB32" s="896"/>
      <c r="AC32" s="1030"/>
      <c r="AD32" s="381" t="s">
        <v>36</v>
      </c>
      <c r="AE32" s="357" t="s">
        <v>36</v>
      </c>
      <c r="AF32" s="363">
        <v>0</v>
      </c>
      <c r="AG32" s="29" t="s">
        <v>389</v>
      </c>
      <c r="AH32" s="2" t="s">
        <v>36</v>
      </c>
      <c r="AI32" s="2" t="s">
        <v>36</v>
      </c>
      <c r="AJ32" s="2" t="s">
        <v>36</v>
      </c>
      <c r="AK32" s="2" t="s">
        <v>36</v>
      </c>
      <c r="AL32" s="100" t="s">
        <v>36</v>
      </c>
    </row>
    <row r="33" spans="1:38">
      <c r="A33" s="2239"/>
      <c r="B33" s="191">
        <v>42855</v>
      </c>
      <c r="C33" s="192" t="s">
        <v>42</v>
      </c>
      <c r="D33" s="120" t="s">
        <v>627</v>
      </c>
      <c r="E33" s="889" t="s">
        <v>36</v>
      </c>
      <c r="F33" s="890">
        <v>20.5</v>
      </c>
      <c r="G33" s="891">
        <v>16.100000000000001</v>
      </c>
      <c r="H33" s="892">
        <v>16.399999999999999</v>
      </c>
      <c r="I33" s="893">
        <v>1.9</v>
      </c>
      <c r="J33" s="894">
        <v>1.6</v>
      </c>
      <c r="K33" s="895">
        <v>7.77</v>
      </c>
      <c r="L33" s="896">
        <v>7.8</v>
      </c>
      <c r="M33" s="893">
        <v>30.9</v>
      </c>
      <c r="N33" s="894">
        <v>30.9</v>
      </c>
      <c r="O33" s="891" t="s">
        <v>36</v>
      </c>
      <c r="P33" s="892" t="s">
        <v>36</v>
      </c>
      <c r="Q33" s="891" t="s">
        <v>36</v>
      </c>
      <c r="R33" s="892" t="s">
        <v>36</v>
      </c>
      <c r="S33" s="891" t="s">
        <v>36</v>
      </c>
      <c r="T33" s="892" t="s">
        <v>36</v>
      </c>
      <c r="U33" s="891" t="s">
        <v>36</v>
      </c>
      <c r="V33" s="892" t="s">
        <v>36</v>
      </c>
      <c r="W33" s="893" t="s">
        <v>36</v>
      </c>
      <c r="X33" s="894" t="s">
        <v>19</v>
      </c>
      <c r="Y33" s="897" t="s">
        <v>36</v>
      </c>
      <c r="Z33" s="898" t="s">
        <v>19</v>
      </c>
      <c r="AA33" s="895"/>
      <c r="AB33" s="1563"/>
      <c r="AC33" s="1030"/>
      <c r="AD33" s="381" t="s">
        <v>36</v>
      </c>
      <c r="AE33" s="357" t="s">
        <v>36</v>
      </c>
      <c r="AF33" s="363">
        <v>0</v>
      </c>
      <c r="AG33" s="11" t="s">
        <v>36</v>
      </c>
      <c r="AH33" s="2" t="s">
        <v>36</v>
      </c>
      <c r="AI33" s="2" t="s">
        <v>36</v>
      </c>
      <c r="AJ33" s="2" t="s">
        <v>36</v>
      </c>
      <c r="AK33" s="2" t="s">
        <v>36</v>
      </c>
      <c r="AL33" s="100" t="s">
        <v>36</v>
      </c>
    </row>
    <row r="34" spans="1:38" s="1" customFormat="1" ht="13.5" customHeight="1">
      <c r="A34" s="2239"/>
      <c r="B34" s="2259" t="s">
        <v>407</v>
      </c>
      <c r="C34" s="2260"/>
      <c r="D34" s="758"/>
      <c r="E34" s="1031">
        <f>MAX(E4:E33)</f>
        <v>35.5</v>
      </c>
      <c r="F34" s="1032">
        <f t="shared" ref="F34:AC34" si="0">MAX(F4:F33)</f>
        <v>25.1</v>
      </c>
      <c r="G34" s="983">
        <f t="shared" si="0"/>
        <v>16.100000000000001</v>
      </c>
      <c r="H34" s="1033">
        <f t="shared" si="0"/>
        <v>16.399999999999999</v>
      </c>
      <c r="I34" s="1034">
        <f t="shared" si="0"/>
        <v>5.8</v>
      </c>
      <c r="J34" s="1035">
        <f t="shared" si="0"/>
        <v>5.4</v>
      </c>
      <c r="K34" s="1036">
        <f t="shared" si="0"/>
        <v>8.4700000000000006</v>
      </c>
      <c r="L34" s="1037">
        <f t="shared" si="0"/>
        <v>8.26</v>
      </c>
      <c r="M34" s="1034">
        <f t="shared" si="0"/>
        <v>33.5</v>
      </c>
      <c r="N34" s="1035">
        <f t="shared" si="0"/>
        <v>33.5</v>
      </c>
      <c r="O34" s="983">
        <f t="shared" si="0"/>
        <v>109.9</v>
      </c>
      <c r="P34" s="1033">
        <f t="shared" si="0"/>
        <v>114.9</v>
      </c>
      <c r="Q34" s="983">
        <f t="shared" si="0"/>
        <v>120.1</v>
      </c>
      <c r="R34" s="1033">
        <f t="shared" si="0"/>
        <v>121.5</v>
      </c>
      <c r="S34" s="983">
        <f t="shared" si="0"/>
        <v>81.2</v>
      </c>
      <c r="T34" s="1033">
        <f t="shared" si="0"/>
        <v>82</v>
      </c>
      <c r="U34" s="983">
        <f t="shared" si="0"/>
        <v>38.9</v>
      </c>
      <c r="V34" s="1033">
        <f t="shared" si="0"/>
        <v>39.5</v>
      </c>
      <c r="W34" s="1034">
        <f t="shared" si="0"/>
        <v>10.9</v>
      </c>
      <c r="X34" s="1035">
        <f t="shared" si="0"/>
        <v>11.2</v>
      </c>
      <c r="Y34" s="1038">
        <f t="shared" si="0"/>
        <v>209</v>
      </c>
      <c r="Z34" s="1039">
        <f t="shared" si="0"/>
        <v>241</v>
      </c>
      <c r="AA34" s="690">
        <f>MAX(AA4:AA33)</f>
        <v>0.1</v>
      </c>
      <c r="AB34" s="690">
        <f>MAX(AB4:AB33)</f>
        <v>0.22</v>
      </c>
      <c r="AC34" s="1038">
        <f t="shared" si="0"/>
        <v>800</v>
      </c>
      <c r="AD34" s="662" t="s">
        <v>36</v>
      </c>
      <c r="AE34" s="661" t="s">
        <v>36</v>
      </c>
      <c r="AF34" s="663"/>
      <c r="AG34" s="11" t="s">
        <v>36</v>
      </c>
      <c r="AH34" s="2" t="s">
        <v>36</v>
      </c>
      <c r="AI34" s="2" t="s">
        <v>36</v>
      </c>
      <c r="AJ34" s="2" t="s">
        <v>36</v>
      </c>
      <c r="AK34" s="2" t="s">
        <v>36</v>
      </c>
      <c r="AL34" s="100" t="s">
        <v>36</v>
      </c>
    </row>
    <row r="35" spans="1:38" s="1" customFormat="1" ht="13.5" customHeight="1">
      <c r="A35" s="2239"/>
      <c r="B35" s="2261" t="s">
        <v>408</v>
      </c>
      <c r="C35" s="2262"/>
      <c r="D35" s="759"/>
      <c r="E35" s="1040">
        <f>MIN(E4:E33)</f>
        <v>0.5</v>
      </c>
      <c r="F35" s="1041">
        <f t="shared" ref="F35:AC35" si="1">MIN(F4:F33)</f>
        <v>6.1</v>
      </c>
      <c r="G35" s="992">
        <f t="shared" si="1"/>
        <v>10.199999999999999</v>
      </c>
      <c r="H35" s="1042">
        <f t="shared" si="1"/>
        <v>10.3</v>
      </c>
      <c r="I35" s="986">
        <f t="shared" si="1"/>
        <v>1.7</v>
      </c>
      <c r="J35" s="1043">
        <f t="shared" si="1"/>
        <v>1.6</v>
      </c>
      <c r="K35" s="989">
        <f t="shared" si="1"/>
        <v>7.75</v>
      </c>
      <c r="L35" s="1044">
        <f t="shared" si="1"/>
        <v>7.73</v>
      </c>
      <c r="M35" s="986">
        <f t="shared" si="1"/>
        <v>30.5</v>
      </c>
      <c r="N35" s="1043">
        <f t="shared" si="1"/>
        <v>30.5</v>
      </c>
      <c r="O35" s="992">
        <f t="shared" si="1"/>
        <v>109.9</v>
      </c>
      <c r="P35" s="1042">
        <f t="shared" si="1"/>
        <v>99.1</v>
      </c>
      <c r="Q35" s="992">
        <f t="shared" si="1"/>
        <v>120.1</v>
      </c>
      <c r="R35" s="1042">
        <f t="shared" si="1"/>
        <v>107.9</v>
      </c>
      <c r="S35" s="992">
        <f t="shared" si="1"/>
        <v>81.2</v>
      </c>
      <c r="T35" s="1042">
        <f t="shared" si="1"/>
        <v>82</v>
      </c>
      <c r="U35" s="992">
        <f t="shared" si="1"/>
        <v>38.9</v>
      </c>
      <c r="V35" s="1042">
        <f t="shared" si="1"/>
        <v>39.5</v>
      </c>
      <c r="W35" s="986">
        <f t="shared" si="1"/>
        <v>10.9</v>
      </c>
      <c r="X35" s="1043">
        <f t="shared" si="1"/>
        <v>9.9</v>
      </c>
      <c r="Y35" s="995">
        <f t="shared" si="1"/>
        <v>209</v>
      </c>
      <c r="Z35" s="1045">
        <f t="shared" si="1"/>
        <v>159</v>
      </c>
      <c r="AA35" s="696">
        <f>MIN(AA4:AA33)</f>
        <v>0.1</v>
      </c>
      <c r="AB35" s="696">
        <f>MIN(AB4:AB33)</f>
        <v>0.09</v>
      </c>
      <c r="AC35" s="995">
        <f t="shared" si="1"/>
        <v>100</v>
      </c>
      <c r="AD35" s="662" t="s">
        <v>36</v>
      </c>
      <c r="AE35" s="661" t="s">
        <v>36</v>
      </c>
      <c r="AF35" s="663"/>
      <c r="AG35" s="11" t="s">
        <v>36</v>
      </c>
      <c r="AH35" s="2" t="s">
        <v>36</v>
      </c>
      <c r="AI35" s="2" t="s">
        <v>36</v>
      </c>
      <c r="AJ35" s="2" t="s">
        <v>36</v>
      </c>
      <c r="AK35" s="2" t="s">
        <v>36</v>
      </c>
      <c r="AL35" s="100" t="s">
        <v>36</v>
      </c>
    </row>
    <row r="36" spans="1:38" s="1" customFormat="1" ht="13.5" customHeight="1">
      <c r="A36" s="2239"/>
      <c r="B36" s="2263" t="s">
        <v>409</v>
      </c>
      <c r="C36" s="2264"/>
      <c r="D36" s="759"/>
      <c r="E36" s="1575">
        <f>E37/COUNT(B4:B33)</f>
        <v>4.0166666666666666</v>
      </c>
      <c r="F36" s="1041">
        <f>AVERAGE(F4:F33)</f>
        <v>16.813333333333336</v>
      </c>
      <c r="G36" s="992">
        <f t="shared" ref="G36:Z36" si="2">AVERAGE(G4:G33)</f>
        <v>13.3</v>
      </c>
      <c r="H36" s="1042">
        <f t="shared" si="2"/>
        <v>13.566666666666666</v>
      </c>
      <c r="I36" s="986">
        <f t="shared" si="2"/>
        <v>3.78</v>
      </c>
      <c r="J36" s="1043">
        <f t="shared" si="2"/>
        <v>3.4099999999999997</v>
      </c>
      <c r="K36" s="989">
        <f t="shared" si="2"/>
        <v>8.06</v>
      </c>
      <c r="L36" s="1044">
        <f t="shared" si="2"/>
        <v>8.0016666666666669</v>
      </c>
      <c r="M36" s="986">
        <f t="shared" si="2"/>
        <v>31.95</v>
      </c>
      <c r="N36" s="1043">
        <f t="shared" si="2"/>
        <v>31.989999999999995</v>
      </c>
      <c r="O36" s="992">
        <f t="shared" si="2"/>
        <v>109.9</v>
      </c>
      <c r="P36" s="1042">
        <f t="shared" si="2"/>
        <v>107.36000000000001</v>
      </c>
      <c r="Q36" s="992">
        <f t="shared" si="2"/>
        <v>120.1</v>
      </c>
      <c r="R36" s="1042">
        <f t="shared" si="2"/>
        <v>114.71999999999998</v>
      </c>
      <c r="S36" s="992">
        <f t="shared" si="2"/>
        <v>81.2</v>
      </c>
      <c r="T36" s="1042">
        <f t="shared" si="2"/>
        <v>82</v>
      </c>
      <c r="U36" s="992">
        <f t="shared" si="2"/>
        <v>38.9</v>
      </c>
      <c r="V36" s="1042">
        <f t="shared" si="2"/>
        <v>39.5</v>
      </c>
      <c r="W36" s="986">
        <f t="shared" si="2"/>
        <v>10.9</v>
      </c>
      <c r="X36" s="1043">
        <f t="shared" si="2"/>
        <v>10.589999999999996</v>
      </c>
      <c r="Y36" s="995">
        <f t="shared" si="2"/>
        <v>209</v>
      </c>
      <c r="Z36" s="1045">
        <f t="shared" si="2"/>
        <v>197.55</v>
      </c>
      <c r="AA36" s="696">
        <f>AVERAGE(AA4:AA33)</f>
        <v>0.1</v>
      </c>
      <c r="AB36" s="696">
        <f>AVERAGE(AB4:AB33)</f>
        <v>0.15699999999999997</v>
      </c>
      <c r="AC36" s="995">
        <f>AC37/COUNT(B4:B33)</f>
        <v>93.333333333333329</v>
      </c>
      <c r="AD36" s="662" t="s">
        <v>36</v>
      </c>
      <c r="AE36" s="661" t="s">
        <v>36</v>
      </c>
      <c r="AF36" s="663"/>
      <c r="AG36" s="11" t="s">
        <v>36</v>
      </c>
      <c r="AH36" s="2" t="s">
        <v>36</v>
      </c>
      <c r="AI36" s="2" t="s">
        <v>36</v>
      </c>
      <c r="AJ36" s="2" t="s">
        <v>36</v>
      </c>
      <c r="AK36" s="2" t="s">
        <v>36</v>
      </c>
      <c r="AL36" s="100" t="s">
        <v>36</v>
      </c>
    </row>
    <row r="37" spans="1:38" s="1" customFormat="1" ht="13.5" customHeight="1">
      <c r="A37" s="2240"/>
      <c r="B37" s="2265" t="s">
        <v>410</v>
      </c>
      <c r="C37" s="2266"/>
      <c r="D37" s="798"/>
      <c r="E37" s="1047">
        <f>SUM(E4:E33)</f>
        <v>120.5</v>
      </c>
      <c r="F37" s="1048"/>
      <c r="G37" s="1049"/>
      <c r="H37" s="1050"/>
      <c r="I37" s="1051"/>
      <c r="J37" s="1052"/>
      <c r="K37" s="1053"/>
      <c r="L37" s="1054"/>
      <c r="M37" s="1051"/>
      <c r="N37" s="1052"/>
      <c r="O37" s="1049"/>
      <c r="P37" s="1050"/>
      <c r="Q37" s="1049"/>
      <c r="R37" s="1050"/>
      <c r="S37" s="1049"/>
      <c r="T37" s="1050"/>
      <c r="U37" s="1049"/>
      <c r="V37" s="1050"/>
      <c r="W37" s="1051"/>
      <c r="X37" s="1052"/>
      <c r="Y37" s="1055"/>
      <c r="Z37" s="1056"/>
      <c r="AA37" s="1053"/>
      <c r="AB37" s="1054"/>
      <c r="AC37" s="1057">
        <f>SUM(AC4:AC33)</f>
        <v>2800</v>
      </c>
      <c r="AD37" s="799"/>
      <c r="AE37" s="800"/>
      <c r="AF37" s="801"/>
      <c r="AG37" s="274"/>
      <c r="AH37" s="276"/>
      <c r="AI37" s="276"/>
      <c r="AJ37" s="276"/>
      <c r="AK37" s="276"/>
      <c r="AL37" s="275"/>
    </row>
    <row r="38" spans="1:38" ht="13.5" customHeight="1">
      <c r="A38" s="2238" t="s">
        <v>271</v>
      </c>
      <c r="B38" s="803">
        <v>42856</v>
      </c>
      <c r="C38" s="625" t="s">
        <v>677</v>
      </c>
      <c r="D38" s="797" t="s">
        <v>627</v>
      </c>
      <c r="E38" s="1058">
        <v>2.5</v>
      </c>
      <c r="F38" s="1059">
        <v>22.6</v>
      </c>
      <c r="G38" s="1060">
        <v>16.100000000000001</v>
      </c>
      <c r="H38" s="1061">
        <v>16.5</v>
      </c>
      <c r="I38" s="1062">
        <v>2.2999999999999998</v>
      </c>
      <c r="J38" s="1063">
        <v>1.8</v>
      </c>
      <c r="K38" s="1064">
        <v>7.75</v>
      </c>
      <c r="L38" s="1065">
        <v>7.73</v>
      </c>
      <c r="M38" s="1062">
        <v>30.2</v>
      </c>
      <c r="N38" s="1063">
        <v>30.3</v>
      </c>
      <c r="O38" s="1060" t="s">
        <v>36</v>
      </c>
      <c r="P38" s="1061">
        <v>99.1</v>
      </c>
      <c r="Q38" s="1060" t="s">
        <v>36</v>
      </c>
      <c r="R38" s="1061">
        <v>108.1</v>
      </c>
      <c r="S38" s="1060" t="s">
        <v>36</v>
      </c>
      <c r="T38" s="1061" t="s">
        <v>36</v>
      </c>
      <c r="U38" s="1060" t="s">
        <v>36</v>
      </c>
      <c r="V38" s="1061" t="s">
        <v>36</v>
      </c>
      <c r="W38" s="1062" t="s">
        <v>36</v>
      </c>
      <c r="X38" s="1063">
        <v>10.5</v>
      </c>
      <c r="Y38" s="1066" t="s">
        <v>36</v>
      </c>
      <c r="Z38" s="1067">
        <v>173</v>
      </c>
      <c r="AA38" s="1064" t="s">
        <v>36</v>
      </c>
      <c r="AB38" s="1065">
        <v>0.2</v>
      </c>
      <c r="AC38" s="1068"/>
      <c r="AD38" s="795" t="s">
        <v>36</v>
      </c>
      <c r="AE38" s="796" t="s">
        <v>36</v>
      </c>
      <c r="AF38" s="520">
        <v>0</v>
      </c>
      <c r="AG38" s="626">
        <v>42866</v>
      </c>
      <c r="AH38" s="4" t="s">
        <v>3</v>
      </c>
      <c r="AI38" s="30">
        <v>22.9</v>
      </c>
      <c r="AJ38" s="27" t="s">
        <v>20</v>
      </c>
      <c r="AK38" s="28"/>
      <c r="AL38" s="103"/>
    </row>
    <row r="39" spans="1:38">
      <c r="A39" s="2239"/>
      <c r="B39" s="472">
        <v>42857</v>
      </c>
      <c r="C39" s="473" t="s">
        <v>678</v>
      </c>
      <c r="D39" s="116" t="s">
        <v>627</v>
      </c>
      <c r="E39" s="889" t="s">
        <v>36</v>
      </c>
      <c r="F39" s="890">
        <v>18.8</v>
      </c>
      <c r="G39" s="891">
        <v>16.3</v>
      </c>
      <c r="H39" s="892">
        <v>16.5</v>
      </c>
      <c r="I39" s="893">
        <v>2.2000000000000002</v>
      </c>
      <c r="J39" s="894">
        <v>1.8</v>
      </c>
      <c r="K39" s="895">
        <v>7.79</v>
      </c>
      <c r="L39" s="896">
        <v>7.76</v>
      </c>
      <c r="M39" s="893">
        <v>30.3</v>
      </c>
      <c r="N39" s="894">
        <v>30.3</v>
      </c>
      <c r="O39" s="891" t="s">
        <v>36</v>
      </c>
      <c r="P39" s="892">
        <v>97.1</v>
      </c>
      <c r="Q39" s="891" t="s">
        <v>36</v>
      </c>
      <c r="R39" s="892">
        <v>108.9</v>
      </c>
      <c r="S39" s="891" t="s">
        <v>36</v>
      </c>
      <c r="T39" s="892" t="s">
        <v>36</v>
      </c>
      <c r="U39" s="891" t="s">
        <v>36</v>
      </c>
      <c r="V39" s="892" t="s">
        <v>36</v>
      </c>
      <c r="W39" s="893" t="s">
        <v>36</v>
      </c>
      <c r="X39" s="894">
        <v>10.7</v>
      </c>
      <c r="Y39" s="897" t="s">
        <v>36</v>
      </c>
      <c r="Z39" s="898">
        <v>157</v>
      </c>
      <c r="AA39" s="895" t="s">
        <v>36</v>
      </c>
      <c r="AB39" s="896">
        <v>0.18</v>
      </c>
      <c r="AC39" s="1030"/>
      <c r="AD39" s="381" t="s">
        <v>36</v>
      </c>
      <c r="AE39" s="357" t="s">
        <v>36</v>
      </c>
      <c r="AF39" s="363">
        <v>0</v>
      </c>
      <c r="AG39" s="12" t="s">
        <v>94</v>
      </c>
      <c r="AH39" s="13" t="s">
        <v>396</v>
      </c>
      <c r="AI39" s="14" t="s">
        <v>5</v>
      </c>
      <c r="AJ39" s="15" t="s">
        <v>6</v>
      </c>
      <c r="AK39" s="16" t="s">
        <v>310</v>
      </c>
      <c r="AL39" s="93"/>
    </row>
    <row r="40" spans="1:38">
      <c r="A40" s="2239"/>
      <c r="B40" s="472">
        <v>42858</v>
      </c>
      <c r="C40" s="473" t="s">
        <v>679</v>
      </c>
      <c r="D40" s="120" t="s">
        <v>627</v>
      </c>
      <c r="E40" s="889" t="s">
        <v>36</v>
      </c>
      <c r="F40" s="890">
        <v>20</v>
      </c>
      <c r="G40" s="891">
        <v>16.399999999999999</v>
      </c>
      <c r="H40" s="892">
        <v>16.8</v>
      </c>
      <c r="I40" s="893">
        <v>2.2000000000000002</v>
      </c>
      <c r="J40" s="894">
        <v>1.7</v>
      </c>
      <c r="K40" s="895">
        <v>7.81</v>
      </c>
      <c r="L40" s="896">
        <v>7.79</v>
      </c>
      <c r="M40" s="893">
        <v>30.3</v>
      </c>
      <c r="N40" s="894">
        <v>30.3</v>
      </c>
      <c r="O40" s="891" t="s">
        <v>36</v>
      </c>
      <c r="P40" s="892" t="s">
        <v>36</v>
      </c>
      <c r="Q40" s="891" t="s">
        <v>36</v>
      </c>
      <c r="R40" s="892" t="s">
        <v>36</v>
      </c>
      <c r="S40" s="891" t="s">
        <v>36</v>
      </c>
      <c r="T40" s="892" t="s">
        <v>36</v>
      </c>
      <c r="U40" s="891" t="s">
        <v>36</v>
      </c>
      <c r="V40" s="892" t="s">
        <v>36</v>
      </c>
      <c r="W40" s="893" t="s">
        <v>36</v>
      </c>
      <c r="X40" s="894" t="s">
        <v>36</v>
      </c>
      <c r="Y40" s="897" t="s">
        <v>36</v>
      </c>
      <c r="Z40" s="898" t="s">
        <v>36</v>
      </c>
      <c r="AA40" s="895" t="s">
        <v>36</v>
      </c>
      <c r="AB40" s="896"/>
      <c r="AC40" s="1030"/>
      <c r="AD40" s="381" t="s">
        <v>36</v>
      </c>
      <c r="AE40" s="357" t="s">
        <v>36</v>
      </c>
      <c r="AF40" s="363">
        <v>0</v>
      </c>
      <c r="AG40" s="5" t="s">
        <v>95</v>
      </c>
      <c r="AH40" s="17" t="s">
        <v>20</v>
      </c>
      <c r="AI40" s="31">
        <v>18.5</v>
      </c>
      <c r="AJ40" s="32">
        <v>18.600000000000001</v>
      </c>
      <c r="AK40" s="33">
        <v>22.8</v>
      </c>
      <c r="AL40" s="94"/>
    </row>
    <row r="41" spans="1:38">
      <c r="A41" s="2239"/>
      <c r="B41" s="472">
        <v>42859</v>
      </c>
      <c r="C41" s="473" t="s">
        <v>680</v>
      </c>
      <c r="D41" s="120" t="s">
        <v>627</v>
      </c>
      <c r="E41" s="889" t="s">
        <v>36</v>
      </c>
      <c r="F41" s="890">
        <v>21</v>
      </c>
      <c r="G41" s="891">
        <v>16.5</v>
      </c>
      <c r="H41" s="892">
        <v>16.899999999999999</v>
      </c>
      <c r="I41" s="893">
        <v>2.2000000000000002</v>
      </c>
      <c r="J41" s="894">
        <v>1.7</v>
      </c>
      <c r="K41" s="895">
        <v>7.8</v>
      </c>
      <c r="L41" s="896">
        <v>7.77</v>
      </c>
      <c r="M41" s="893">
        <v>30.3</v>
      </c>
      <c r="N41" s="894">
        <v>30.4</v>
      </c>
      <c r="O41" s="891" t="s">
        <v>36</v>
      </c>
      <c r="P41" s="892" t="s">
        <v>36</v>
      </c>
      <c r="Q41" s="891" t="s">
        <v>36</v>
      </c>
      <c r="R41" s="892" t="s">
        <v>36</v>
      </c>
      <c r="S41" s="891" t="s">
        <v>36</v>
      </c>
      <c r="T41" s="892" t="s">
        <v>36</v>
      </c>
      <c r="U41" s="891" t="s">
        <v>36</v>
      </c>
      <c r="V41" s="892" t="s">
        <v>36</v>
      </c>
      <c r="W41" s="893" t="s">
        <v>36</v>
      </c>
      <c r="X41" s="894" t="s">
        <v>36</v>
      </c>
      <c r="Y41" s="897" t="s">
        <v>36</v>
      </c>
      <c r="Z41" s="898" t="s">
        <v>36</v>
      </c>
      <c r="AA41" s="895" t="s">
        <v>36</v>
      </c>
      <c r="AB41" s="896"/>
      <c r="AC41" s="1030"/>
      <c r="AD41" s="381" t="s">
        <v>36</v>
      </c>
      <c r="AE41" s="357" t="s">
        <v>36</v>
      </c>
      <c r="AF41" s="363">
        <v>0</v>
      </c>
      <c r="AG41" s="6" t="s">
        <v>397</v>
      </c>
      <c r="AH41" s="18" t="s">
        <v>398</v>
      </c>
      <c r="AI41" s="37">
        <v>1.4</v>
      </c>
      <c r="AJ41" s="38">
        <v>1.4</v>
      </c>
      <c r="AK41" s="39">
        <v>4.7</v>
      </c>
      <c r="AL41" s="95"/>
    </row>
    <row r="42" spans="1:38">
      <c r="A42" s="2239"/>
      <c r="B42" s="472">
        <v>42860</v>
      </c>
      <c r="C42" s="473" t="s">
        <v>681</v>
      </c>
      <c r="D42" s="116" t="s">
        <v>627</v>
      </c>
      <c r="E42" s="889" t="s">
        <v>36</v>
      </c>
      <c r="F42" s="890">
        <v>22.7</v>
      </c>
      <c r="G42" s="891">
        <v>16.7</v>
      </c>
      <c r="H42" s="892">
        <v>17.100000000000001</v>
      </c>
      <c r="I42" s="893">
        <v>2.1</v>
      </c>
      <c r="J42" s="894">
        <v>1.6</v>
      </c>
      <c r="K42" s="895">
        <v>7.79</v>
      </c>
      <c r="L42" s="896">
        <v>7.75</v>
      </c>
      <c r="M42" s="893">
        <v>30.3</v>
      </c>
      <c r="N42" s="894">
        <v>30.2</v>
      </c>
      <c r="O42" s="891" t="s">
        <v>19</v>
      </c>
      <c r="P42" s="892" t="s">
        <v>36</v>
      </c>
      <c r="Q42" s="891" t="s">
        <v>36</v>
      </c>
      <c r="R42" s="892" t="s">
        <v>36</v>
      </c>
      <c r="S42" s="891" t="s">
        <v>36</v>
      </c>
      <c r="T42" s="892" t="s">
        <v>36</v>
      </c>
      <c r="U42" s="891" t="s">
        <v>36</v>
      </c>
      <c r="V42" s="892" t="s">
        <v>36</v>
      </c>
      <c r="W42" s="893" t="s">
        <v>19</v>
      </c>
      <c r="X42" s="894" t="s">
        <v>36</v>
      </c>
      <c r="Y42" s="897" t="s">
        <v>36</v>
      </c>
      <c r="Z42" s="898" t="s">
        <v>36</v>
      </c>
      <c r="AA42" s="895" t="s">
        <v>36</v>
      </c>
      <c r="AB42" s="896"/>
      <c r="AC42" s="1030"/>
      <c r="AD42" s="381" t="s">
        <v>36</v>
      </c>
      <c r="AE42" s="357" t="s">
        <v>36</v>
      </c>
      <c r="AF42" s="363">
        <v>0</v>
      </c>
      <c r="AG42" s="6" t="s">
        <v>21</v>
      </c>
      <c r="AH42" s="18"/>
      <c r="AI42" s="40">
        <v>7.91</v>
      </c>
      <c r="AJ42" s="41">
        <v>7.78</v>
      </c>
      <c r="AK42" s="42">
        <v>8.01</v>
      </c>
      <c r="AL42" s="96"/>
    </row>
    <row r="43" spans="1:38">
      <c r="A43" s="2239"/>
      <c r="B43" s="1592">
        <v>42861</v>
      </c>
      <c r="C43" s="1593" t="s">
        <v>682</v>
      </c>
      <c r="D43" s="120" t="s">
        <v>627</v>
      </c>
      <c r="E43" s="889" t="s">
        <v>36</v>
      </c>
      <c r="F43" s="890">
        <v>25.4</v>
      </c>
      <c r="G43" s="891">
        <v>16.899999999999999</v>
      </c>
      <c r="H43" s="892">
        <v>17.399999999999999</v>
      </c>
      <c r="I43" s="893">
        <v>2.2000000000000002</v>
      </c>
      <c r="J43" s="894">
        <v>1.9</v>
      </c>
      <c r="K43" s="895">
        <v>7.76</v>
      </c>
      <c r="L43" s="896">
        <v>7.75</v>
      </c>
      <c r="M43" s="893">
        <v>30.3</v>
      </c>
      <c r="N43" s="894">
        <v>30.3</v>
      </c>
      <c r="O43" s="891" t="s">
        <v>19</v>
      </c>
      <c r="P43" s="892" t="s">
        <v>19</v>
      </c>
      <c r="Q43" s="891" t="s">
        <v>19</v>
      </c>
      <c r="R43" s="892" t="s">
        <v>19</v>
      </c>
      <c r="S43" s="891" t="s">
        <v>19</v>
      </c>
      <c r="T43" s="892" t="s">
        <v>19</v>
      </c>
      <c r="U43" s="969" t="s">
        <v>19</v>
      </c>
      <c r="V43" s="1069" t="s">
        <v>19</v>
      </c>
      <c r="W43" s="893" t="s">
        <v>19</v>
      </c>
      <c r="X43" s="894" t="s">
        <v>19</v>
      </c>
      <c r="Y43" s="897" t="s">
        <v>19</v>
      </c>
      <c r="Z43" s="898" t="s">
        <v>19</v>
      </c>
      <c r="AA43" s="895" t="s">
        <v>19</v>
      </c>
      <c r="AB43" s="896"/>
      <c r="AC43" s="1030"/>
      <c r="AD43" s="381" t="s">
        <v>36</v>
      </c>
      <c r="AE43" s="357" t="s">
        <v>36</v>
      </c>
      <c r="AF43" s="363">
        <v>0</v>
      </c>
      <c r="AG43" s="6" t="s">
        <v>369</v>
      </c>
      <c r="AH43" s="18" t="s">
        <v>22</v>
      </c>
      <c r="AI43" s="34">
        <v>30.6</v>
      </c>
      <c r="AJ43" s="35">
        <v>30.8</v>
      </c>
      <c r="AK43" s="36">
        <v>32.9</v>
      </c>
      <c r="AL43" s="97"/>
    </row>
    <row r="44" spans="1:38">
      <c r="A44" s="2239"/>
      <c r="B44" s="472">
        <v>42862</v>
      </c>
      <c r="C44" s="473" t="s">
        <v>683</v>
      </c>
      <c r="D44" s="120" t="s">
        <v>641</v>
      </c>
      <c r="E44" s="889" t="s">
        <v>36</v>
      </c>
      <c r="F44" s="890">
        <v>21.1</v>
      </c>
      <c r="G44" s="891">
        <v>17.2</v>
      </c>
      <c r="H44" s="892">
        <v>17.399999999999999</v>
      </c>
      <c r="I44" s="893">
        <v>2</v>
      </c>
      <c r="J44" s="894">
        <v>1.7</v>
      </c>
      <c r="K44" s="895">
        <v>7.74</v>
      </c>
      <c r="L44" s="896">
        <v>7.67</v>
      </c>
      <c r="M44" s="893">
        <v>30.2</v>
      </c>
      <c r="N44" s="894">
        <v>30.2</v>
      </c>
      <c r="O44" s="891" t="s">
        <v>36</v>
      </c>
      <c r="P44" s="892" t="s">
        <v>19</v>
      </c>
      <c r="Q44" s="891" t="s">
        <v>36</v>
      </c>
      <c r="R44" s="892" t="s">
        <v>36</v>
      </c>
      <c r="S44" s="891" t="s">
        <v>36</v>
      </c>
      <c r="T44" s="892" t="s">
        <v>36</v>
      </c>
      <c r="U44" s="891" t="s">
        <v>36</v>
      </c>
      <c r="V44" s="956" t="s">
        <v>36</v>
      </c>
      <c r="W44" s="893" t="s">
        <v>19</v>
      </c>
      <c r="X44" s="894" t="s">
        <v>36</v>
      </c>
      <c r="Y44" s="897" t="s">
        <v>36</v>
      </c>
      <c r="Z44" s="898" t="s">
        <v>36</v>
      </c>
      <c r="AA44" s="895" t="s">
        <v>36</v>
      </c>
      <c r="AB44" s="896"/>
      <c r="AC44" s="1030"/>
      <c r="AD44" s="381" t="s">
        <v>36</v>
      </c>
      <c r="AE44" s="357" t="s">
        <v>36</v>
      </c>
      <c r="AF44" s="363">
        <v>0</v>
      </c>
      <c r="AG44" s="6" t="s">
        <v>399</v>
      </c>
      <c r="AH44" s="18" t="s">
        <v>23</v>
      </c>
      <c r="AI44" s="34">
        <v>100.3</v>
      </c>
      <c r="AJ44" s="35">
        <v>101.2</v>
      </c>
      <c r="AK44" s="36">
        <v>108.8</v>
      </c>
      <c r="AL44" s="97"/>
    </row>
    <row r="45" spans="1:38">
      <c r="A45" s="2239"/>
      <c r="B45" s="472">
        <v>42863</v>
      </c>
      <c r="C45" s="473" t="s">
        <v>677</v>
      </c>
      <c r="D45" s="120" t="s">
        <v>627</v>
      </c>
      <c r="E45" s="889" t="s">
        <v>36</v>
      </c>
      <c r="F45" s="890">
        <v>24.9</v>
      </c>
      <c r="G45" s="891">
        <v>17.7</v>
      </c>
      <c r="H45" s="892">
        <v>17.899999999999999</v>
      </c>
      <c r="I45" s="893">
        <v>2</v>
      </c>
      <c r="J45" s="894">
        <v>1.5</v>
      </c>
      <c r="K45" s="895">
        <v>7.77</v>
      </c>
      <c r="L45" s="896">
        <v>7.68</v>
      </c>
      <c r="M45" s="893">
        <v>30.2</v>
      </c>
      <c r="N45" s="894">
        <v>30.2</v>
      </c>
      <c r="O45" s="891" t="s">
        <v>36</v>
      </c>
      <c r="P45" s="892">
        <v>99.4</v>
      </c>
      <c r="Q45" s="891" t="s">
        <v>36</v>
      </c>
      <c r="R45" s="892">
        <v>108.7</v>
      </c>
      <c r="S45" s="891" t="s">
        <v>36</v>
      </c>
      <c r="T45" s="892" t="s">
        <v>36</v>
      </c>
      <c r="U45" s="891" t="s">
        <v>36</v>
      </c>
      <c r="V45" s="956" t="s">
        <v>36</v>
      </c>
      <c r="W45" s="893" t="s">
        <v>36</v>
      </c>
      <c r="X45" s="894">
        <v>10.6</v>
      </c>
      <c r="Y45" s="897" t="s">
        <v>36</v>
      </c>
      <c r="Z45" s="898">
        <v>138</v>
      </c>
      <c r="AA45" s="895" t="s">
        <v>36</v>
      </c>
      <c r="AB45" s="896">
        <v>0.08</v>
      </c>
      <c r="AC45" s="1030"/>
      <c r="AD45" s="381" t="s">
        <v>36</v>
      </c>
      <c r="AE45" s="357" t="s">
        <v>36</v>
      </c>
      <c r="AF45" s="363">
        <v>0</v>
      </c>
      <c r="AG45" s="6" t="s">
        <v>373</v>
      </c>
      <c r="AH45" s="18" t="s">
        <v>23</v>
      </c>
      <c r="AI45" s="34">
        <v>109.9</v>
      </c>
      <c r="AJ45" s="35">
        <v>109.1</v>
      </c>
      <c r="AK45" s="36">
        <v>118.1</v>
      </c>
      <c r="AL45" s="97"/>
    </row>
    <row r="46" spans="1:38">
      <c r="A46" s="2239"/>
      <c r="B46" s="472">
        <v>42864</v>
      </c>
      <c r="C46" s="473" t="s">
        <v>678</v>
      </c>
      <c r="D46" s="120" t="s">
        <v>641</v>
      </c>
      <c r="E46" s="889" t="s">
        <v>36</v>
      </c>
      <c r="F46" s="890">
        <v>20.399999999999999</v>
      </c>
      <c r="G46" s="891">
        <v>17.899999999999999</v>
      </c>
      <c r="H46" s="892">
        <v>18</v>
      </c>
      <c r="I46" s="893">
        <v>1.4</v>
      </c>
      <c r="J46" s="894">
        <v>1.2</v>
      </c>
      <c r="K46" s="895">
        <v>7.83</v>
      </c>
      <c r="L46" s="896">
        <v>7.76</v>
      </c>
      <c r="M46" s="893">
        <v>30.2</v>
      </c>
      <c r="N46" s="894">
        <v>30.3</v>
      </c>
      <c r="O46" s="891" t="s">
        <v>36</v>
      </c>
      <c r="P46" s="892">
        <v>97.1</v>
      </c>
      <c r="Q46" s="891" t="s">
        <v>36</v>
      </c>
      <c r="R46" s="892">
        <v>108.5</v>
      </c>
      <c r="S46" s="891" t="s">
        <v>36</v>
      </c>
      <c r="T46" s="892" t="s">
        <v>36</v>
      </c>
      <c r="U46" s="891" t="s">
        <v>36</v>
      </c>
      <c r="V46" s="956" t="s">
        <v>36</v>
      </c>
      <c r="W46" s="893" t="s">
        <v>36</v>
      </c>
      <c r="X46" s="894">
        <v>10.9</v>
      </c>
      <c r="Y46" s="897" t="s">
        <v>36</v>
      </c>
      <c r="Z46" s="898">
        <v>161</v>
      </c>
      <c r="AA46" s="895" t="s">
        <v>36</v>
      </c>
      <c r="AB46" s="896">
        <v>0.11</v>
      </c>
      <c r="AC46" s="1030"/>
      <c r="AD46" s="381" t="s">
        <v>36</v>
      </c>
      <c r="AE46" s="357" t="s">
        <v>36</v>
      </c>
      <c r="AF46" s="363">
        <v>0</v>
      </c>
      <c r="AG46" s="6" t="s">
        <v>374</v>
      </c>
      <c r="AH46" s="18" t="s">
        <v>23</v>
      </c>
      <c r="AI46" s="34">
        <v>72</v>
      </c>
      <c r="AJ46" s="35">
        <v>72.8</v>
      </c>
      <c r="AK46" s="36">
        <v>77.8</v>
      </c>
      <c r="AL46" s="97"/>
    </row>
    <row r="47" spans="1:38">
      <c r="A47" s="2239"/>
      <c r="B47" s="472">
        <v>42865</v>
      </c>
      <c r="C47" s="473" t="s">
        <v>679</v>
      </c>
      <c r="D47" s="116" t="s">
        <v>641</v>
      </c>
      <c r="E47" s="889">
        <v>3.5</v>
      </c>
      <c r="F47" s="890">
        <v>16.100000000000001</v>
      </c>
      <c r="G47" s="891">
        <v>18.100000000000001</v>
      </c>
      <c r="H47" s="892">
        <v>18.100000000000001</v>
      </c>
      <c r="I47" s="893">
        <v>1.8</v>
      </c>
      <c r="J47" s="894">
        <v>1.3</v>
      </c>
      <c r="K47" s="895">
        <v>7.77</v>
      </c>
      <c r="L47" s="896">
        <v>7.69</v>
      </c>
      <c r="M47" s="893">
        <v>30.5</v>
      </c>
      <c r="N47" s="894">
        <v>30.6</v>
      </c>
      <c r="O47" s="891" t="s">
        <v>36</v>
      </c>
      <c r="P47" s="892">
        <v>101.2</v>
      </c>
      <c r="Q47" s="891" t="s">
        <v>36</v>
      </c>
      <c r="R47" s="892">
        <v>109.3</v>
      </c>
      <c r="S47" s="891" t="s">
        <v>36</v>
      </c>
      <c r="T47" s="892" t="s">
        <v>36</v>
      </c>
      <c r="U47" s="891" t="s">
        <v>36</v>
      </c>
      <c r="V47" s="956" t="s">
        <v>36</v>
      </c>
      <c r="W47" s="893" t="s">
        <v>36</v>
      </c>
      <c r="X47" s="894">
        <v>11</v>
      </c>
      <c r="Y47" s="897" t="s">
        <v>36</v>
      </c>
      <c r="Z47" s="898">
        <v>158</v>
      </c>
      <c r="AA47" s="895" t="s">
        <v>36</v>
      </c>
      <c r="AB47" s="896">
        <v>0.06</v>
      </c>
      <c r="AC47" s="1030"/>
      <c r="AD47" s="381" t="s">
        <v>36</v>
      </c>
      <c r="AE47" s="357" t="s">
        <v>36</v>
      </c>
      <c r="AF47" s="363">
        <v>0</v>
      </c>
      <c r="AG47" s="6" t="s">
        <v>375</v>
      </c>
      <c r="AH47" s="18" t="s">
        <v>23</v>
      </c>
      <c r="AI47" s="34">
        <v>37.9</v>
      </c>
      <c r="AJ47" s="35">
        <v>36.299999999999997</v>
      </c>
      <c r="AK47" s="36">
        <v>40.299999999999997</v>
      </c>
      <c r="AL47" s="97"/>
    </row>
    <row r="48" spans="1:38">
      <c r="A48" s="2239"/>
      <c r="B48" s="537">
        <v>42866</v>
      </c>
      <c r="C48" s="528" t="s">
        <v>680</v>
      </c>
      <c r="D48" s="120" t="s">
        <v>627</v>
      </c>
      <c r="E48" s="889" t="s">
        <v>36</v>
      </c>
      <c r="F48" s="890">
        <v>22.9</v>
      </c>
      <c r="G48" s="891">
        <v>18.5</v>
      </c>
      <c r="H48" s="892">
        <v>18.600000000000001</v>
      </c>
      <c r="I48" s="893">
        <v>1.4</v>
      </c>
      <c r="J48" s="894">
        <v>1.4</v>
      </c>
      <c r="K48" s="895">
        <v>7.91</v>
      </c>
      <c r="L48" s="896">
        <v>7.78</v>
      </c>
      <c r="M48" s="893">
        <v>30.6</v>
      </c>
      <c r="N48" s="894">
        <v>30.8</v>
      </c>
      <c r="O48" s="891">
        <v>100.3</v>
      </c>
      <c r="P48" s="892">
        <v>101.2</v>
      </c>
      <c r="Q48" s="891">
        <v>109.9</v>
      </c>
      <c r="R48" s="892">
        <v>109.1</v>
      </c>
      <c r="S48" s="891">
        <v>72</v>
      </c>
      <c r="T48" s="892">
        <v>72.8</v>
      </c>
      <c r="U48" s="891">
        <v>37.9</v>
      </c>
      <c r="V48" s="956">
        <v>36.299999999999997</v>
      </c>
      <c r="W48" s="893">
        <v>11</v>
      </c>
      <c r="X48" s="894">
        <v>11</v>
      </c>
      <c r="Y48" s="897">
        <v>202</v>
      </c>
      <c r="Z48" s="898">
        <v>209</v>
      </c>
      <c r="AA48" s="895">
        <v>0.08</v>
      </c>
      <c r="AB48" s="896">
        <v>0.11</v>
      </c>
      <c r="AC48" s="1030"/>
      <c r="AD48" s="381" t="s">
        <v>36</v>
      </c>
      <c r="AE48" s="357" t="s">
        <v>36</v>
      </c>
      <c r="AF48" s="363">
        <v>0</v>
      </c>
      <c r="AG48" s="6" t="s">
        <v>400</v>
      </c>
      <c r="AH48" s="18" t="s">
        <v>23</v>
      </c>
      <c r="AI48" s="37">
        <v>11</v>
      </c>
      <c r="AJ48" s="38">
        <v>11</v>
      </c>
      <c r="AK48" s="39">
        <v>12.7</v>
      </c>
      <c r="AL48" s="95"/>
    </row>
    <row r="49" spans="1:38">
      <c r="A49" s="2239"/>
      <c r="B49" s="472">
        <v>42867</v>
      </c>
      <c r="C49" s="473" t="s">
        <v>681</v>
      </c>
      <c r="D49" s="120" t="s">
        <v>627</v>
      </c>
      <c r="E49" s="889" t="s">
        <v>36</v>
      </c>
      <c r="F49" s="890">
        <v>24.1</v>
      </c>
      <c r="G49" s="891">
        <v>18.5</v>
      </c>
      <c r="H49" s="892">
        <v>18.7</v>
      </c>
      <c r="I49" s="893">
        <v>1.1000000000000001</v>
      </c>
      <c r="J49" s="894">
        <v>1.1000000000000001</v>
      </c>
      <c r="K49" s="895">
        <v>7.76</v>
      </c>
      <c r="L49" s="896">
        <v>7.67</v>
      </c>
      <c r="M49" s="893">
        <v>30.6</v>
      </c>
      <c r="N49" s="894">
        <v>30.8</v>
      </c>
      <c r="O49" s="891" t="s">
        <v>36</v>
      </c>
      <c r="P49" s="892">
        <v>102.3</v>
      </c>
      <c r="Q49" s="891" t="s">
        <v>36</v>
      </c>
      <c r="R49" s="892">
        <v>109.3</v>
      </c>
      <c r="S49" s="891" t="s">
        <v>36</v>
      </c>
      <c r="T49" s="892" t="s">
        <v>36</v>
      </c>
      <c r="U49" s="891" t="s">
        <v>36</v>
      </c>
      <c r="V49" s="956" t="s">
        <v>36</v>
      </c>
      <c r="W49" s="893" t="s">
        <v>36</v>
      </c>
      <c r="X49" s="894">
        <v>11</v>
      </c>
      <c r="Y49" s="897" t="s">
        <v>36</v>
      </c>
      <c r="Z49" s="898">
        <v>181</v>
      </c>
      <c r="AA49" s="895" t="s">
        <v>36</v>
      </c>
      <c r="AB49" s="896" t="s">
        <v>321</v>
      </c>
      <c r="AC49" s="1030"/>
      <c r="AD49" s="381" t="s">
        <v>36</v>
      </c>
      <c r="AE49" s="357" t="s">
        <v>36</v>
      </c>
      <c r="AF49" s="363" t="s">
        <v>36</v>
      </c>
      <c r="AG49" s="6" t="s">
        <v>401</v>
      </c>
      <c r="AH49" s="18" t="s">
        <v>23</v>
      </c>
      <c r="AI49" s="49">
        <v>202</v>
      </c>
      <c r="AJ49" s="50">
        <v>209</v>
      </c>
      <c r="AK49" s="25">
        <v>224</v>
      </c>
      <c r="AL49" s="26"/>
    </row>
    <row r="50" spans="1:38">
      <c r="A50" s="2239"/>
      <c r="B50" s="472">
        <v>42868</v>
      </c>
      <c r="C50" s="473" t="s">
        <v>682</v>
      </c>
      <c r="D50" s="120" t="s">
        <v>632</v>
      </c>
      <c r="E50" s="889">
        <v>30</v>
      </c>
      <c r="F50" s="890">
        <v>19</v>
      </c>
      <c r="G50" s="891">
        <v>18.7</v>
      </c>
      <c r="H50" s="892">
        <v>18.7</v>
      </c>
      <c r="I50" s="893">
        <v>1.2</v>
      </c>
      <c r="J50" s="894">
        <v>1.3</v>
      </c>
      <c r="K50" s="895">
        <v>7.72</v>
      </c>
      <c r="L50" s="896">
        <v>7.65</v>
      </c>
      <c r="M50" s="893">
        <v>30.7</v>
      </c>
      <c r="N50" s="894">
        <v>30.7</v>
      </c>
      <c r="O50" s="891" t="s">
        <v>36</v>
      </c>
      <c r="P50" s="892" t="s">
        <v>19</v>
      </c>
      <c r="Q50" s="891" t="s">
        <v>36</v>
      </c>
      <c r="R50" s="892" t="s">
        <v>19</v>
      </c>
      <c r="S50" s="891" t="s">
        <v>36</v>
      </c>
      <c r="T50" s="892" t="s">
        <v>36</v>
      </c>
      <c r="U50" s="891" t="s">
        <v>36</v>
      </c>
      <c r="V50" s="956" t="s">
        <v>36</v>
      </c>
      <c r="W50" s="893" t="s">
        <v>36</v>
      </c>
      <c r="X50" s="894" t="s">
        <v>19</v>
      </c>
      <c r="Y50" s="897" t="s">
        <v>36</v>
      </c>
      <c r="Z50" s="898" t="s">
        <v>19</v>
      </c>
      <c r="AA50" s="895" t="s">
        <v>36</v>
      </c>
      <c r="AB50" s="896"/>
      <c r="AC50" s="1030"/>
      <c r="AD50" s="381" t="s">
        <v>36</v>
      </c>
      <c r="AE50" s="357" t="s">
        <v>36</v>
      </c>
      <c r="AF50" s="363" t="s">
        <v>36</v>
      </c>
      <c r="AG50" s="6" t="s">
        <v>402</v>
      </c>
      <c r="AH50" s="18" t="s">
        <v>23</v>
      </c>
      <c r="AI50" s="40">
        <v>0.08</v>
      </c>
      <c r="AJ50" s="41">
        <v>0.11</v>
      </c>
      <c r="AK50" s="42">
        <v>0.45</v>
      </c>
      <c r="AL50" s="96"/>
    </row>
    <row r="51" spans="1:38">
      <c r="A51" s="2239"/>
      <c r="B51" s="472">
        <v>42869</v>
      </c>
      <c r="C51" s="473" t="s">
        <v>683</v>
      </c>
      <c r="D51" s="120" t="s">
        <v>641</v>
      </c>
      <c r="E51" s="889" t="s">
        <v>36</v>
      </c>
      <c r="F51" s="890">
        <v>17.600000000000001</v>
      </c>
      <c r="G51" s="891">
        <v>19</v>
      </c>
      <c r="H51" s="892">
        <v>19</v>
      </c>
      <c r="I51" s="893">
        <v>1.8</v>
      </c>
      <c r="J51" s="894">
        <v>1.4</v>
      </c>
      <c r="K51" s="895">
        <v>7.69</v>
      </c>
      <c r="L51" s="896">
        <v>7.62</v>
      </c>
      <c r="M51" s="893">
        <v>30.2</v>
      </c>
      <c r="N51" s="894">
        <v>30.7</v>
      </c>
      <c r="O51" s="891" t="s">
        <v>36</v>
      </c>
      <c r="P51" s="892" t="s">
        <v>19</v>
      </c>
      <c r="Q51" s="891" t="s">
        <v>36</v>
      </c>
      <c r="R51" s="892" t="s">
        <v>36</v>
      </c>
      <c r="S51" s="891" t="s">
        <v>36</v>
      </c>
      <c r="T51" s="892" t="s">
        <v>36</v>
      </c>
      <c r="U51" s="891" t="s">
        <v>36</v>
      </c>
      <c r="V51" s="956" t="s">
        <v>36</v>
      </c>
      <c r="W51" s="893" t="s">
        <v>36</v>
      </c>
      <c r="X51" s="894" t="s">
        <v>19</v>
      </c>
      <c r="Y51" s="897" t="s">
        <v>36</v>
      </c>
      <c r="Z51" s="898" t="s">
        <v>19</v>
      </c>
      <c r="AA51" s="895" t="s">
        <v>36</v>
      </c>
      <c r="AB51" s="896"/>
      <c r="AC51" s="1030"/>
      <c r="AD51" s="381" t="s">
        <v>36</v>
      </c>
      <c r="AE51" s="357" t="s">
        <v>36</v>
      </c>
      <c r="AF51" s="363" t="s">
        <v>36</v>
      </c>
      <c r="AG51" s="6" t="s">
        <v>24</v>
      </c>
      <c r="AH51" s="18" t="s">
        <v>23</v>
      </c>
      <c r="AI51" s="23">
        <v>3.7</v>
      </c>
      <c r="AJ51" s="48">
        <v>3.5</v>
      </c>
      <c r="AK51" s="155">
        <v>4.9000000000000004</v>
      </c>
      <c r="AL51" s="96"/>
    </row>
    <row r="52" spans="1:38">
      <c r="A52" s="2239"/>
      <c r="B52" s="472">
        <v>42870</v>
      </c>
      <c r="C52" s="473" t="s">
        <v>677</v>
      </c>
      <c r="D52" s="120" t="s">
        <v>641</v>
      </c>
      <c r="E52" s="889" t="s">
        <v>36</v>
      </c>
      <c r="F52" s="890">
        <v>18.7</v>
      </c>
      <c r="G52" s="891">
        <v>19</v>
      </c>
      <c r="H52" s="892">
        <v>19</v>
      </c>
      <c r="I52" s="893">
        <v>2</v>
      </c>
      <c r="J52" s="894">
        <v>1.9</v>
      </c>
      <c r="K52" s="895">
        <v>7.68</v>
      </c>
      <c r="L52" s="896">
        <v>7.6</v>
      </c>
      <c r="M52" s="893">
        <v>30.4</v>
      </c>
      <c r="N52" s="894">
        <v>30.5</v>
      </c>
      <c r="O52" s="891" t="s">
        <v>36</v>
      </c>
      <c r="P52" s="892">
        <v>102.3</v>
      </c>
      <c r="Q52" s="891" t="s">
        <v>36</v>
      </c>
      <c r="R52" s="892">
        <v>109.1</v>
      </c>
      <c r="S52" s="891" t="s">
        <v>36</v>
      </c>
      <c r="T52" s="892" t="s">
        <v>36</v>
      </c>
      <c r="U52" s="891" t="s">
        <v>36</v>
      </c>
      <c r="V52" s="956" t="s">
        <v>36</v>
      </c>
      <c r="W52" s="893" t="s">
        <v>36</v>
      </c>
      <c r="X52" s="894">
        <v>10.9</v>
      </c>
      <c r="Y52" s="897" t="s">
        <v>36</v>
      </c>
      <c r="Z52" s="898">
        <v>191</v>
      </c>
      <c r="AA52" s="895" t="s">
        <v>36</v>
      </c>
      <c r="AB52" s="896">
        <v>0.08</v>
      </c>
      <c r="AC52" s="1030"/>
      <c r="AD52" s="381" t="s">
        <v>36</v>
      </c>
      <c r="AE52" s="357" t="s">
        <v>36</v>
      </c>
      <c r="AF52" s="363" t="s">
        <v>36</v>
      </c>
      <c r="AG52" s="6" t="s">
        <v>25</v>
      </c>
      <c r="AH52" s="18" t="s">
        <v>23</v>
      </c>
      <c r="AI52" s="23">
        <v>2</v>
      </c>
      <c r="AJ52" s="48">
        <v>1.4</v>
      </c>
      <c r="AK52" s="155">
        <v>1.7</v>
      </c>
      <c r="AL52" s="96"/>
    </row>
    <row r="53" spans="1:38">
      <c r="A53" s="2239"/>
      <c r="B53" s="472">
        <v>42871</v>
      </c>
      <c r="C53" s="473" t="s">
        <v>678</v>
      </c>
      <c r="D53" s="116" t="s">
        <v>627</v>
      </c>
      <c r="E53" s="889" t="s">
        <v>36</v>
      </c>
      <c r="F53" s="890">
        <v>21.4</v>
      </c>
      <c r="G53" s="891">
        <v>19</v>
      </c>
      <c r="H53" s="892">
        <v>19.2</v>
      </c>
      <c r="I53" s="893">
        <v>2.1</v>
      </c>
      <c r="J53" s="894">
        <v>1.8</v>
      </c>
      <c r="K53" s="895">
        <v>7.61</v>
      </c>
      <c r="L53" s="896">
        <v>7.59</v>
      </c>
      <c r="M53" s="893">
        <v>30.1</v>
      </c>
      <c r="N53" s="894">
        <v>30.2</v>
      </c>
      <c r="O53" s="891" t="s">
        <v>36</v>
      </c>
      <c r="P53" s="892">
        <v>101.2</v>
      </c>
      <c r="Q53" s="891" t="s">
        <v>36</v>
      </c>
      <c r="R53" s="892">
        <v>108.9</v>
      </c>
      <c r="S53" s="891" t="s">
        <v>36</v>
      </c>
      <c r="T53" s="892" t="s">
        <v>36</v>
      </c>
      <c r="U53" s="891" t="s">
        <v>36</v>
      </c>
      <c r="V53" s="956" t="s">
        <v>36</v>
      </c>
      <c r="W53" s="893" t="s">
        <v>36</v>
      </c>
      <c r="X53" s="894">
        <v>10.9</v>
      </c>
      <c r="Y53" s="897" t="s">
        <v>36</v>
      </c>
      <c r="Z53" s="898">
        <v>182</v>
      </c>
      <c r="AA53" s="895" t="s">
        <v>36</v>
      </c>
      <c r="AB53" s="896">
        <v>0.09</v>
      </c>
      <c r="AC53" s="1030"/>
      <c r="AD53" s="381" t="s">
        <v>36</v>
      </c>
      <c r="AE53" s="357" t="s">
        <v>36</v>
      </c>
      <c r="AF53" s="363" t="s">
        <v>36</v>
      </c>
      <c r="AG53" s="6" t="s">
        <v>403</v>
      </c>
      <c r="AH53" s="18" t="s">
        <v>23</v>
      </c>
      <c r="AI53" s="23">
        <v>6.5</v>
      </c>
      <c r="AJ53" s="48">
        <v>6.9</v>
      </c>
      <c r="AK53" s="155">
        <v>8.8000000000000007</v>
      </c>
      <c r="AL53" s="96"/>
    </row>
    <row r="54" spans="1:38">
      <c r="A54" s="2239"/>
      <c r="B54" s="472">
        <v>42872</v>
      </c>
      <c r="C54" s="473" t="s">
        <v>679</v>
      </c>
      <c r="D54" s="120" t="s">
        <v>641</v>
      </c>
      <c r="E54" s="889" t="s">
        <v>36</v>
      </c>
      <c r="F54" s="890">
        <v>18.600000000000001</v>
      </c>
      <c r="G54" s="891">
        <v>19.100000000000001</v>
      </c>
      <c r="H54" s="892">
        <v>19.2</v>
      </c>
      <c r="I54" s="893">
        <v>2.1</v>
      </c>
      <c r="J54" s="894">
        <v>1.6</v>
      </c>
      <c r="K54" s="895">
        <v>7.61</v>
      </c>
      <c r="L54" s="896">
        <v>7.58</v>
      </c>
      <c r="M54" s="893">
        <v>30.2</v>
      </c>
      <c r="N54" s="894">
        <v>30.3</v>
      </c>
      <c r="O54" s="891" t="s">
        <v>36</v>
      </c>
      <c r="P54" s="892">
        <v>101.2</v>
      </c>
      <c r="Q54" s="891" t="s">
        <v>36</v>
      </c>
      <c r="R54" s="892">
        <v>106.9</v>
      </c>
      <c r="S54" s="891" t="s">
        <v>36</v>
      </c>
      <c r="T54" s="892" t="s">
        <v>36</v>
      </c>
      <c r="U54" s="891" t="s">
        <v>36</v>
      </c>
      <c r="V54" s="956" t="s">
        <v>36</v>
      </c>
      <c r="W54" s="893" t="s">
        <v>36</v>
      </c>
      <c r="X54" s="894">
        <v>10.7</v>
      </c>
      <c r="Y54" s="897" t="s">
        <v>36</v>
      </c>
      <c r="Z54" s="898">
        <v>176</v>
      </c>
      <c r="AA54" s="895" t="s">
        <v>36</v>
      </c>
      <c r="AB54" s="896">
        <v>0.09</v>
      </c>
      <c r="AC54" s="1030"/>
      <c r="AD54" s="381" t="s">
        <v>36</v>
      </c>
      <c r="AE54" s="357" t="s">
        <v>36</v>
      </c>
      <c r="AF54" s="363" t="s">
        <v>36</v>
      </c>
      <c r="AG54" s="6" t="s">
        <v>404</v>
      </c>
      <c r="AH54" s="18" t="s">
        <v>23</v>
      </c>
      <c r="AI54" s="45">
        <v>1.0999999999999999E-2</v>
      </c>
      <c r="AJ54" s="46">
        <v>1.9E-2</v>
      </c>
      <c r="AK54" s="47">
        <v>5.2999999999999999E-2</v>
      </c>
      <c r="AL54" s="98"/>
    </row>
    <row r="55" spans="1:38">
      <c r="A55" s="2239"/>
      <c r="B55" s="472">
        <v>42873</v>
      </c>
      <c r="C55" s="473" t="s">
        <v>680</v>
      </c>
      <c r="D55" s="120" t="s">
        <v>627</v>
      </c>
      <c r="E55" s="889">
        <v>7.5</v>
      </c>
      <c r="F55" s="890">
        <v>21.2</v>
      </c>
      <c r="G55" s="891">
        <v>19.100000000000001</v>
      </c>
      <c r="H55" s="892">
        <v>19.399999999999999</v>
      </c>
      <c r="I55" s="893">
        <v>1.9</v>
      </c>
      <c r="J55" s="894">
        <v>1.6</v>
      </c>
      <c r="K55" s="895">
        <v>7.57</v>
      </c>
      <c r="L55" s="896">
        <v>7.56</v>
      </c>
      <c r="M55" s="893">
        <v>30.3</v>
      </c>
      <c r="N55" s="894">
        <v>30.3</v>
      </c>
      <c r="O55" s="891" t="s">
        <v>36</v>
      </c>
      <c r="P55" s="892">
        <v>102.5</v>
      </c>
      <c r="Q55" s="891" t="s">
        <v>36</v>
      </c>
      <c r="R55" s="892">
        <v>108.9</v>
      </c>
      <c r="S55" s="891" t="s">
        <v>36</v>
      </c>
      <c r="T55" s="892" t="s">
        <v>36</v>
      </c>
      <c r="U55" s="891" t="s">
        <v>36</v>
      </c>
      <c r="V55" s="956" t="s">
        <v>36</v>
      </c>
      <c r="W55" s="893" t="s">
        <v>36</v>
      </c>
      <c r="X55" s="894">
        <v>10.9</v>
      </c>
      <c r="Y55" s="897" t="s">
        <v>36</v>
      </c>
      <c r="Z55" s="898">
        <v>177</v>
      </c>
      <c r="AA55" s="895" t="s">
        <v>36</v>
      </c>
      <c r="AB55" s="896">
        <v>0.08</v>
      </c>
      <c r="AC55" s="1030"/>
      <c r="AD55" s="381" t="s">
        <v>36</v>
      </c>
      <c r="AE55" s="357" t="s">
        <v>36</v>
      </c>
      <c r="AF55" s="363" t="s">
        <v>36</v>
      </c>
      <c r="AG55" s="6" t="s">
        <v>292</v>
      </c>
      <c r="AH55" s="18" t="s">
        <v>23</v>
      </c>
      <c r="AI55" s="24">
        <v>0.23</v>
      </c>
      <c r="AJ55" s="44">
        <v>0.32</v>
      </c>
      <c r="AK55" s="42">
        <v>0.35</v>
      </c>
      <c r="AL55" s="96"/>
    </row>
    <row r="56" spans="1:38">
      <c r="A56" s="2239"/>
      <c r="B56" s="472">
        <v>42874</v>
      </c>
      <c r="C56" s="473" t="s">
        <v>681</v>
      </c>
      <c r="D56" s="120" t="s">
        <v>627</v>
      </c>
      <c r="E56" s="889" t="s">
        <v>36</v>
      </c>
      <c r="F56" s="890">
        <v>23.2</v>
      </c>
      <c r="G56" s="891">
        <v>19</v>
      </c>
      <c r="H56" s="892">
        <v>19.5</v>
      </c>
      <c r="I56" s="893">
        <v>2.1</v>
      </c>
      <c r="J56" s="894">
        <v>1.8</v>
      </c>
      <c r="K56" s="895">
        <v>7.61</v>
      </c>
      <c r="L56" s="896">
        <v>7.75</v>
      </c>
      <c r="M56" s="893">
        <v>30.3</v>
      </c>
      <c r="N56" s="894">
        <v>30.3</v>
      </c>
      <c r="O56" s="891" t="s">
        <v>36</v>
      </c>
      <c r="P56" s="892">
        <v>102.7</v>
      </c>
      <c r="Q56" s="891" t="s">
        <v>36</v>
      </c>
      <c r="R56" s="892">
        <v>107.3</v>
      </c>
      <c r="S56" s="891" t="s">
        <v>36</v>
      </c>
      <c r="T56" s="892" t="s">
        <v>36</v>
      </c>
      <c r="U56" s="891" t="s">
        <v>36</v>
      </c>
      <c r="V56" s="956" t="s">
        <v>36</v>
      </c>
      <c r="W56" s="893" t="s">
        <v>36</v>
      </c>
      <c r="X56" s="894">
        <v>10.9</v>
      </c>
      <c r="Y56" s="897" t="s">
        <v>36</v>
      </c>
      <c r="Z56" s="898">
        <v>178</v>
      </c>
      <c r="AA56" s="895" t="s">
        <v>36</v>
      </c>
      <c r="AB56" s="896">
        <v>0.05</v>
      </c>
      <c r="AC56" s="1030"/>
      <c r="AD56" s="381" t="s">
        <v>36</v>
      </c>
      <c r="AE56" s="357" t="s">
        <v>36</v>
      </c>
      <c r="AF56" s="363" t="s">
        <v>36</v>
      </c>
      <c r="AG56" s="6" t="s">
        <v>98</v>
      </c>
      <c r="AH56" s="18" t="s">
        <v>23</v>
      </c>
      <c r="AI56" s="24">
        <v>0.95</v>
      </c>
      <c r="AJ56" s="44">
        <v>1.05</v>
      </c>
      <c r="AK56" s="42">
        <v>1.1599999999999999</v>
      </c>
      <c r="AL56" s="96"/>
    </row>
    <row r="57" spans="1:38">
      <c r="A57" s="2239"/>
      <c r="B57" s="472">
        <v>42875</v>
      </c>
      <c r="C57" s="473" t="s">
        <v>682</v>
      </c>
      <c r="D57" s="120" t="s">
        <v>627</v>
      </c>
      <c r="E57" s="889" t="s">
        <v>36</v>
      </c>
      <c r="F57" s="890">
        <v>24.7</v>
      </c>
      <c r="G57" s="891">
        <v>19.100000000000001</v>
      </c>
      <c r="H57" s="892">
        <v>19.5</v>
      </c>
      <c r="I57" s="893">
        <v>2</v>
      </c>
      <c r="J57" s="894">
        <v>1.6</v>
      </c>
      <c r="K57" s="895">
        <v>7.57</v>
      </c>
      <c r="L57" s="896">
        <v>7.58</v>
      </c>
      <c r="M57" s="893">
        <v>30.2</v>
      </c>
      <c r="N57" s="894">
        <v>30.4</v>
      </c>
      <c r="O57" s="891" t="s">
        <v>36</v>
      </c>
      <c r="P57" s="892" t="s">
        <v>19</v>
      </c>
      <c r="Q57" s="891" t="s">
        <v>36</v>
      </c>
      <c r="R57" s="892" t="s">
        <v>19</v>
      </c>
      <c r="S57" s="891" t="s">
        <v>36</v>
      </c>
      <c r="T57" s="892" t="s">
        <v>36</v>
      </c>
      <c r="U57" s="891" t="s">
        <v>36</v>
      </c>
      <c r="V57" s="956" t="s">
        <v>36</v>
      </c>
      <c r="W57" s="893" t="s">
        <v>36</v>
      </c>
      <c r="X57" s="894" t="s">
        <v>19</v>
      </c>
      <c r="Y57" s="897" t="s">
        <v>36</v>
      </c>
      <c r="Z57" s="898" t="s">
        <v>19</v>
      </c>
      <c r="AA57" s="895" t="s">
        <v>36</v>
      </c>
      <c r="AB57" s="896"/>
      <c r="AC57" s="1030"/>
      <c r="AD57" s="381" t="s">
        <v>36</v>
      </c>
      <c r="AE57" s="357" t="s">
        <v>36</v>
      </c>
      <c r="AF57" s="363" t="s">
        <v>36</v>
      </c>
      <c r="AG57" s="6" t="s">
        <v>384</v>
      </c>
      <c r="AH57" s="18" t="s">
        <v>23</v>
      </c>
      <c r="AI57" s="45">
        <v>7.0999999999999994E-2</v>
      </c>
      <c r="AJ57" s="46">
        <v>6.4000000000000001E-2</v>
      </c>
      <c r="AK57" s="47">
        <v>9.0999999999999998E-2</v>
      </c>
      <c r="AL57" s="98"/>
    </row>
    <row r="58" spans="1:38">
      <c r="A58" s="2239"/>
      <c r="B58" s="472">
        <v>42876</v>
      </c>
      <c r="C58" s="473" t="s">
        <v>683</v>
      </c>
      <c r="D58" s="116" t="s">
        <v>627</v>
      </c>
      <c r="E58" s="889" t="s">
        <v>36</v>
      </c>
      <c r="F58" s="890">
        <v>27.5</v>
      </c>
      <c r="G58" s="891">
        <v>19.399999999999999</v>
      </c>
      <c r="H58" s="892">
        <v>19.600000000000001</v>
      </c>
      <c r="I58" s="893">
        <v>1.6</v>
      </c>
      <c r="J58" s="894">
        <v>1.2</v>
      </c>
      <c r="K58" s="895">
        <v>7.56</v>
      </c>
      <c r="L58" s="896">
        <v>7.5</v>
      </c>
      <c r="M58" s="893">
        <v>30.3</v>
      </c>
      <c r="N58" s="894">
        <v>30.5</v>
      </c>
      <c r="O58" s="891" t="s">
        <v>36</v>
      </c>
      <c r="P58" s="892" t="s">
        <v>19</v>
      </c>
      <c r="Q58" s="891" t="s">
        <v>36</v>
      </c>
      <c r="R58" s="892" t="s">
        <v>19</v>
      </c>
      <c r="S58" s="891" t="s">
        <v>36</v>
      </c>
      <c r="T58" s="892" t="s">
        <v>36</v>
      </c>
      <c r="U58" s="891" t="s">
        <v>36</v>
      </c>
      <c r="V58" s="956" t="s">
        <v>36</v>
      </c>
      <c r="W58" s="893" t="s">
        <v>36</v>
      </c>
      <c r="X58" s="894" t="s">
        <v>19</v>
      </c>
      <c r="Y58" s="897" t="s">
        <v>36</v>
      </c>
      <c r="Z58" s="898" t="s">
        <v>19</v>
      </c>
      <c r="AA58" s="895" t="s">
        <v>36</v>
      </c>
      <c r="AB58" s="896"/>
      <c r="AC58" s="1030"/>
      <c r="AD58" s="381" t="s">
        <v>36</v>
      </c>
      <c r="AE58" s="357" t="s">
        <v>36</v>
      </c>
      <c r="AF58" s="363" t="s">
        <v>36</v>
      </c>
      <c r="AG58" s="6" t="s">
        <v>405</v>
      </c>
      <c r="AH58" s="18" t="s">
        <v>23</v>
      </c>
      <c r="AI58" s="24" t="s">
        <v>644</v>
      </c>
      <c r="AJ58" s="44" t="s">
        <v>644</v>
      </c>
      <c r="AK58" s="42" t="s">
        <v>644</v>
      </c>
      <c r="AL58" s="96"/>
    </row>
    <row r="59" spans="1:38">
      <c r="A59" s="2239"/>
      <c r="B59" s="472">
        <v>42877</v>
      </c>
      <c r="C59" s="473" t="s">
        <v>677</v>
      </c>
      <c r="D59" s="120" t="s">
        <v>627</v>
      </c>
      <c r="E59" s="889" t="s">
        <v>36</v>
      </c>
      <c r="F59" s="890">
        <v>26.7</v>
      </c>
      <c r="G59" s="891">
        <v>19.399999999999999</v>
      </c>
      <c r="H59" s="892">
        <v>19.8</v>
      </c>
      <c r="I59" s="893">
        <v>2</v>
      </c>
      <c r="J59" s="894">
        <v>1.6</v>
      </c>
      <c r="K59" s="895">
        <v>7.6</v>
      </c>
      <c r="L59" s="896">
        <v>7.57</v>
      </c>
      <c r="M59" s="893">
        <v>30.4</v>
      </c>
      <c r="N59" s="894">
        <v>30.4</v>
      </c>
      <c r="O59" s="891" t="s">
        <v>36</v>
      </c>
      <c r="P59" s="892">
        <v>101.2</v>
      </c>
      <c r="Q59" s="891" t="s">
        <v>36</v>
      </c>
      <c r="R59" s="892">
        <v>108.3</v>
      </c>
      <c r="S59" s="891" t="s">
        <v>36</v>
      </c>
      <c r="T59" s="892" t="s">
        <v>36</v>
      </c>
      <c r="U59" s="891" t="s">
        <v>36</v>
      </c>
      <c r="V59" s="956" t="s">
        <v>36</v>
      </c>
      <c r="W59" s="893" t="s">
        <v>36</v>
      </c>
      <c r="X59" s="894">
        <v>10.7</v>
      </c>
      <c r="Y59" s="897" t="s">
        <v>36</v>
      </c>
      <c r="Z59" s="898">
        <v>178</v>
      </c>
      <c r="AA59" s="895" t="s">
        <v>36</v>
      </c>
      <c r="AB59" s="896">
        <v>0.06</v>
      </c>
      <c r="AC59" s="1030"/>
      <c r="AD59" s="381" t="s">
        <v>36</v>
      </c>
      <c r="AE59" s="357" t="s">
        <v>36</v>
      </c>
      <c r="AF59" s="363" t="s">
        <v>36</v>
      </c>
      <c r="AG59" s="6" t="s">
        <v>99</v>
      </c>
      <c r="AH59" s="18" t="s">
        <v>23</v>
      </c>
      <c r="AI59" s="23">
        <v>21.9</v>
      </c>
      <c r="AJ59" s="48">
        <v>21.9</v>
      </c>
      <c r="AK59" s="36">
        <v>21.8</v>
      </c>
      <c r="AL59" s="97"/>
    </row>
    <row r="60" spans="1:38">
      <c r="A60" s="2239"/>
      <c r="B60" s="472">
        <v>42878</v>
      </c>
      <c r="C60" s="473" t="s">
        <v>678</v>
      </c>
      <c r="D60" s="120" t="s">
        <v>627</v>
      </c>
      <c r="E60" s="889" t="s">
        <v>36</v>
      </c>
      <c r="F60" s="890">
        <v>26.1</v>
      </c>
      <c r="G60" s="891">
        <v>19.600000000000001</v>
      </c>
      <c r="H60" s="892">
        <v>20</v>
      </c>
      <c r="I60" s="893">
        <v>2.2000000000000002</v>
      </c>
      <c r="J60" s="894">
        <v>1.6</v>
      </c>
      <c r="K60" s="895">
        <v>7.68</v>
      </c>
      <c r="L60" s="896">
        <v>7.65</v>
      </c>
      <c r="M60" s="893">
        <v>30.3</v>
      </c>
      <c r="N60" s="894">
        <v>30.4</v>
      </c>
      <c r="O60" s="891" t="s">
        <v>36</v>
      </c>
      <c r="P60" s="892">
        <v>102.5</v>
      </c>
      <c r="Q60" s="891" t="s">
        <v>36</v>
      </c>
      <c r="R60" s="892">
        <v>107.1</v>
      </c>
      <c r="S60" s="891" t="s">
        <v>36</v>
      </c>
      <c r="T60" s="892" t="s">
        <v>36</v>
      </c>
      <c r="U60" s="891" t="s">
        <v>36</v>
      </c>
      <c r="V60" s="956" t="s">
        <v>36</v>
      </c>
      <c r="W60" s="893" t="s">
        <v>36</v>
      </c>
      <c r="X60" s="894">
        <v>10.7</v>
      </c>
      <c r="Y60" s="897" t="s">
        <v>36</v>
      </c>
      <c r="Z60" s="898">
        <v>195</v>
      </c>
      <c r="AA60" s="895" t="s">
        <v>36</v>
      </c>
      <c r="AB60" s="896">
        <v>0.09</v>
      </c>
      <c r="AC60" s="1030"/>
      <c r="AD60" s="381" t="s">
        <v>36</v>
      </c>
      <c r="AE60" s="357" t="s">
        <v>36</v>
      </c>
      <c r="AF60" s="363" t="s">
        <v>36</v>
      </c>
      <c r="AG60" s="6" t="s">
        <v>27</v>
      </c>
      <c r="AH60" s="18" t="s">
        <v>23</v>
      </c>
      <c r="AI60" s="23">
        <v>25.1</v>
      </c>
      <c r="AJ60" s="48">
        <v>25.7</v>
      </c>
      <c r="AK60" s="36">
        <v>28.9</v>
      </c>
      <c r="AL60" s="97"/>
    </row>
    <row r="61" spans="1:38">
      <c r="A61" s="2239"/>
      <c r="B61" s="472">
        <v>42879</v>
      </c>
      <c r="C61" s="473" t="s">
        <v>679</v>
      </c>
      <c r="D61" s="120" t="s">
        <v>641</v>
      </c>
      <c r="E61" s="889" t="s">
        <v>36</v>
      </c>
      <c r="F61" s="890">
        <v>25.3</v>
      </c>
      <c r="G61" s="891">
        <v>19.7</v>
      </c>
      <c r="H61" s="892">
        <v>20.2</v>
      </c>
      <c r="I61" s="893">
        <v>2.1</v>
      </c>
      <c r="J61" s="894">
        <v>1.7</v>
      </c>
      <c r="K61" s="895">
        <v>7.65</v>
      </c>
      <c r="L61" s="896">
        <v>7.66</v>
      </c>
      <c r="M61" s="893">
        <v>30.3</v>
      </c>
      <c r="N61" s="894">
        <v>30.4</v>
      </c>
      <c r="O61" s="891" t="s">
        <v>36</v>
      </c>
      <c r="P61" s="892">
        <v>102.3</v>
      </c>
      <c r="Q61" s="891" t="s">
        <v>36</v>
      </c>
      <c r="R61" s="892">
        <v>108.5</v>
      </c>
      <c r="S61" s="891" t="s">
        <v>36</v>
      </c>
      <c r="T61" s="892" t="s">
        <v>36</v>
      </c>
      <c r="U61" s="891" t="s">
        <v>36</v>
      </c>
      <c r="V61" s="956" t="s">
        <v>36</v>
      </c>
      <c r="W61" s="893" t="s">
        <v>36</v>
      </c>
      <c r="X61" s="894">
        <v>11.1</v>
      </c>
      <c r="Y61" s="897" t="s">
        <v>36</v>
      </c>
      <c r="Z61" s="898">
        <v>175</v>
      </c>
      <c r="AA61" s="895" t="s">
        <v>36</v>
      </c>
      <c r="AB61" s="896">
        <v>0.14000000000000001</v>
      </c>
      <c r="AC61" s="1030"/>
      <c r="AD61" s="381" t="s">
        <v>36</v>
      </c>
      <c r="AE61" s="357" t="s">
        <v>36</v>
      </c>
      <c r="AF61" s="363" t="s">
        <v>36</v>
      </c>
      <c r="AG61" s="6" t="s">
        <v>387</v>
      </c>
      <c r="AH61" s="18" t="s">
        <v>398</v>
      </c>
      <c r="AI61" s="51">
        <v>6</v>
      </c>
      <c r="AJ61" s="52">
        <v>4</v>
      </c>
      <c r="AK61" s="43">
        <v>7</v>
      </c>
      <c r="AL61" s="99"/>
    </row>
    <row r="62" spans="1:38">
      <c r="A62" s="2239"/>
      <c r="B62" s="472">
        <v>42880</v>
      </c>
      <c r="C62" s="473" t="s">
        <v>680</v>
      </c>
      <c r="D62" s="120" t="s">
        <v>641</v>
      </c>
      <c r="E62" s="889" t="s">
        <v>36</v>
      </c>
      <c r="F62" s="890">
        <v>23.1</v>
      </c>
      <c r="G62" s="891">
        <v>19.899999999999999</v>
      </c>
      <c r="H62" s="892">
        <v>20.2</v>
      </c>
      <c r="I62" s="893">
        <v>2.2000000000000002</v>
      </c>
      <c r="J62" s="894">
        <v>1.8</v>
      </c>
      <c r="K62" s="895">
        <v>7.65</v>
      </c>
      <c r="L62" s="896">
        <v>7.64</v>
      </c>
      <c r="M62" s="893">
        <v>30.5</v>
      </c>
      <c r="N62" s="894">
        <v>30.5</v>
      </c>
      <c r="O62" s="891" t="s">
        <v>36</v>
      </c>
      <c r="P62" s="892">
        <v>102.3</v>
      </c>
      <c r="Q62" s="891" t="s">
        <v>36</v>
      </c>
      <c r="R62" s="892">
        <v>107.9</v>
      </c>
      <c r="S62" s="891" t="s">
        <v>36</v>
      </c>
      <c r="T62" s="892" t="s">
        <v>36</v>
      </c>
      <c r="U62" s="891" t="s">
        <v>36</v>
      </c>
      <c r="V62" s="956" t="s">
        <v>36</v>
      </c>
      <c r="W62" s="893" t="s">
        <v>36</v>
      </c>
      <c r="X62" s="894">
        <v>10.7</v>
      </c>
      <c r="Y62" s="897" t="s">
        <v>36</v>
      </c>
      <c r="Z62" s="898">
        <v>157</v>
      </c>
      <c r="AA62" s="895" t="s">
        <v>36</v>
      </c>
      <c r="AB62" s="896">
        <v>0.09</v>
      </c>
      <c r="AC62" s="1030"/>
      <c r="AD62" s="381" t="s">
        <v>36</v>
      </c>
      <c r="AE62" s="357" t="s">
        <v>36</v>
      </c>
      <c r="AF62" s="363" t="s">
        <v>36</v>
      </c>
      <c r="AG62" s="6" t="s">
        <v>406</v>
      </c>
      <c r="AH62" s="18" t="s">
        <v>23</v>
      </c>
      <c r="AI62" s="51">
        <v>1</v>
      </c>
      <c r="AJ62" s="52">
        <v>1</v>
      </c>
      <c r="AK62" s="43">
        <v>5</v>
      </c>
      <c r="AL62" s="99"/>
    </row>
    <row r="63" spans="1:38">
      <c r="A63" s="2239"/>
      <c r="B63" s="472">
        <v>42881</v>
      </c>
      <c r="C63" s="473" t="s">
        <v>681</v>
      </c>
      <c r="D63" s="120" t="s">
        <v>632</v>
      </c>
      <c r="E63" s="889">
        <v>14.5</v>
      </c>
      <c r="F63" s="890">
        <v>18.5</v>
      </c>
      <c r="G63" s="891">
        <v>20.100000000000001</v>
      </c>
      <c r="H63" s="892">
        <v>20.3</v>
      </c>
      <c r="I63" s="893">
        <v>2.8</v>
      </c>
      <c r="J63" s="894">
        <v>2</v>
      </c>
      <c r="K63" s="895">
        <v>7.62</v>
      </c>
      <c r="L63" s="896">
        <v>7.6</v>
      </c>
      <c r="M63" s="893">
        <v>30.6</v>
      </c>
      <c r="N63" s="894">
        <v>30.6</v>
      </c>
      <c r="O63" s="891" t="s">
        <v>36</v>
      </c>
      <c r="P63" s="892">
        <v>103.6</v>
      </c>
      <c r="Q63" s="891" t="s">
        <v>36</v>
      </c>
      <c r="R63" s="892">
        <v>107.7</v>
      </c>
      <c r="S63" s="891" t="s">
        <v>36</v>
      </c>
      <c r="T63" s="892" t="s">
        <v>36</v>
      </c>
      <c r="U63" s="891" t="s">
        <v>36</v>
      </c>
      <c r="V63" s="956" t="s">
        <v>36</v>
      </c>
      <c r="W63" s="893" t="s">
        <v>36</v>
      </c>
      <c r="X63" s="894">
        <v>10.9</v>
      </c>
      <c r="Y63" s="897" t="s">
        <v>36</v>
      </c>
      <c r="Z63" s="898">
        <v>165</v>
      </c>
      <c r="AA63" s="895" t="s">
        <v>36</v>
      </c>
      <c r="AB63" s="896">
        <v>0.15</v>
      </c>
      <c r="AC63" s="1030"/>
      <c r="AD63" s="381" t="s">
        <v>36</v>
      </c>
      <c r="AE63" s="357" t="s">
        <v>36</v>
      </c>
      <c r="AF63" s="363" t="s">
        <v>36</v>
      </c>
      <c r="AG63" s="19"/>
      <c r="AH63" s="9"/>
      <c r="AI63" s="20"/>
      <c r="AJ63" s="8"/>
      <c r="AK63" s="8"/>
      <c r="AL63" s="9"/>
    </row>
    <row r="64" spans="1:38">
      <c r="A64" s="2239"/>
      <c r="B64" s="472">
        <v>42882</v>
      </c>
      <c r="C64" s="473" t="s">
        <v>682</v>
      </c>
      <c r="D64" s="120" t="s">
        <v>627</v>
      </c>
      <c r="E64" s="889" t="s">
        <v>36</v>
      </c>
      <c r="F64" s="890">
        <v>27</v>
      </c>
      <c r="G64" s="891">
        <v>20.2</v>
      </c>
      <c r="H64" s="892">
        <v>20.7</v>
      </c>
      <c r="I64" s="893">
        <v>3.5</v>
      </c>
      <c r="J64" s="894">
        <v>2.5</v>
      </c>
      <c r="K64" s="895">
        <v>7.52</v>
      </c>
      <c r="L64" s="896">
        <v>7.54</v>
      </c>
      <c r="M64" s="893">
        <v>30.9</v>
      </c>
      <c r="N64" s="894">
        <v>30.9</v>
      </c>
      <c r="O64" s="891" t="s">
        <v>36</v>
      </c>
      <c r="P64" s="892" t="s">
        <v>19</v>
      </c>
      <c r="Q64" s="891" t="s">
        <v>36</v>
      </c>
      <c r="R64" s="892" t="s">
        <v>19</v>
      </c>
      <c r="S64" s="891" t="s">
        <v>36</v>
      </c>
      <c r="T64" s="892" t="s">
        <v>36</v>
      </c>
      <c r="U64" s="891" t="s">
        <v>36</v>
      </c>
      <c r="V64" s="956" t="s">
        <v>36</v>
      </c>
      <c r="W64" s="893" t="s">
        <v>36</v>
      </c>
      <c r="X64" s="894" t="s">
        <v>19</v>
      </c>
      <c r="Y64" s="897" t="s">
        <v>36</v>
      </c>
      <c r="Z64" s="898" t="s">
        <v>19</v>
      </c>
      <c r="AA64" s="895" t="s">
        <v>36</v>
      </c>
      <c r="AB64" s="896"/>
      <c r="AC64" s="1030"/>
      <c r="AD64" s="381" t="s">
        <v>36</v>
      </c>
      <c r="AE64" s="357" t="s">
        <v>36</v>
      </c>
      <c r="AF64" s="363" t="s">
        <v>36</v>
      </c>
      <c r="AG64" s="19"/>
      <c r="AH64" s="9"/>
      <c r="AI64" s="20"/>
      <c r="AJ64" s="8"/>
      <c r="AK64" s="8"/>
      <c r="AL64" s="9"/>
    </row>
    <row r="65" spans="1:38">
      <c r="A65" s="2239"/>
      <c r="B65" s="472">
        <v>42883</v>
      </c>
      <c r="C65" s="473" t="s">
        <v>683</v>
      </c>
      <c r="D65" s="120" t="s">
        <v>627</v>
      </c>
      <c r="E65" s="889" t="s">
        <v>36</v>
      </c>
      <c r="F65" s="890">
        <v>22.9</v>
      </c>
      <c r="G65" s="891">
        <v>20.5</v>
      </c>
      <c r="H65" s="892">
        <v>20.5</v>
      </c>
      <c r="I65" s="893">
        <v>2.7</v>
      </c>
      <c r="J65" s="894">
        <v>2.2999999999999998</v>
      </c>
      <c r="K65" s="895">
        <v>7.48</v>
      </c>
      <c r="L65" s="896">
        <v>7.49</v>
      </c>
      <c r="M65" s="893">
        <v>29.7</v>
      </c>
      <c r="N65" s="894">
        <v>31.1</v>
      </c>
      <c r="O65" s="891" t="s">
        <v>36</v>
      </c>
      <c r="P65" s="892" t="s">
        <v>19</v>
      </c>
      <c r="Q65" s="891" t="s">
        <v>36</v>
      </c>
      <c r="R65" s="892" t="s">
        <v>19</v>
      </c>
      <c r="S65" s="891" t="s">
        <v>36</v>
      </c>
      <c r="T65" s="892" t="s">
        <v>36</v>
      </c>
      <c r="U65" s="891" t="s">
        <v>36</v>
      </c>
      <c r="V65" s="956" t="s">
        <v>36</v>
      </c>
      <c r="W65" s="893" t="s">
        <v>36</v>
      </c>
      <c r="X65" s="894" t="s">
        <v>36</v>
      </c>
      <c r="Y65" s="897" t="s">
        <v>36</v>
      </c>
      <c r="Z65" s="898" t="s">
        <v>36</v>
      </c>
      <c r="AA65" s="895" t="s">
        <v>36</v>
      </c>
      <c r="AB65" s="896"/>
      <c r="AC65" s="1030"/>
      <c r="AD65" s="381" t="s">
        <v>36</v>
      </c>
      <c r="AE65" s="357" t="s">
        <v>36</v>
      </c>
      <c r="AF65" s="363" t="s">
        <v>36</v>
      </c>
      <c r="AG65" s="21"/>
      <c r="AH65" s="3"/>
      <c r="AI65" s="22"/>
      <c r="AJ65" s="10"/>
      <c r="AK65" s="10"/>
      <c r="AL65" s="3"/>
    </row>
    <row r="66" spans="1:38">
      <c r="A66" s="2239"/>
      <c r="B66" s="472">
        <v>42884</v>
      </c>
      <c r="C66" s="473" t="s">
        <v>677</v>
      </c>
      <c r="D66" s="120" t="s">
        <v>627</v>
      </c>
      <c r="E66" s="889" t="s">
        <v>36</v>
      </c>
      <c r="F66" s="890">
        <v>24.5</v>
      </c>
      <c r="G66" s="891">
        <v>20.6</v>
      </c>
      <c r="H66" s="892">
        <v>20.9</v>
      </c>
      <c r="I66" s="893">
        <v>3.3</v>
      </c>
      <c r="J66" s="894">
        <v>2.7</v>
      </c>
      <c r="K66" s="895">
        <v>7.42</v>
      </c>
      <c r="L66" s="896">
        <v>7.45</v>
      </c>
      <c r="M66" s="893">
        <v>30.7</v>
      </c>
      <c r="N66" s="894">
        <v>30.7</v>
      </c>
      <c r="O66" s="891" t="s">
        <v>36</v>
      </c>
      <c r="P66" s="892">
        <v>103.4</v>
      </c>
      <c r="Q66" s="891" t="s">
        <v>36</v>
      </c>
      <c r="R66" s="892">
        <v>109.1</v>
      </c>
      <c r="S66" s="891" t="s">
        <v>36</v>
      </c>
      <c r="T66" s="892" t="s">
        <v>36</v>
      </c>
      <c r="U66" s="891" t="s">
        <v>36</v>
      </c>
      <c r="V66" s="956" t="s">
        <v>36</v>
      </c>
      <c r="W66" s="893" t="s">
        <v>36</v>
      </c>
      <c r="X66" s="894">
        <v>11.1</v>
      </c>
      <c r="Y66" s="897" t="s">
        <v>36</v>
      </c>
      <c r="Z66" s="898">
        <v>155</v>
      </c>
      <c r="AA66" s="895" t="s">
        <v>36</v>
      </c>
      <c r="AB66" s="896">
        <v>0.12</v>
      </c>
      <c r="AC66" s="1030"/>
      <c r="AD66" s="381" t="s">
        <v>36</v>
      </c>
      <c r="AE66" s="357" t="s">
        <v>36</v>
      </c>
      <c r="AF66" s="363" t="s">
        <v>36</v>
      </c>
      <c r="AG66" s="29" t="s">
        <v>389</v>
      </c>
      <c r="AH66" s="2" t="s">
        <v>36</v>
      </c>
      <c r="AI66" s="2" t="s">
        <v>36</v>
      </c>
      <c r="AJ66" s="2" t="s">
        <v>36</v>
      </c>
      <c r="AK66" s="2" t="s">
        <v>36</v>
      </c>
      <c r="AL66" s="100" t="s">
        <v>36</v>
      </c>
    </row>
    <row r="67" spans="1:38">
      <c r="A67" s="2239"/>
      <c r="B67" s="472">
        <v>42885</v>
      </c>
      <c r="C67" s="574" t="s">
        <v>678</v>
      </c>
      <c r="D67" s="120" t="s">
        <v>627</v>
      </c>
      <c r="E67" s="889" t="s">
        <v>36</v>
      </c>
      <c r="F67" s="890">
        <v>26.5</v>
      </c>
      <c r="G67" s="891">
        <v>20.9</v>
      </c>
      <c r="H67" s="892">
        <v>21.2</v>
      </c>
      <c r="I67" s="893">
        <v>2.7</v>
      </c>
      <c r="J67" s="894">
        <v>2.5</v>
      </c>
      <c r="K67" s="895">
        <v>7.41</v>
      </c>
      <c r="L67" s="896">
        <v>7.43</v>
      </c>
      <c r="M67" s="893">
        <v>30.8</v>
      </c>
      <c r="N67" s="894">
        <v>30.8</v>
      </c>
      <c r="O67" s="891" t="s">
        <v>36</v>
      </c>
      <c r="P67" s="892">
        <v>104.1</v>
      </c>
      <c r="Q67" s="891" t="s">
        <v>36</v>
      </c>
      <c r="R67" s="892">
        <v>109.1</v>
      </c>
      <c r="S67" s="891" t="s">
        <v>36</v>
      </c>
      <c r="T67" s="892" t="s">
        <v>36</v>
      </c>
      <c r="U67" s="891" t="s">
        <v>36</v>
      </c>
      <c r="V67" s="956" t="s">
        <v>36</v>
      </c>
      <c r="W67" s="893" t="s">
        <v>36</v>
      </c>
      <c r="X67" s="894">
        <v>10.9</v>
      </c>
      <c r="Y67" s="897" t="s">
        <v>36</v>
      </c>
      <c r="Z67" s="898">
        <v>161</v>
      </c>
      <c r="AA67" s="895" t="s">
        <v>36</v>
      </c>
      <c r="AB67" s="896">
        <v>0.15</v>
      </c>
      <c r="AC67" s="1030"/>
      <c r="AD67" s="381" t="s">
        <v>36</v>
      </c>
      <c r="AE67" s="357" t="s">
        <v>36</v>
      </c>
      <c r="AF67" s="363">
        <v>0</v>
      </c>
      <c r="AG67" s="11" t="s">
        <v>36</v>
      </c>
      <c r="AH67" s="2" t="s">
        <v>36</v>
      </c>
      <c r="AI67" s="2" t="s">
        <v>36</v>
      </c>
      <c r="AJ67" s="2" t="s">
        <v>36</v>
      </c>
      <c r="AK67" s="2" t="s">
        <v>36</v>
      </c>
      <c r="AL67" s="100" t="s">
        <v>36</v>
      </c>
    </row>
    <row r="68" spans="1:38">
      <c r="A68" s="2239"/>
      <c r="B68" s="475">
        <v>42886</v>
      </c>
      <c r="C68" s="476" t="s">
        <v>679</v>
      </c>
      <c r="D68" s="246" t="s">
        <v>641</v>
      </c>
      <c r="E68" s="1070" t="s">
        <v>36</v>
      </c>
      <c r="F68" s="1071">
        <v>27.1</v>
      </c>
      <c r="G68" s="1072">
        <v>21.1</v>
      </c>
      <c r="H68" s="1073">
        <v>21.4</v>
      </c>
      <c r="I68" s="1074">
        <v>2.8</v>
      </c>
      <c r="J68" s="1075">
        <v>2.6</v>
      </c>
      <c r="K68" s="1076">
        <v>7.39</v>
      </c>
      <c r="L68" s="1077">
        <v>7.41</v>
      </c>
      <c r="M68" s="1074">
        <v>30.8</v>
      </c>
      <c r="N68" s="1075">
        <v>30.8</v>
      </c>
      <c r="O68" s="1072" t="s">
        <v>36</v>
      </c>
      <c r="P68" s="1073">
        <v>105.7</v>
      </c>
      <c r="Q68" s="1072" t="s">
        <v>36</v>
      </c>
      <c r="R68" s="1073">
        <v>110.3</v>
      </c>
      <c r="S68" s="1072" t="s">
        <v>36</v>
      </c>
      <c r="T68" s="1073" t="s">
        <v>36</v>
      </c>
      <c r="U68" s="1072" t="s">
        <v>36</v>
      </c>
      <c r="V68" s="956" t="s">
        <v>36</v>
      </c>
      <c r="W68" s="1074" t="s">
        <v>36</v>
      </c>
      <c r="X68" s="1075">
        <v>10.8</v>
      </c>
      <c r="Y68" s="1078" t="s">
        <v>36</v>
      </c>
      <c r="Z68" s="1079">
        <v>169</v>
      </c>
      <c r="AA68" s="1076" t="s">
        <v>36</v>
      </c>
      <c r="AB68" s="1077">
        <v>0.13</v>
      </c>
      <c r="AC68" s="1080"/>
      <c r="AD68" s="382" t="s">
        <v>36</v>
      </c>
      <c r="AE68" s="358" t="s">
        <v>36</v>
      </c>
      <c r="AF68" s="370">
        <v>0</v>
      </c>
      <c r="AG68" s="11" t="s">
        <v>36</v>
      </c>
      <c r="AH68" s="2" t="s">
        <v>36</v>
      </c>
      <c r="AI68" s="2" t="s">
        <v>36</v>
      </c>
      <c r="AJ68" s="2" t="s">
        <v>36</v>
      </c>
      <c r="AK68" s="2" t="s">
        <v>36</v>
      </c>
      <c r="AL68" s="100" t="s">
        <v>36</v>
      </c>
    </row>
    <row r="69" spans="1:38" s="1" customFormat="1" ht="13.5" customHeight="1">
      <c r="A69" s="2239"/>
      <c r="B69" s="2259" t="s">
        <v>407</v>
      </c>
      <c r="C69" s="2260"/>
      <c r="D69" s="758"/>
      <c r="E69" s="1031">
        <f t="shared" ref="E69:AC69" si="3">MAX(E38:E68)</f>
        <v>30</v>
      </c>
      <c r="F69" s="1032">
        <f t="shared" si="3"/>
        <v>27.5</v>
      </c>
      <c r="G69" s="983">
        <f t="shared" si="3"/>
        <v>21.1</v>
      </c>
      <c r="H69" s="1033">
        <f t="shared" si="3"/>
        <v>21.4</v>
      </c>
      <c r="I69" s="1034">
        <f t="shared" si="3"/>
        <v>3.5</v>
      </c>
      <c r="J69" s="1035">
        <f t="shared" si="3"/>
        <v>2.7</v>
      </c>
      <c r="K69" s="1036">
        <f t="shared" si="3"/>
        <v>7.91</v>
      </c>
      <c r="L69" s="1037">
        <f t="shared" si="3"/>
        <v>7.79</v>
      </c>
      <c r="M69" s="1034">
        <f t="shared" si="3"/>
        <v>30.9</v>
      </c>
      <c r="N69" s="1035">
        <f t="shared" si="3"/>
        <v>31.1</v>
      </c>
      <c r="O69" s="983">
        <f t="shared" si="3"/>
        <v>100.3</v>
      </c>
      <c r="P69" s="1033">
        <f t="shared" si="3"/>
        <v>105.7</v>
      </c>
      <c r="Q69" s="983">
        <f t="shared" si="3"/>
        <v>109.9</v>
      </c>
      <c r="R69" s="1033">
        <f t="shared" si="3"/>
        <v>110.3</v>
      </c>
      <c r="S69" s="983">
        <f t="shared" si="3"/>
        <v>72</v>
      </c>
      <c r="T69" s="1033">
        <f t="shared" si="3"/>
        <v>72.8</v>
      </c>
      <c r="U69" s="983">
        <f t="shared" si="3"/>
        <v>37.9</v>
      </c>
      <c r="V69" s="1033">
        <f t="shared" si="3"/>
        <v>36.299999999999997</v>
      </c>
      <c r="W69" s="1034">
        <f t="shared" si="3"/>
        <v>11</v>
      </c>
      <c r="X69" s="1035">
        <f t="shared" si="3"/>
        <v>11.1</v>
      </c>
      <c r="Y69" s="1038">
        <f t="shared" si="3"/>
        <v>202</v>
      </c>
      <c r="Z69" s="1039">
        <f t="shared" si="3"/>
        <v>209</v>
      </c>
      <c r="AA69" s="690">
        <f>MAX(AA38:AA68)</f>
        <v>0.08</v>
      </c>
      <c r="AB69" s="690">
        <f>MAX(AB38:AB68)</f>
        <v>0.2</v>
      </c>
      <c r="AC69" s="1038">
        <f t="shared" si="3"/>
        <v>0</v>
      </c>
      <c r="AD69" s="662" t="s">
        <v>36</v>
      </c>
      <c r="AE69" s="661" t="s">
        <v>36</v>
      </c>
      <c r="AF69" s="663"/>
      <c r="AG69" s="11" t="s">
        <v>36</v>
      </c>
      <c r="AH69" s="2" t="s">
        <v>36</v>
      </c>
      <c r="AI69" s="2" t="s">
        <v>36</v>
      </c>
      <c r="AJ69" s="2" t="s">
        <v>36</v>
      </c>
      <c r="AK69" s="2" t="s">
        <v>36</v>
      </c>
      <c r="AL69" s="100" t="s">
        <v>36</v>
      </c>
    </row>
    <row r="70" spans="1:38" s="1" customFormat="1" ht="13.5" customHeight="1">
      <c r="A70" s="2239"/>
      <c r="B70" s="2261" t="s">
        <v>408</v>
      </c>
      <c r="C70" s="2262"/>
      <c r="D70" s="759"/>
      <c r="E70" s="1040">
        <f t="shared" ref="E70:AC70" si="4">MIN(E38:E68)</f>
        <v>2.5</v>
      </c>
      <c r="F70" s="1041">
        <f t="shared" si="4"/>
        <v>16.100000000000001</v>
      </c>
      <c r="G70" s="992">
        <f t="shared" si="4"/>
        <v>16.100000000000001</v>
      </c>
      <c r="H70" s="1042">
        <f t="shared" si="4"/>
        <v>16.5</v>
      </c>
      <c r="I70" s="986">
        <f t="shared" si="4"/>
        <v>1.1000000000000001</v>
      </c>
      <c r="J70" s="1043">
        <f t="shared" si="4"/>
        <v>1.1000000000000001</v>
      </c>
      <c r="K70" s="989">
        <f t="shared" si="4"/>
        <v>7.39</v>
      </c>
      <c r="L70" s="1044">
        <f t="shared" si="4"/>
        <v>7.41</v>
      </c>
      <c r="M70" s="986">
        <f t="shared" si="4"/>
        <v>29.7</v>
      </c>
      <c r="N70" s="1043">
        <f t="shared" si="4"/>
        <v>30.2</v>
      </c>
      <c r="O70" s="992">
        <f t="shared" si="4"/>
        <v>100.3</v>
      </c>
      <c r="P70" s="1042">
        <f t="shared" si="4"/>
        <v>97.1</v>
      </c>
      <c r="Q70" s="992">
        <f t="shared" si="4"/>
        <v>109.9</v>
      </c>
      <c r="R70" s="1042">
        <f t="shared" si="4"/>
        <v>106.9</v>
      </c>
      <c r="S70" s="992">
        <f t="shared" si="4"/>
        <v>72</v>
      </c>
      <c r="T70" s="1042">
        <f t="shared" si="4"/>
        <v>72.8</v>
      </c>
      <c r="U70" s="992">
        <f t="shared" si="4"/>
        <v>37.9</v>
      </c>
      <c r="V70" s="1042">
        <f t="shared" si="4"/>
        <v>36.299999999999997</v>
      </c>
      <c r="W70" s="986">
        <f t="shared" si="4"/>
        <v>11</v>
      </c>
      <c r="X70" s="1043">
        <f t="shared" si="4"/>
        <v>10.5</v>
      </c>
      <c r="Y70" s="995">
        <f t="shared" si="4"/>
        <v>202</v>
      </c>
      <c r="Z70" s="1045">
        <f t="shared" si="4"/>
        <v>138</v>
      </c>
      <c r="AA70" s="696">
        <f>MIN(AA38:AA68)</f>
        <v>0.08</v>
      </c>
      <c r="AB70" s="696" t="s">
        <v>321</v>
      </c>
      <c r="AC70" s="995">
        <f t="shared" si="4"/>
        <v>0</v>
      </c>
      <c r="AD70" s="662" t="s">
        <v>36</v>
      </c>
      <c r="AE70" s="661" t="s">
        <v>36</v>
      </c>
      <c r="AF70" s="663"/>
      <c r="AG70" s="11" t="s">
        <v>36</v>
      </c>
      <c r="AH70" s="2" t="s">
        <v>36</v>
      </c>
      <c r="AI70" s="2" t="s">
        <v>36</v>
      </c>
      <c r="AJ70" s="2" t="s">
        <v>36</v>
      </c>
      <c r="AK70" s="2" t="s">
        <v>36</v>
      </c>
      <c r="AL70" s="100" t="s">
        <v>36</v>
      </c>
    </row>
    <row r="71" spans="1:38" s="1" customFormat="1" ht="13.5" customHeight="1">
      <c r="A71" s="2239"/>
      <c r="B71" s="2263" t="s">
        <v>409</v>
      </c>
      <c r="C71" s="2264"/>
      <c r="D71" s="759"/>
      <c r="E71" s="1581">
        <f>E72/COUNT(B38:B68)</f>
        <v>1.8709677419354838</v>
      </c>
      <c r="F71" s="1041">
        <f t="shared" ref="F71:Z71" si="5">AVERAGE(F38:F68)</f>
        <v>22.567741935483873</v>
      </c>
      <c r="G71" s="992">
        <f t="shared" si="5"/>
        <v>18.716129032258067</v>
      </c>
      <c r="H71" s="1042">
        <f t="shared" si="5"/>
        <v>18.974193548387095</v>
      </c>
      <c r="I71" s="986">
        <f t="shared" si="5"/>
        <v>2.1290322580645165</v>
      </c>
      <c r="J71" s="1043">
        <f t="shared" si="5"/>
        <v>1.7483870967741939</v>
      </c>
      <c r="K71" s="989">
        <f t="shared" si="5"/>
        <v>7.661935483870967</v>
      </c>
      <c r="L71" s="1044">
        <f t="shared" si="5"/>
        <v>7.6345161290322574</v>
      </c>
      <c r="M71" s="986">
        <f t="shared" si="5"/>
        <v>30.377419354838704</v>
      </c>
      <c r="N71" s="1043">
        <f t="shared" si="5"/>
        <v>30.490322580645156</v>
      </c>
      <c r="O71" s="992">
        <f t="shared" si="5"/>
        <v>100.3</v>
      </c>
      <c r="P71" s="1042">
        <f t="shared" si="5"/>
        <v>101.61999999999999</v>
      </c>
      <c r="Q71" s="992">
        <f t="shared" si="5"/>
        <v>109.9</v>
      </c>
      <c r="R71" s="1042">
        <f t="shared" si="5"/>
        <v>108.55</v>
      </c>
      <c r="S71" s="992">
        <f t="shared" si="5"/>
        <v>72</v>
      </c>
      <c r="T71" s="1042">
        <f t="shared" si="5"/>
        <v>72.8</v>
      </c>
      <c r="U71" s="992">
        <f t="shared" si="5"/>
        <v>37.9</v>
      </c>
      <c r="V71" s="1042">
        <f t="shared" si="5"/>
        <v>36.299999999999997</v>
      </c>
      <c r="W71" s="986">
        <f t="shared" si="5"/>
        <v>11</v>
      </c>
      <c r="X71" s="1043">
        <f t="shared" si="5"/>
        <v>10.844999999999999</v>
      </c>
      <c r="Y71" s="995">
        <f t="shared" si="5"/>
        <v>202</v>
      </c>
      <c r="Z71" s="1045">
        <f t="shared" si="5"/>
        <v>171.8</v>
      </c>
      <c r="AA71" s="696">
        <f>AVERAGE(AA38:AA68)</f>
        <v>0.08</v>
      </c>
      <c r="AB71" s="696">
        <f>AVERAGEA(AB38:AB68)</f>
        <v>0.10300000000000001</v>
      </c>
      <c r="AC71" s="995">
        <v>0</v>
      </c>
      <c r="AD71" s="662" t="s">
        <v>36</v>
      </c>
      <c r="AE71" s="661" t="s">
        <v>36</v>
      </c>
      <c r="AF71" s="663"/>
      <c r="AG71" s="11" t="s">
        <v>36</v>
      </c>
      <c r="AH71" s="2" t="s">
        <v>36</v>
      </c>
      <c r="AI71" s="2" t="s">
        <v>36</v>
      </c>
      <c r="AJ71" s="2" t="s">
        <v>36</v>
      </c>
      <c r="AK71" s="2" t="s">
        <v>36</v>
      </c>
      <c r="AL71" s="100" t="s">
        <v>36</v>
      </c>
    </row>
    <row r="72" spans="1:38" s="1" customFormat="1" ht="13.5" customHeight="1">
      <c r="A72" s="2240"/>
      <c r="B72" s="2265" t="s">
        <v>410</v>
      </c>
      <c r="C72" s="2266"/>
      <c r="D72" s="798"/>
      <c r="E72" s="1047">
        <f>SUM(E38:E68)</f>
        <v>58</v>
      </c>
      <c r="F72" s="1048"/>
      <c r="G72" s="1049"/>
      <c r="H72" s="1050"/>
      <c r="I72" s="1051"/>
      <c r="J72" s="1052"/>
      <c r="K72" s="1053"/>
      <c r="L72" s="1054"/>
      <c r="M72" s="1051"/>
      <c r="N72" s="1052"/>
      <c r="O72" s="1049"/>
      <c r="P72" s="1050"/>
      <c r="Q72" s="1049"/>
      <c r="R72" s="1050"/>
      <c r="S72" s="1049"/>
      <c r="T72" s="1050"/>
      <c r="U72" s="1049"/>
      <c r="V72" s="1050"/>
      <c r="W72" s="1051"/>
      <c r="X72" s="1052"/>
      <c r="Y72" s="1055"/>
      <c r="Z72" s="1056"/>
      <c r="AA72" s="1053"/>
      <c r="AB72" s="1054"/>
      <c r="AC72" s="1057">
        <f>SUM(AC38:AC68)</f>
        <v>0</v>
      </c>
      <c r="AD72" s="799"/>
      <c r="AE72" s="800"/>
      <c r="AF72" s="801"/>
      <c r="AG72" s="274"/>
      <c r="AH72" s="276"/>
      <c r="AI72" s="276"/>
      <c r="AJ72" s="276"/>
      <c r="AK72" s="276"/>
      <c r="AL72" s="275"/>
    </row>
    <row r="73" spans="1:38" ht="13.5" customHeight="1">
      <c r="A73" s="2225" t="s">
        <v>272</v>
      </c>
      <c r="B73" s="469">
        <v>42887</v>
      </c>
      <c r="C73" s="625" t="s">
        <v>680</v>
      </c>
      <c r="D73" s="245" t="s">
        <v>641</v>
      </c>
      <c r="E73" s="1019">
        <v>0.5</v>
      </c>
      <c r="F73" s="1020">
        <v>23.1</v>
      </c>
      <c r="G73" s="1021">
        <v>21.2</v>
      </c>
      <c r="H73" s="1022">
        <v>21.6</v>
      </c>
      <c r="I73" s="1023">
        <v>2.6</v>
      </c>
      <c r="J73" s="1024">
        <v>2</v>
      </c>
      <c r="K73" s="1025">
        <v>7.47</v>
      </c>
      <c r="L73" s="1026">
        <v>7.44</v>
      </c>
      <c r="M73" s="1023">
        <v>30.8</v>
      </c>
      <c r="N73" s="1024">
        <v>30.9</v>
      </c>
      <c r="O73" s="1021" t="s">
        <v>36</v>
      </c>
      <c r="P73" s="1022">
        <v>103.4</v>
      </c>
      <c r="Q73" s="1021" t="s">
        <v>36</v>
      </c>
      <c r="R73" s="1022">
        <v>109.5</v>
      </c>
      <c r="S73" s="1021" t="s">
        <v>36</v>
      </c>
      <c r="T73" s="1022" t="s">
        <v>36</v>
      </c>
      <c r="U73" s="1021" t="s">
        <v>36</v>
      </c>
      <c r="V73" s="970" t="s">
        <v>36</v>
      </c>
      <c r="W73" s="1023" t="s">
        <v>36</v>
      </c>
      <c r="X73" s="1024">
        <v>11.3</v>
      </c>
      <c r="Y73" s="1027" t="s">
        <v>36</v>
      </c>
      <c r="Z73" s="1028">
        <v>194</v>
      </c>
      <c r="AA73" s="1025"/>
      <c r="AB73" s="1026">
        <v>7.0000000000000007E-2</v>
      </c>
      <c r="AC73" s="1029"/>
      <c r="AD73" s="380" t="s">
        <v>36</v>
      </c>
      <c r="AE73" s="356" t="s">
        <v>36</v>
      </c>
      <c r="AF73" s="373">
        <v>0</v>
      </c>
      <c r="AG73" s="277">
        <v>42894</v>
      </c>
      <c r="AH73" s="147" t="s">
        <v>3</v>
      </c>
      <c r="AI73" s="148">
        <v>21.6</v>
      </c>
      <c r="AJ73" s="149" t="s">
        <v>20</v>
      </c>
      <c r="AK73" s="150"/>
      <c r="AL73" s="151"/>
    </row>
    <row r="74" spans="1:38">
      <c r="A74" s="2226"/>
      <c r="B74" s="1592">
        <v>42888</v>
      </c>
      <c r="C74" s="1593" t="s">
        <v>681</v>
      </c>
      <c r="D74" s="116" t="s">
        <v>627</v>
      </c>
      <c r="E74" s="889" t="s">
        <v>36</v>
      </c>
      <c r="F74" s="890">
        <v>26.2</v>
      </c>
      <c r="G74" s="891">
        <v>21.5</v>
      </c>
      <c r="H74" s="892">
        <v>21.9</v>
      </c>
      <c r="I74" s="893">
        <v>2.8</v>
      </c>
      <c r="J74" s="894">
        <v>2.2000000000000002</v>
      </c>
      <c r="K74" s="895">
        <v>7.47</v>
      </c>
      <c r="L74" s="896">
        <v>7.46</v>
      </c>
      <c r="M74" s="893">
        <v>31</v>
      </c>
      <c r="N74" s="894">
        <v>31</v>
      </c>
      <c r="O74" s="891" t="s">
        <v>19</v>
      </c>
      <c r="P74" s="892">
        <v>104.5</v>
      </c>
      <c r="Q74" s="891" t="s">
        <v>19</v>
      </c>
      <c r="R74" s="892">
        <v>109.3</v>
      </c>
      <c r="S74" s="891" t="s">
        <v>19</v>
      </c>
      <c r="T74" s="892" t="s">
        <v>19</v>
      </c>
      <c r="U74" s="891" t="s">
        <v>19</v>
      </c>
      <c r="V74" s="970" t="s">
        <v>19</v>
      </c>
      <c r="W74" s="893" t="s">
        <v>19</v>
      </c>
      <c r="X74" s="894">
        <v>11</v>
      </c>
      <c r="Y74" s="897" t="s">
        <v>19</v>
      </c>
      <c r="Z74" s="898">
        <v>198</v>
      </c>
      <c r="AA74" s="895"/>
      <c r="AB74" s="896">
        <v>0.04</v>
      </c>
      <c r="AC74" s="1030"/>
      <c r="AD74" s="381" t="s">
        <v>36</v>
      </c>
      <c r="AE74" s="357" t="s">
        <v>36</v>
      </c>
      <c r="AF74" s="364">
        <v>0</v>
      </c>
      <c r="AG74" s="12" t="s">
        <v>94</v>
      </c>
      <c r="AH74" s="13" t="s">
        <v>396</v>
      </c>
      <c r="AI74" s="14" t="s">
        <v>5</v>
      </c>
      <c r="AJ74" s="15" t="s">
        <v>6</v>
      </c>
      <c r="AK74" s="16" t="s">
        <v>310</v>
      </c>
      <c r="AL74" s="93"/>
    </row>
    <row r="75" spans="1:38">
      <c r="A75" s="2226"/>
      <c r="B75" s="472">
        <v>42889</v>
      </c>
      <c r="C75" s="473" t="s">
        <v>682</v>
      </c>
      <c r="D75" s="116" t="s">
        <v>627</v>
      </c>
      <c r="E75" s="889" t="s">
        <v>36</v>
      </c>
      <c r="F75" s="890">
        <v>23.8</v>
      </c>
      <c r="G75" s="891">
        <v>21.7</v>
      </c>
      <c r="H75" s="892">
        <v>21.8</v>
      </c>
      <c r="I75" s="893">
        <v>2.6</v>
      </c>
      <c r="J75" s="894">
        <v>1.9</v>
      </c>
      <c r="K75" s="895">
        <v>7.5</v>
      </c>
      <c r="L75" s="896">
        <v>7.44</v>
      </c>
      <c r="M75" s="893">
        <v>30.7</v>
      </c>
      <c r="N75" s="894">
        <v>31</v>
      </c>
      <c r="O75" s="891" t="s">
        <v>36</v>
      </c>
      <c r="P75" s="892" t="s">
        <v>19</v>
      </c>
      <c r="Q75" s="891" t="s">
        <v>36</v>
      </c>
      <c r="R75" s="892" t="s">
        <v>19</v>
      </c>
      <c r="S75" s="891" t="s">
        <v>36</v>
      </c>
      <c r="T75" s="892" t="s">
        <v>36</v>
      </c>
      <c r="U75" s="891" t="s">
        <v>36</v>
      </c>
      <c r="V75" s="970" t="s">
        <v>36</v>
      </c>
      <c r="W75" s="893" t="s">
        <v>36</v>
      </c>
      <c r="X75" s="894" t="s">
        <v>19</v>
      </c>
      <c r="Y75" s="897" t="s">
        <v>36</v>
      </c>
      <c r="Z75" s="898" t="s">
        <v>19</v>
      </c>
      <c r="AA75" s="895"/>
      <c r="AB75" s="896"/>
      <c r="AC75" s="1030"/>
      <c r="AD75" s="381" t="s">
        <v>36</v>
      </c>
      <c r="AE75" s="357" t="s">
        <v>36</v>
      </c>
      <c r="AF75" s="364">
        <v>0</v>
      </c>
      <c r="AG75" s="5" t="s">
        <v>95</v>
      </c>
      <c r="AH75" s="17" t="s">
        <v>20</v>
      </c>
      <c r="AI75" s="31">
        <v>21.9</v>
      </c>
      <c r="AJ75" s="32">
        <v>22.1</v>
      </c>
      <c r="AK75" s="33">
        <v>20.6</v>
      </c>
      <c r="AL75" s="94"/>
    </row>
    <row r="76" spans="1:38">
      <c r="A76" s="2226"/>
      <c r="B76" s="472">
        <v>42890</v>
      </c>
      <c r="C76" s="473" t="s">
        <v>683</v>
      </c>
      <c r="D76" s="116" t="s">
        <v>627</v>
      </c>
      <c r="E76" s="889" t="s">
        <v>36</v>
      </c>
      <c r="F76" s="890">
        <v>22.2</v>
      </c>
      <c r="G76" s="891">
        <v>21.7</v>
      </c>
      <c r="H76" s="892">
        <v>21.9</v>
      </c>
      <c r="I76" s="893">
        <v>3.1</v>
      </c>
      <c r="J76" s="894">
        <v>2.2999999999999998</v>
      </c>
      <c r="K76" s="895">
        <v>7.48</v>
      </c>
      <c r="L76" s="896">
        <v>7.49</v>
      </c>
      <c r="M76" s="893">
        <v>30.9</v>
      </c>
      <c r="N76" s="894">
        <v>31.2</v>
      </c>
      <c r="O76" s="891" t="s">
        <v>36</v>
      </c>
      <c r="P76" s="892" t="s">
        <v>19</v>
      </c>
      <c r="Q76" s="891" t="s">
        <v>36</v>
      </c>
      <c r="R76" s="892" t="s">
        <v>19</v>
      </c>
      <c r="S76" s="891" t="s">
        <v>36</v>
      </c>
      <c r="T76" s="892" t="s">
        <v>36</v>
      </c>
      <c r="U76" s="891" t="s">
        <v>36</v>
      </c>
      <c r="V76" s="970" t="s">
        <v>36</v>
      </c>
      <c r="W76" s="893" t="s">
        <v>36</v>
      </c>
      <c r="X76" s="894" t="s">
        <v>19</v>
      </c>
      <c r="Y76" s="897" t="s">
        <v>36</v>
      </c>
      <c r="Z76" s="898" t="s">
        <v>19</v>
      </c>
      <c r="AA76" s="895"/>
      <c r="AB76" s="896"/>
      <c r="AC76" s="1030"/>
      <c r="AD76" s="381" t="s">
        <v>36</v>
      </c>
      <c r="AE76" s="357" t="s">
        <v>36</v>
      </c>
      <c r="AF76" s="364">
        <v>0</v>
      </c>
      <c r="AG76" s="6" t="s">
        <v>397</v>
      </c>
      <c r="AH76" s="18" t="s">
        <v>398</v>
      </c>
      <c r="AI76" s="37">
        <v>4.8</v>
      </c>
      <c r="AJ76" s="38">
        <v>3.3</v>
      </c>
      <c r="AK76" s="39">
        <v>10.7</v>
      </c>
      <c r="AL76" s="95"/>
    </row>
    <row r="77" spans="1:38">
      <c r="A77" s="2226"/>
      <c r="B77" s="472">
        <v>42891</v>
      </c>
      <c r="C77" s="473" t="s">
        <v>677</v>
      </c>
      <c r="D77" s="116" t="s">
        <v>627</v>
      </c>
      <c r="E77" s="889" t="s">
        <v>36</v>
      </c>
      <c r="F77" s="890">
        <v>22.3</v>
      </c>
      <c r="G77" s="891">
        <v>21.9</v>
      </c>
      <c r="H77" s="892">
        <v>22.1</v>
      </c>
      <c r="I77" s="893">
        <v>3.9</v>
      </c>
      <c r="J77" s="894">
        <v>2.9</v>
      </c>
      <c r="K77" s="895">
        <v>7.63</v>
      </c>
      <c r="L77" s="896">
        <v>7.57</v>
      </c>
      <c r="M77" s="893">
        <v>31.1</v>
      </c>
      <c r="N77" s="894">
        <v>31.2</v>
      </c>
      <c r="O77" s="891" t="s">
        <v>36</v>
      </c>
      <c r="P77" s="892">
        <v>107.2</v>
      </c>
      <c r="Q77" s="891" t="s">
        <v>36</v>
      </c>
      <c r="R77" s="892">
        <v>110.3</v>
      </c>
      <c r="S77" s="891" t="s">
        <v>36</v>
      </c>
      <c r="T77" s="892" t="s">
        <v>36</v>
      </c>
      <c r="U77" s="891" t="s">
        <v>36</v>
      </c>
      <c r="V77" s="970" t="s">
        <v>36</v>
      </c>
      <c r="W77" s="893" t="s">
        <v>36</v>
      </c>
      <c r="X77" s="894">
        <v>11.1</v>
      </c>
      <c r="Y77" s="897" t="s">
        <v>36</v>
      </c>
      <c r="Z77" s="898">
        <v>165</v>
      </c>
      <c r="AA77" s="895"/>
      <c r="AB77" s="896">
        <v>0.08</v>
      </c>
      <c r="AC77" s="1030"/>
      <c r="AD77" s="381" t="s">
        <v>36</v>
      </c>
      <c r="AE77" s="357" t="s">
        <v>36</v>
      </c>
      <c r="AF77" s="364">
        <v>0</v>
      </c>
      <c r="AG77" s="6" t="s">
        <v>21</v>
      </c>
      <c r="AH77" s="18"/>
      <c r="AI77" s="40">
        <v>7.58</v>
      </c>
      <c r="AJ77" s="41">
        <v>7.49</v>
      </c>
      <c r="AK77" s="42">
        <v>8.02</v>
      </c>
      <c r="AL77" s="96"/>
    </row>
    <row r="78" spans="1:38">
      <c r="A78" s="2226"/>
      <c r="B78" s="472">
        <v>42892</v>
      </c>
      <c r="C78" s="473" t="s">
        <v>678</v>
      </c>
      <c r="D78" s="116" t="s">
        <v>641</v>
      </c>
      <c r="E78" s="889" t="s">
        <v>36</v>
      </c>
      <c r="F78" s="890">
        <v>21.5</v>
      </c>
      <c r="G78" s="891">
        <v>21.9</v>
      </c>
      <c r="H78" s="892">
        <v>22.1</v>
      </c>
      <c r="I78" s="893">
        <v>3.9</v>
      </c>
      <c r="J78" s="894">
        <v>2.8</v>
      </c>
      <c r="K78" s="895">
        <v>7.55</v>
      </c>
      <c r="L78" s="896">
        <v>7.54</v>
      </c>
      <c r="M78" s="893">
        <v>31.4</v>
      </c>
      <c r="N78" s="894">
        <v>31.4</v>
      </c>
      <c r="O78" s="891" t="s">
        <v>36</v>
      </c>
      <c r="P78" s="892">
        <v>106.8</v>
      </c>
      <c r="Q78" s="891" t="s">
        <v>36</v>
      </c>
      <c r="R78" s="892">
        <v>109.7</v>
      </c>
      <c r="S78" s="891" t="s">
        <v>36</v>
      </c>
      <c r="T78" s="892" t="s">
        <v>36</v>
      </c>
      <c r="U78" s="969" t="s">
        <v>36</v>
      </c>
      <c r="V78" s="970" t="s">
        <v>36</v>
      </c>
      <c r="W78" s="893" t="s">
        <v>36</v>
      </c>
      <c r="X78" s="894">
        <v>11</v>
      </c>
      <c r="Y78" s="897" t="s">
        <v>36</v>
      </c>
      <c r="Z78" s="898">
        <v>117</v>
      </c>
      <c r="AA78" s="895"/>
      <c r="AB78" s="896">
        <v>0.08</v>
      </c>
      <c r="AC78" s="1030"/>
      <c r="AD78" s="381" t="s">
        <v>36</v>
      </c>
      <c r="AE78" s="357" t="s">
        <v>36</v>
      </c>
      <c r="AF78" s="364">
        <v>0</v>
      </c>
      <c r="AG78" s="6" t="s">
        <v>369</v>
      </c>
      <c r="AH78" s="18" t="s">
        <v>22</v>
      </c>
      <c r="AI78" s="34">
        <v>31.7</v>
      </c>
      <c r="AJ78" s="35">
        <v>31.8</v>
      </c>
      <c r="AK78" s="36">
        <v>34.700000000000003</v>
      </c>
      <c r="AL78" s="97"/>
    </row>
    <row r="79" spans="1:38">
      <c r="A79" s="2226"/>
      <c r="B79" s="472">
        <v>42893</v>
      </c>
      <c r="C79" s="473" t="s">
        <v>679</v>
      </c>
      <c r="D79" s="116" t="s">
        <v>641</v>
      </c>
      <c r="E79" s="889" t="s">
        <v>36</v>
      </c>
      <c r="F79" s="890">
        <v>21.6</v>
      </c>
      <c r="G79" s="891">
        <v>22</v>
      </c>
      <c r="H79" s="892">
        <v>22.1</v>
      </c>
      <c r="I79" s="893">
        <v>3.5</v>
      </c>
      <c r="J79" s="894">
        <v>2.7</v>
      </c>
      <c r="K79" s="895">
        <v>7.52</v>
      </c>
      <c r="L79" s="896">
        <v>7.52</v>
      </c>
      <c r="M79" s="893">
        <v>31.3</v>
      </c>
      <c r="N79" s="894">
        <v>31.4</v>
      </c>
      <c r="O79" s="891" t="s">
        <v>36</v>
      </c>
      <c r="P79" s="892">
        <v>108.4</v>
      </c>
      <c r="Q79" s="891" t="s">
        <v>36</v>
      </c>
      <c r="R79" s="892">
        <v>109.1</v>
      </c>
      <c r="S79" s="891" t="s">
        <v>36</v>
      </c>
      <c r="T79" s="892" t="s">
        <v>36</v>
      </c>
      <c r="U79" s="891" t="s">
        <v>36</v>
      </c>
      <c r="V79" s="970" t="s">
        <v>36</v>
      </c>
      <c r="W79" s="893" t="s">
        <v>36</v>
      </c>
      <c r="X79" s="894">
        <v>10.9</v>
      </c>
      <c r="Y79" s="897" t="s">
        <v>36</v>
      </c>
      <c r="Z79" s="898">
        <v>186</v>
      </c>
      <c r="AA79" s="895"/>
      <c r="AB79" s="896">
        <v>7.0000000000000007E-2</v>
      </c>
      <c r="AC79" s="1030"/>
      <c r="AD79" s="381" t="s">
        <v>36</v>
      </c>
      <c r="AE79" s="357" t="s">
        <v>36</v>
      </c>
      <c r="AF79" s="364">
        <v>0</v>
      </c>
      <c r="AG79" s="6" t="s">
        <v>399</v>
      </c>
      <c r="AH79" s="18" t="s">
        <v>23</v>
      </c>
      <c r="AI79" s="34">
        <v>111.3</v>
      </c>
      <c r="AJ79" s="35">
        <v>108.4</v>
      </c>
      <c r="AK79" s="36">
        <v>123.7</v>
      </c>
      <c r="AL79" s="97"/>
    </row>
    <row r="80" spans="1:38">
      <c r="A80" s="2226"/>
      <c r="B80" s="537">
        <v>42894</v>
      </c>
      <c r="C80" s="528" t="s">
        <v>680</v>
      </c>
      <c r="D80" s="116" t="s">
        <v>641</v>
      </c>
      <c r="E80" s="889" t="s">
        <v>36</v>
      </c>
      <c r="F80" s="890">
        <v>21.6</v>
      </c>
      <c r="G80" s="891">
        <v>21.9</v>
      </c>
      <c r="H80" s="892">
        <v>22.1</v>
      </c>
      <c r="I80" s="893">
        <v>4.8</v>
      </c>
      <c r="J80" s="894">
        <v>3.3</v>
      </c>
      <c r="K80" s="895">
        <v>7.58</v>
      </c>
      <c r="L80" s="896">
        <v>7.49</v>
      </c>
      <c r="M80" s="893">
        <v>31.7</v>
      </c>
      <c r="N80" s="894">
        <v>31.8</v>
      </c>
      <c r="O80" s="891">
        <v>111.3</v>
      </c>
      <c r="P80" s="892">
        <v>108.4</v>
      </c>
      <c r="Q80" s="891">
        <v>112.1</v>
      </c>
      <c r="R80" s="892">
        <v>112.1</v>
      </c>
      <c r="S80" s="891">
        <v>73.599999999999994</v>
      </c>
      <c r="T80" s="892">
        <v>74.2</v>
      </c>
      <c r="U80" s="891">
        <v>38.5</v>
      </c>
      <c r="V80" s="970">
        <v>37.9</v>
      </c>
      <c r="W80" s="893">
        <v>11.7</v>
      </c>
      <c r="X80" s="894">
        <v>11.2</v>
      </c>
      <c r="Y80" s="897">
        <v>182</v>
      </c>
      <c r="Z80" s="898">
        <v>187</v>
      </c>
      <c r="AA80" s="895">
        <v>0.06</v>
      </c>
      <c r="AB80" s="896">
        <v>7.0000000000000007E-2</v>
      </c>
      <c r="AC80" s="1030"/>
      <c r="AD80" s="381" t="s">
        <v>36</v>
      </c>
      <c r="AE80" s="357" t="s">
        <v>36</v>
      </c>
      <c r="AF80" s="364">
        <v>0</v>
      </c>
      <c r="AG80" s="6" t="s">
        <v>373</v>
      </c>
      <c r="AH80" s="18" t="s">
        <v>23</v>
      </c>
      <c r="AI80" s="34">
        <v>112.1</v>
      </c>
      <c r="AJ80" s="35">
        <v>112.1</v>
      </c>
      <c r="AK80" s="36">
        <v>120.3</v>
      </c>
      <c r="AL80" s="97"/>
    </row>
    <row r="81" spans="1:38">
      <c r="A81" s="2226"/>
      <c r="B81" s="472">
        <v>42895</v>
      </c>
      <c r="C81" s="473" t="s">
        <v>681</v>
      </c>
      <c r="D81" s="116" t="s">
        <v>641</v>
      </c>
      <c r="E81" s="889" t="s">
        <v>36</v>
      </c>
      <c r="F81" s="890">
        <v>24.6</v>
      </c>
      <c r="G81" s="891">
        <v>21.8</v>
      </c>
      <c r="H81" s="892">
        <v>22</v>
      </c>
      <c r="I81" s="893">
        <v>5.0999999999999996</v>
      </c>
      <c r="J81" s="894">
        <v>3.5</v>
      </c>
      <c r="K81" s="895">
        <v>7.53</v>
      </c>
      <c r="L81" s="896">
        <v>7.46</v>
      </c>
      <c r="M81" s="893">
        <v>32</v>
      </c>
      <c r="N81" s="894">
        <v>32.1</v>
      </c>
      <c r="O81" s="891" t="s">
        <v>36</v>
      </c>
      <c r="P81" s="892">
        <v>111.7</v>
      </c>
      <c r="Q81" s="891" t="s">
        <v>36</v>
      </c>
      <c r="R81" s="892">
        <v>112.3</v>
      </c>
      <c r="S81" s="891" t="s">
        <v>36</v>
      </c>
      <c r="T81" s="892" t="s">
        <v>36</v>
      </c>
      <c r="U81" s="891" t="s">
        <v>19</v>
      </c>
      <c r="V81" s="970" t="s">
        <v>36</v>
      </c>
      <c r="W81" s="893" t="s">
        <v>36</v>
      </c>
      <c r="X81" s="894">
        <v>11.7</v>
      </c>
      <c r="Y81" s="897" t="s">
        <v>36</v>
      </c>
      <c r="Z81" s="898">
        <v>205</v>
      </c>
      <c r="AA81" s="895"/>
      <c r="AB81" s="896">
        <v>0.14000000000000001</v>
      </c>
      <c r="AC81" s="1030"/>
      <c r="AD81" s="381" t="s">
        <v>36</v>
      </c>
      <c r="AE81" s="357" t="s">
        <v>36</v>
      </c>
      <c r="AF81" s="364">
        <v>0</v>
      </c>
      <c r="AG81" s="6" t="s">
        <v>374</v>
      </c>
      <c r="AH81" s="18" t="s">
        <v>23</v>
      </c>
      <c r="AI81" s="34">
        <v>73.599999999999994</v>
      </c>
      <c r="AJ81" s="35">
        <v>74.2</v>
      </c>
      <c r="AK81" s="36">
        <v>78.8</v>
      </c>
      <c r="AL81" s="97"/>
    </row>
    <row r="82" spans="1:38">
      <c r="A82" s="2226"/>
      <c r="B82" s="472">
        <v>42896</v>
      </c>
      <c r="C82" s="473" t="s">
        <v>682</v>
      </c>
      <c r="D82" s="116" t="s">
        <v>627</v>
      </c>
      <c r="E82" s="889" t="s">
        <v>36</v>
      </c>
      <c r="F82" s="890">
        <v>27.8</v>
      </c>
      <c r="G82" s="891">
        <v>22</v>
      </c>
      <c r="H82" s="892">
        <v>22.3</v>
      </c>
      <c r="I82" s="893">
        <v>3.1</v>
      </c>
      <c r="J82" s="894">
        <v>2.4</v>
      </c>
      <c r="K82" s="895">
        <v>7.49</v>
      </c>
      <c r="L82" s="896">
        <v>7.45</v>
      </c>
      <c r="M82" s="893">
        <v>31.8</v>
      </c>
      <c r="N82" s="894">
        <v>31.8</v>
      </c>
      <c r="O82" s="891" t="s">
        <v>36</v>
      </c>
      <c r="P82" s="892" t="s">
        <v>19</v>
      </c>
      <c r="Q82" s="891" t="s">
        <v>36</v>
      </c>
      <c r="R82" s="892" t="s">
        <v>19</v>
      </c>
      <c r="S82" s="891" t="s">
        <v>36</v>
      </c>
      <c r="T82" s="892" t="s">
        <v>36</v>
      </c>
      <c r="U82" s="891" t="s">
        <v>36</v>
      </c>
      <c r="V82" s="970" t="s">
        <v>36</v>
      </c>
      <c r="W82" s="893" t="s">
        <v>36</v>
      </c>
      <c r="X82" s="894" t="s">
        <v>19</v>
      </c>
      <c r="Y82" s="897" t="s">
        <v>36</v>
      </c>
      <c r="Z82" s="898" t="s">
        <v>19</v>
      </c>
      <c r="AA82" s="895"/>
      <c r="AB82" s="896"/>
      <c r="AC82" s="1030"/>
      <c r="AD82" s="381" t="s">
        <v>36</v>
      </c>
      <c r="AE82" s="357" t="s">
        <v>36</v>
      </c>
      <c r="AF82" s="364">
        <v>0</v>
      </c>
      <c r="AG82" s="6" t="s">
        <v>375</v>
      </c>
      <c r="AH82" s="18" t="s">
        <v>23</v>
      </c>
      <c r="AI82" s="34">
        <v>38.5</v>
      </c>
      <c r="AJ82" s="35">
        <v>37.9</v>
      </c>
      <c r="AK82" s="36">
        <v>41.5</v>
      </c>
      <c r="AL82" s="97"/>
    </row>
    <row r="83" spans="1:38">
      <c r="A83" s="2226"/>
      <c r="B83" s="472">
        <v>42897</v>
      </c>
      <c r="C83" s="473" t="s">
        <v>683</v>
      </c>
      <c r="D83" s="116" t="s">
        <v>627</v>
      </c>
      <c r="E83" s="889" t="s">
        <v>36</v>
      </c>
      <c r="F83" s="890">
        <v>23</v>
      </c>
      <c r="G83" s="891">
        <v>22.3</v>
      </c>
      <c r="H83" s="892">
        <v>22.5</v>
      </c>
      <c r="I83" s="893">
        <v>3</v>
      </c>
      <c r="J83" s="894">
        <v>2.4</v>
      </c>
      <c r="K83" s="895">
        <v>7.56</v>
      </c>
      <c r="L83" s="896">
        <v>7.51</v>
      </c>
      <c r="M83" s="893">
        <v>31.6</v>
      </c>
      <c r="N83" s="894">
        <v>31.7</v>
      </c>
      <c r="O83" s="891" t="s">
        <v>36</v>
      </c>
      <c r="P83" s="892" t="s">
        <v>19</v>
      </c>
      <c r="Q83" s="891" t="s">
        <v>36</v>
      </c>
      <c r="R83" s="892" t="s">
        <v>19</v>
      </c>
      <c r="S83" s="891" t="s">
        <v>36</v>
      </c>
      <c r="T83" s="892" t="s">
        <v>36</v>
      </c>
      <c r="U83" s="891" t="s">
        <v>36</v>
      </c>
      <c r="V83" s="970" t="s">
        <v>36</v>
      </c>
      <c r="W83" s="893" t="s">
        <v>36</v>
      </c>
      <c r="X83" s="894" t="s">
        <v>19</v>
      </c>
      <c r="Y83" s="897" t="s">
        <v>36</v>
      </c>
      <c r="Z83" s="898" t="s">
        <v>19</v>
      </c>
      <c r="AA83" s="895"/>
      <c r="AB83" s="896"/>
      <c r="AC83" s="1030"/>
      <c r="AD83" s="381" t="s">
        <v>36</v>
      </c>
      <c r="AE83" s="357" t="s">
        <v>36</v>
      </c>
      <c r="AF83" s="364">
        <v>0</v>
      </c>
      <c r="AG83" s="6" t="s">
        <v>400</v>
      </c>
      <c r="AH83" s="18" t="s">
        <v>23</v>
      </c>
      <c r="AI83" s="37">
        <v>11.7</v>
      </c>
      <c r="AJ83" s="38">
        <v>11.2</v>
      </c>
      <c r="AK83" s="39">
        <v>11.9</v>
      </c>
      <c r="AL83" s="95"/>
    </row>
    <row r="84" spans="1:38">
      <c r="A84" s="2226"/>
      <c r="B84" s="472">
        <v>42898</v>
      </c>
      <c r="C84" s="473" t="s">
        <v>677</v>
      </c>
      <c r="D84" s="116" t="s">
        <v>641</v>
      </c>
      <c r="E84" s="889" t="s">
        <v>36</v>
      </c>
      <c r="F84" s="890">
        <v>21.1</v>
      </c>
      <c r="G84" s="891">
        <v>22.3</v>
      </c>
      <c r="H84" s="892">
        <v>22.5</v>
      </c>
      <c r="I84" s="893">
        <v>4.2</v>
      </c>
      <c r="J84" s="894">
        <v>2.5</v>
      </c>
      <c r="K84" s="895">
        <v>7.57</v>
      </c>
      <c r="L84" s="896">
        <v>7.5</v>
      </c>
      <c r="M84" s="893">
        <v>32</v>
      </c>
      <c r="N84" s="894">
        <v>31.8</v>
      </c>
      <c r="O84" s="891" t="s">
        <v>36</v>
      </c>
      <c r="P84" s="892">
        <v>107.5</v>
      </c>
      <c r="Q84" s="891" t="s">
        <v>36</v>
      </c>
      <c r="R84" s="892">
        <v>111.3</v>
      </c>
      <c r="S84" s="891" t="s">
        <v>36</v>
      </c>
      <c r="T84" s="892" t="s">
        <v>36</v>
      </c>
      <c r="U84" s="891" t="s">
        <v>36</v>
      </c>
      <c r="V84" s="970" t="s">
        <v>36</v>
      </c>
      <c r="W84" s="893" t="s">
        <v>36</v>
      </c>
      <c r="X84" s="894">
        <v>11.6</v>
      </c>
      <c r="Y84" s="897" t="s">
        <v>36</v>
      </c>
      <c r="Z84" s="898">
        <v>208</v>
      </c>
      <c r="AA84" s="895"/>
      <c r="AB84" s="896">
        <v>0.09</v>
      </c>
      <c r="AC84" s="1030"/>
      <c r="AD84" s="381" t="s">
        <v>36</v>
      </c>
      <c r="AE84" s="357" t="s">
        <v>36</v>
      </c>
      <c r="AF84" s="364">
        <v>0</v>
      </c>
      <c r="AG84" s="6" t="s">
        <v>401</v>
      </c>
      <c r="AH84" s="18" t="s">
        <v>23</v>
      </c>
      <c r="AI84" s="49">
        <v>182</v>
      </c>
      <c r="AJ84" s="50">
        <v>187</v>
      </c>
      <c r="AK84" s="25">
        <v>216</v>
      </c>
      <c r="AL84" s="26"/>
    </row>
    <row r="85" spans="1:38">
      <c r="A85" s="2226"/>
      <c r="B85" s="472">
        <v>42899</v>
      </c>
      <c r="C85" s="473" t="s">
        <v>678</v>
      </c>
      <c r="D85" s="116" t="s">
        <v>641</v>
      </c>
      <c r="E85" s="889">
        <v>2</v>
      </c>
      <c r="F85" s="890">
        <v>19.8</v>
      </c>
      <c r="G85" s="891">
        <v>22.3</v>
      </c>
      <c r="H85" s="892">
        <v>22.4</v>
      </c>
      <c r="I85" s="893">
        <v>4.4000000000000004</v>
      </c>
      <c r="J85" s="894">
        <v>2.5</v>
      </c>
      <c r="K85" s="895">
        <v>7.6</v>
      </c>
      <c r="L85" s="896">
        <v>7.52</v>
      </c>
      <c r="M85" s="893">
        <v>32</v>
      </c>
      <c r="N85" s="894">
        <v>32</v>
      </c>
      <c r="O85" s="891" t="s">
        <v>36</v>
      </c>
      <c r="P85" s="892">
        <v>108.4</v>
      </c>
      <c r="Q85" s="891" t="s">
        <v>36</v>
      </c>
      <c r="R85" s="892">
        <v>110.9</v>
      </c>
      <c r="S85" s="891" t="s">
        <v>36</v>
      </c>
      <c r="T85" s="892" t="s">
        <v>36</v>
      </c>
      <c r="U85" s="891" t="s">
        <v>36</v>
      </c>
      <c r="V85" s="970" t="s">
        <v>36</v>
      </c>
      <c r="W85" s="893" t="s">
        <v>36</v>
      </c>
      <c r="X85" s="894">
        <v>11.6</v>
      </c>
      <c r="Y85" s="897" t="s">
        <v>36</v>
      </c>
      <c r="Z85" s="898">
        <v>203</v>
      </c>
      <c r="AA85" s="895"/>
      <c r="AB85" s="896">
        <v>0.1</v>
      </c>
      <c r="AC85" s="1030"/>
      <c r="AD85" s="381" t="s">
        <v>36</v>
      </c>
      <c r="AE85" s="357" t="s">
        <v>36</v>
      </c>
      <c r="AF85" s="364">
        <v>0</v>
      </c>
      <c r="AG85" s="6" t="s">
        <v>402</v>
      </c>
      <c r="AH85" s="18" t="s">
        <v>23</v>
      </c>
      <c r="AI85" s="989">
        <v>0.06</v>
      </c>
      <c r="AJ85" s="990">
        <v>7.0000000000000007E-2</v>
      </c>
      <c r="AK85" s="991" t="s">
        <v>425</v>
      </c>
      <c r="AL85" s="96"/>
    </row>
    <row r="86" spans="1:38">
      <c r="A86" s="2226"/>
      <c r="B86" s="472">
        <v>42900</v>
      </c>
      <c r="C86" s="473" t="s">
        <v>679</v>
      </c>
      <c r="D86" s="116" t="s">
        <v>641</v>
      </c>
      <c r="E86" s="889">
        <v>5</v>
      </c>
      <c r="F86" s="890">
        <v>18.600000000000001</v>
      </c>
      <c r="G86" s="891">
        <v>22.1</v>
      </c>
      <c r="H86" s="892">
        <v>22.2</v>
      </c>
      <c r="I86" s="893">
        <v>4.9000000000000004</v>
      </c>
      <c r="J86" s="894">
        <v>3.1</v>
      </c>
      <c r="K86" s="895">
        <v>7.6</v>
      </c>
      <c r="L86" s="896">
        <v>7.52</v>
      </c>
      <c r="M86" s="893">
        <v>32.200000000000003</v>
      </c>
      <c r="N86" s="894">
        <v>32.200000000000003</v>
      </c>
      <c r="O86" s="891" t="s">
        <v>36</v>
      </c>
      <c r="P86" s="892">
        <v>109</v>
      </c>
      <c r="Q86" s="891" t="s">
        <v>36</v>
      </c>
      <c r="R86" s="892">
        <v>113.1</v>
      </c>
      <c r="S86" s="891" t="s">
        <v>36</v>
      </c>
      <c r="T86" s="892" t="s">
        <v>36</v>
      </c>
      <c r="U86" s="891" t="s">
        <v>36</v>
      </c>
      <c r="V86" s="970" t="s">
        <v>36</v>
      </c>
      <c r="W86" s="893" t="s">
        <v>36</v>
      </c>
      <c r="X86" s="894">
        <v>11.6</v>
      </c>
      <c r="Y86" s="897" t="s">
        <v>36</v>
      </c>
      <c r="Z86" s="898">
        <v>201</v>
      </c>
      <c r="AA86" s="895"/>
      <c r="AB86" s="896">
        <v>0.12</v>
      </c>
      <c r="AC86" s="1030"/>
      <c r="AD86" s="381" t="s">
        <v>36</v>
      </c>
      <c r="AE86" s="357" t="s">
        <v>36</v>
      </c>
      <c r="AF86" s="364">
        <v>0</v>
      </c>
      <c r="AG86" s="6" t="s">
        <v>24</v>
      </c>
      <c r="AH86" s="18" t="s">
        <v>23</v>
      </c>
      <c r="AI86" s="881">
        <v>4.4000000000000004</v>
      </c>
      <c r="AJ86" s="998">
        <v>4</v>
      </c>
      <c r="AK86" s="1013">
        <v>5.3</v>
      </c>
      <c r="AL86" s="96"/>
    </row>
    <row r="87" spans="1:38">
      <c r="A87" s="2226"/>
      <c r="B87" s="472">
        <v>42901</v>
      </c>
      <c r="C87" s="473" t="s">
        <v>680</v>
      </c>
      <c r="D87" s="116" t="s">
        <v>641</v>
      </c>
      <c r="E87" s="889" t="s">
        <v>36</v>
      </c>
      <c r="F87" s="890">
        <v>21.8</v>
      </c>
      <c r="G87" s="891">
        <v>22.1</v>
      </c>
      <c r="H87" s="892">
        <v>22.3</v>
      </c>
      <c r="I87" s="893">
        <v>4.2</v>
      </c>
      <c r="J87" s="894">
        <v>2.4</v>
      </c>
      <c r="K87" s="895">
        <v>7.64</v>
      </c>
      <c r="L87" s="896">
        <v>7.57</v>
      </c>
      <c r="M87" s="893">
        <v>32.1</v>
      </c>
      <c r="N87" s="894">
        <v>32.1</v>
      </c>
      <c r="O87" s="891" t="s">
        <v>36</v>
      </c>
      <c r="P87" s="892">
        <v>108.4</v>
      </c>
      <c r="Q87" s="891" t="s">
        <v>36</v>
      </c>
      <c r="R87" s="892">
        <v>111.7</v>
      </c>
      <c r="S87" s="891" t="s">
        <v>36</v>
      </c>
      <c r="T87" s="892" t="s">
        <v>36</v>
      </c>
      <c r="U87" s="891" t="s">
        <v>36</v>
      </c>
      <c r="V87" s="970" t="s">
        <v>36</v>
      </c>
      <c r="W87" s="893" t="s">
        <v>36</v>
      </c>
      <c r="X87" s="894">
        <v>11.8</v>
      </c>
      <c r="Y87" s="897" t="s">
        <v>36</v>
      </c>
      <c r="Z87" s="898">
        <v>199</v>
      </c>
      <c r="AA87" s="895"/>
      <c r="AB87" s="896">
        <v>0.12</v>
      </c>
      <c r="AC87" s="1030"/>
      <c r="AD87" s="381" t="s">
        <v>36</v>
      </c>
      <c r="AE87" s="357" t="s">
        <v>36</v>
      </c>
      <c r="AF87" s="364">
        <v>0</v>
      </c>
      <c r="AG87" s="6" t="s">
        <v>25</v>
      </c>
      <c r="AH87" s="18" t="s">
        <v>23</v>
      </c>
      <c r="AI87" s="881">
        <v>3.2</v>
      </c>
      <c r="AJ87" s="998">
        <v>1.8</v>
      </c>
      <c r="AK87" s="1013">
        <v>5</v>
      </c>
      <c r="AL87" s="96"/>
    </row>
    <row r="88" spans="1:38">
      <c r="A88" s="2226"/>
      <c r="B88" s="472">
        <v>42902</v>
      </c>
      <c r="C88" s="473" t="s">
        <v>681</v>
      </c>
      <c r="D88" s="116" t="s">
        <v>627</v>
      </c>
      <c r="E88" s="889" t="s">
        <v>36</v>
      </c>
      <c r="F88" s="890">
        <v>25</v>
      </c>
      <c r="G88" s="891">
        <v>22</v>
      </c>
      <c r="H88" s="892">
        <v>22.3</v>
      </c>
      <c r="I88" s="893">
        <v>4.0999999999999996</v>
      </c>
      <c r="J88" s="894">
        <v>2.7</v>
      </c>
      <c r="K88" s="895">
        <v>7.6</v>
      </c>
      <c r="L88" s="896">
        <v>7.58</v>
      </c>
      <c r="M88" s="893">
        <v>32.200000000000003</v>
      </c>
      <c r="N88" s="894">
        <v>32.200000000000003</v>
      </c>
      <c r="O88" s="891" t="s">
        <v>36</v>
      </c>
      <c r="P88" s="892">
        <v>112</v>
      </c>
      <c r="Q88" s="891" t="s">
        <v>36</v>
      </c>
      <c r="R88" s="892">
        <v>111.3</v>
      </c>
      <c r="S88" s="891" t="s">
        <v>36</v>
      </c>
      <c r="T88" s="892" t="s">
        <v>36</v>
      </c>
      <c r="U88" s="891" t="s">
        <v>36</v>
      </c>
      <c r="V88" s="970" t="s">
        <v>36</v>
      </c>
      <c r="W88" s="893" t="s">
        <v>36</v>
      </c>
      <c r="X88" s="894">
        <v>12</v>
      </c>
      <c r="Y88" s="897" t="s">
        <v>36</v>
      </c>
      <c r="Z88" s="898">
        <v>138</v>
      </c>
      <c r="AA88" s="895"/>
      <c r="AB88" s="896">
        <v>0.15</v>
      </c>
      <c r="AC88" s="1030"/>
      <c r="AD88" s="381" t="s">
        <v>36</v>
      </c>
      <c r="AE88" s="357" t="s">
        <v>36</v>
      </c>
      <c r="AF88" s="364">
        <v>0</v>
      </c>
      <c r="AG88" s="6" t="s">
        <v>403</v>
      </c>
      <c r="AH88" s="18" t="s">
        <v>23</v>
      </c>
      <c r="AI88" s="881">
        <v>2.2000000000000002</v>
      </c>
      <c r="AJ88" s="998">
        <v>4</v>
      </c>
      <c r="AK88" s="1013">
        <v>9.3000000000000007</v>
      </c>
      <c r="AL88" s="96"/>
    </row>
    <row r="89" spans="1:38">
      <c r="A89" s="2226"/>
      <c r="B89" s="472">
        <v>42903</v>
      </c>
      <c r="C89" s="473" t="s">
        <v>682</v>
      </c>
      <c r="D89" s="116" t="s">
        <v>627</v>
      </c>
      <c r="E89" s="889" t="s">
        <v>36</v>
      </c>
      <c r="F89" s="890">
        <v>25</v>
      </c>
      <c r="G89" s="891">
        <v>22.1</v>
      </c>
      <c r="H89" s="892">
        <v>22.4</v>
      </c>
      <c r="I89" s="893">
        <v>3.7</v>
      </c>
      <c r="J89" s="894">
        <v>2.6</v>
      </c>
      <c r="K89" s="895">
        <v>7.6</v>
      </c>
      <c r="L89" s="896">
        <v>7.56</v>
      </c>
      <c r="M89" s="893">
        <v>32.1</v>
      </c>
      <c r="N89" s="894">
        <v>32.200000000000003</v>
      </c>
      <c r="O89" s="891" t="s">
        <v>36</v>
      </c>
      <c r="P89" s="892" t="s">
        <v>19</v>
      </c>
      <c r="Q89" s="891" t="s">
        <v>36</v>
      </c>
      <c r="R89" s="892" t="s">
        <v>19</v>
      </c>
      <c r="S89" s="891" t="s">
        <v>36</v>
      </c>
      <c r="T89" s="892" t="s">
        <v>36</v>
      </c>
      <c r="U89" s="891" t="s">
        <v>36</v>
      </c>
      <c r="V89" s="970" t="s">
        <v>36</v>
      </c>
      <c r="W89" s="893" t="s">
        <v>36</v>
      </c>
      <c r="X89" s="894" t="s">
        <v>19</v>
      </c>
      <c r="Y89" s="897" t="s">
        <v>36</v>
      </c>
      <c r="Z89" s="898" t="s">
        <v>19</v>
      </c>
      <c r="AA89" s="895"/>
      <c r="AB89" s="896"/>
      <c r="AC89" s="1030"/>
      <c r="AD89" s="381" t="s">
        <v>36</v>
      </c>
      <c r="AE89" s="357" t="s">
        <v>36</v>
      </c>
      <c r="AF89" s="364">
        <v>0</v>
      </c>
      <c r="AG89" s="6" t="s">
        <v>404</v>
      </c>
      <c r="AH89" s="18" t="s">
        <v>23</v>
      </c>
      <c r="AI89" s="348">
        <v>0.112</v>
      </c>
      <c r="AJ89" s="268">
        <v>9.1999999999999998E-2</v>
      </c>
      <c r="AK89" s="999">
        <v>0.11</v>
      </c>
      <c r="AL89" s="98"/>
    </row>
    <row r="90" spans="1:38">
      <c r="A90" s="2226"/>
      <c r="B90" s="472">
        <v>42904</v>
      </c>
      <c r="C90" s="473" t="s">
        <v>683</v>
      </c>
      <c r="D90" s="116" t="s">
        <v>641</v>
      </c>
      <c r="E90" s="889">
        <v>21.5</v>
      </c>
      <c r="F90" s="890">
        <v>20.9</v>
      </c>
      <c r="G90" s="891">
        <v>22.2</v>
      </c>
      <c r="H90" s="892">
        <v>22.3</v>
      </c>
      <c r="I90" s="893">
        <v>2.9</v>
      </c>
      <c r="J90" s="894">
        <v>2.1</v>
      </c>
      <c r="K90" s="895">
        <v>7.6</v>
      </c>
      <c r="L90" s="896">
        <v>7.57</v>
      </c>
      <c r="M90" s="893">
        <v>32.1</v>
      </c>
      <c r="N90" s="894">
        <v>32.1</v>
      </c>
      <c r="O90" s="891" t="s">
        <v>36</v>
      </c>
      <c r="P90" s="892" t="s">
        <v>19</v>
      </c>
      <c r="Q90" s="891" t="s">
        <v>36</v>
      </c>
      <c r="R90" s="892" t="s">
        <v>19</v>
      </c>
      <c r="S90" s="891" t="s">
        <v>36</v>
      </c>
      <c r="T90" s="892" t="s">
        <v>36</v>
      </c>
      <c r="U90" s="891" t="s">
        <v>36</v>
      </c>
      <c r="V90" s="970" t="s">
        <v>36</v>
      </c>
      <c r="W90" s="893" t="s">
        <v>36</v>
      </c>
      <c r="X90" s="894" t="s">
        <v>19</v>
      </c>
      <c r="Y90" s="897" t="s">
        <v>36</v>
      </c>
      <c r="Z90" s="898" t="s">
        <v>19</v>
      </c>
      <c r="AA90" s="895"/>
      <c r="AB90" s="896"/>
      <c r="AC90" s="1030"/>
      <c r="AD90" s="381" t="s">
        <v>36</v>
      </c>
      <c r="AE90" s="357" t="s">
        <v>36</v>
      </c>
      <c r="AF90" s="364">
        <v>0</v>
      </c>
      <c r="AG90" s="6" t="s">
        <v>292</v>
      </c>
      <c r="AH90" s="18" t="s">
        <v>23</v>
      </c>
      <c r="AI90" s="885">
        <v>0.23</v>
      </c>
      <c r="AJ90" s="269">
        <v>0.27</v>
      </c>
      <c r="AK90" s="991">
        <v>0.08</v>
      </c>
      <c r="AL90" s="96"/>
    </row>
    <row r="91" spans="1:38">
      <c r="A91" s="2226"/>
      <c r="B91" s="472">
        <v>42905</v>
      </c>
      <c r="C91" s="473" t="s">
        <v>677</v>
      </c>
      <c r="D91" s="116" t="s">
        <v>627</v>
      </c>
      <c r="E91" s="889">
        <v>0.5</v>
      </c>
      <c r="F91" s="890">
        <v>25.6</v>
      </c>
      <c r="G91" s="891">
        <v>22.23</v>
      </c>
      <c r="H91" s="892">
        <v>22.4</v>
      </c>
      <c r="I91" s="893">
        <v>4.3</v>
      </c>
      <c r="J91" s="894">
        <v>2.6</v>
      </c>
      <c r="K91" s="895">
        <v>7.66</v>
      </c>
      <c r="L91" s="896">
        <v>7.66</v>
      </c>
      <c r="M91" s="893">
        <v>32</v>
      </c>
      <c r="N91" s="894">
        <v>32</v>
      </c>
      <c r="O91" s="891" t="s">
        <v>36</v>
      </c>
      <c r="P91" s="892">
        <v>110.2</v>
      </c>
      <c r="Q91" s="891" t="s">
        <v>36</v>
      </c>
      <c r="R91" s="892">
        <v>112.3</v>
      </c>
      <c r="S91" s="891" t="s">
        <v>36</v>
      </c>
      <c r="T91" s="892" t="s">
        <v>36</v>
      </c>
      <c r="U91" s="891" t="s">
        <v>36</v>
      </c>
      <c r="V91" s="970" t="s">
        <v>36</v>
      </c>
      <c r="W91" s="893" t="s">
        <v>36</v>
      </c>
      <c r="X91" s="894">
        <v>11.7</v>
      </c>
      <c r="Y91" s="897" t="s">
        <v>36</v>
      </c>
      <c r="Z91" s="898">
        <v>204</v>
      </c>
      <c r="AA91" s="895"/>
      <c r="AB91" s="896">
        <v>0.12</v>
      </c>
      <c r="AC91" s="1030"/>
      <c r="AD91" s="381" t="s">
        <v>36</v>
      </c>
      <c r="AE91" s="357" t="s">
        <v>36</v>
      </c>
      <c r="AF91" s="364">
        <v>0</v>
      </c>
      <c r="AG91" s="6" t="s">
        <v>98</v>
      </c>
      <c r="AH91" s="18" t="s">
        <v>23</v>
      </c>
      <c r="AI91" s="885">
        <v>0.87</v>
      </c>
      <c r="AJ91" s="269">
        <v>0.86</v>
      </c>
      <c r="AK91" s="991">
        <v>1.21</v>
      </c>
      <c r="AL91" s="96"/>
    </row>
    <row r="92" spans="1:38">
      <c r="A92" s="2226"/>
      <c r="B92" s="472">
        <v>42906</v>
      </c>
      <c r="C92" s="473" t="s">
        <v>678</v>
      </c>
      <c r="D92" s="116" t="s">
        <v>627</v>
      </c>
      <c r="E92" s="889" t="s">
        <v>36</v>
      </c>
      <c r="F92" s="890">
        <v>25.4</v>
      </c>
      <c r="G92" s="891">
        <v>22.1</v>
      </c>
      <c r="H92" s="892">
        <v>22.5</v>
      </c>
      <c r="I92" s="893">
        <v>4.4000000000000004</v>
      </c>
      <c r="J92" s="894">
        <v>2.9</v>
      </c>
      <c r="K92" s="895">
        <v>7.66</v>
      </c>
      <c r="L92" s="896">
        <v>7.64</v>
      </c>
      <c r="M92" s="893">
        <v>31.6</v>
      </c>
      <c r="N92" s="894">
        <v>31.9</v>
      </c>
      <c r="O92" s="891" t="s">
        <v>36</v>
      </c>
      <c r="P92" s="892">
        <v>112.4</v>
      </c>
      <c r="Q92" s="891" t="s">
        <v>36</v>
      </c>
      <c r="R92" s="892">
        <v>110.3</v>
      </c>
      <c r="S92" s="891" t="s">
        <v>36</v>
      </c>
      <c r="T92" s="892" t="s">
        <v>36</v>
      </c>
      <c r="U92" s="891" t="s">
        <v>36</v>
      </c>
      <c r="V92" s="970" t="s">
        <v>36</v>
      </c>
      <c r="W92" s="893" t="s">
        <v>36</v>
      </c>
      <c r="X92" s="894">
        <v>11.8</v>
      </c>
      <c r="Y92" s="897" t="s">
        <v>36</v>
      </c>
      <c r="Z92" s="898">
        <v>186</v>
      </c>
      <c r="AA92" s="895"/>
      <c r="AB92" s="896">
        <v>0.14000000000000001</v>
      </c>
      <c r="AC92" s="1030"/>
      <c r="AD92" s="381" t="s">
        <v>36</v>
      </c>
      <c r="AE92" s="357" t="s">
        <v>36</v>
      </c>
      <c r="AF92" s="364">
        <v>0</v>
      </c>
      <c r="AG92" s="6" t="s">
        <v>384</v>
      </c>
      <c r="AH92" s="18" t="s">
        <v>23</v>
      </c>
      <c r="AI92" s="348">
        <v>0.13400000000000001</v>
      </c>
      <c r="AJ92" s="268">
        <v>8.6999999999999994E-2</v>
      </c>
      <c r="AK92" s="999">
        <v>0.15</v>
      </c>
      <c r="AL92" s="98"/>
    </row>
    <row r="93" spans="1:38">
      <c r="A93" s="2226"/>
      <c r="B93" s="472">
        <v>42907</v>
      </c>
      <c r="C93" s="473" t="s">
        <v>679</v>
      </c>
      <c r="D93" s="116" t="s">
        <v>632</v>
      </c>
      <c r="E93" s="889">
        <v>20.5</v>
      </c>
      <c r="F93" s="890">
        <v>22.4</v>
      </c>
      <c r="G93" s="891">
        <v>22.1</v>
      </c>
      <c r="H93" s="892">
        <v>22.3</v>
      </c>
      <c r="I93" s="893">
        <v>4.0999999999999996</v>
      </c>
      <c r="J93" s="894">
        <v>3.2</v>
      </c>
      <c r="K93" s="895">
        <v>7.62</v>
      </c>
      <c r="L93" s="896">
        <v>7.6</v>
      </c>
      <c r="M93" s="893">
        <v>31.2</v>
      </c>
      <c r="N93" s="894">
        <v>31.3</v>
      </c>
      <c r="O93" s="891" t="s">
        <v>36</v>
      </c>
      <c r="P93" s="892">
        <v>109</v>
      </c>
      <c r="Q93" s="891" t="s">
        <v>36</v>
      </c>
      <c r="R93" s="892">
        <v>109.7</v>
      </c>
      <c r="S93" s="891" t="s">
        <v>36</v>
      </c>
      <c r="T93" s="892" t="s">
        <v>36</v>
      </c>
      <c r="U93" s="891" t="s">
        <v>36</v>
      </c>
      <c r="V93" s="970" t="s">
        <v>36</v>
      </c>
      <c r="W93" s="893" t="s">
        <v>36</v>
      </c>
      <c r="X93" s="894">
        <v>11.4</v>
      </c>
      <c r="Y93" s="897" t="s">
        <v>36</v>
      </c>
      <c r="Z93" s="898">
        <v>151</v>
      </c>
      <c r="AA93" s="895"/>
      <c r="AB93" s="896">
        <v>0.16</v>
      </c>
      <c r="AC93" s="1030"/>
      <c r="AD93" s="381" t="s">
        <v>36</v>
      </c>
      <c r="AE93" s="357" t="s">
        <v>36</v>
      </c>
      <c r="AF93" s="364">
        <v>0</v>
      </c>
      <c r="AG93" s="6" t="s">
        <v>405</v>
      </c>
      <c r="AH93" s="18" t="s">
        <v>23</v>
      </c>
      <c r="AI93" s="885" t="s">
        <v>644</v>
      </c>
      <c r="AJ93" s="269" t="s">
        <v>644</v>
      </c>
      <c r="AK93" s="991" t="s">
        <v>644</v>
      </c>
      <c r="AL93" s="96"/>
    </row>
    <row r="94" spans="1:38">
      <c r="A94" s="2226"/>
      <c r="B94" s="472">
        <v>42908</v>
      </c>
      <c r="C94" s="473" t="s">
        <v>680</v>
      </c>
      <c r="D94" s="116" t="s">
        <v>627</v>
      </c>
      <c r="E94" s="889" t="s">
        <v>36</v>
      </c>
      <c r="F94" s="890">
        <v>26.8</v>
      </c>
      <c r="G94" s="891">
        <v>22.2</v>
      </c>
      <c r="H94" s="892">
        <v>22.5</v>
      </c>
      <c r="I94" s="893">
        <v>4.2</v>
      </c>
      <c r="J94" s="894">
        <v>2.8</v>
      </c>
      <c r="K94" s="895">
        <v>7.59</v>
      </c>
      <c r="L94" s="896">
        <v>7.61</v>
      </c>
      <c r="M94" s="893">
        <v>31.2</v>
      </c>
      <c r="N94" s="894">
        <v>31.4</v>
      </c>
      <c r="O94" s="891" t="s">
        <v>36</v>
      </c>
      <c r="P94" s="892">
        <v>107</v>
      </c>
      <c r="Q94" s="891" t="s">
        <v>36</v>
      </c>
      <c r="R94" s="892">
        <v>111.1</v>
      </c>
      <c r="S94" s="891" t="s">
        <v>36</v>
      </c>
      <c r="T94" s="892" t="s">
        <v>36</v>
      </c>
      <c r="U94" s="891" t="s">
        <v>36</v>
      </c>
      <c r="V94" s="970" t="s">
        <v>36</v>
      </c>
      <c r="W94" s="893" t="s">
        <v>36</v>
      </c>
      <c r="X94" s="894">
        <v>11.6</v>
      </c>
      <c r="Y94" s="897" t="s">
        <v>36</v>
      </c>
      <c r="Z94" s="898">
        <v>157</v>
      </c>
      <c r="AA94" s="895"/>
      <c r="AB94" s="896">
        <v>0.13</v>
      </c>
      <c r="AC94" s="1030"/>
      <c r="AD94" s="381" t="s">
        <v>36</v>
      </c>
      <c r="AE94" s="357" t="s">
        <v>36</v>
      </c>
      <c r="AF94" s="364">
        <v>0</v>
      </c>
      <c r="AG94" s="6" t="s">
        <v>99</v>
      </c>
      <c r="AH94" s="18" t="s">
        <v>23</v>
      </c>
      <c r="AI94" s="881">
        <v>20.9</v>
      </c>
      <c r="AJ94" s="998">
        <v>20.8</v>
      </c>
      <c r="AK94" s="994">
        <v>21.9</v>
      </c>
      <c r="AL94" s="97"/>
    </row>
    <row r="95" spans="1:38">
      <c r="A95" s="2226"/>
      <c r="B95" s="472">
        <v>42909</v>
      </c>
      <c r="C95" s="473" t="s">
        <v>681</v>
      </c>
      <c r="D95" s="116" t="s">
        <v>627</v>
      </c>
      <c r="E95" s="889" t="s">
        <v>36</v>
      </c>
      <c r="F95" s="890">
        <v>28.2</v>
      </c>
      <c r="G95" s="891">
        <v>22.3</v>
      </c>
      <c r="H95" s="892">
        <v>22.7</v>
      </c>
      <c r="I95" s="893">
        <v>3.5</v>
      </c>
      <c r="J95" s="894">
        <v>2.6</v>
      </c>
      <c r="K95" s="895">
        <v>7.65</v>
      </c>
      <c r="L95" s="896">
        <v>7.6</v>
      </c>
      <c r="M95" s="893">
        <v>31.1</v>
      </c>
      <c r="N95" s="894">
        <v>31.2</v>
      </c>
      <c r="O95" s="891" t="s">
        <v>36</v>
      </c>
      <c r="P95" s="892">
        <v>107.5</v>
      </c>
      <c r="Q95" s="891" t="s">
        <v>36</v>
      </c>
      <c r="R95" s="892">
        <v>108.9</v>
      </c>
      <c r="S95" s="891" t="s">
        <v>36</v>
      </c>
      <c r="T95" s="892" t="s">
        <v>36</v>
      </c>
      <c r="U95" s="891" t="s">
        <v>36</v>
      </c>
      <c r="V95" s="970" t="s">
        <v>36</v>
      </c>
      <c r="W95" s="893" t="s">
        <v>36</v>
      </c>
      <c r="X95" s="894">
        <v>11</v>
      </c>
      <c r="Y95" s="897" t="s">
        <v>36</v>
      </c>
      <c r="Z95" s="898">
        <v>213</v>
      </c>
      <c r="AA95" s="895"/>
      <c r="AB95" s="896">
        <v>0.06</v>
      </c>
      <c r="AC95" s="1030"/>
      <c r="AD95" s="381" t="s">
        <v>36</v>
      </c>
      <c r="AE95" s="357" t="s">
        <v>36</v>
      </c>
      <c r="AF95" s="364">
        <v>0</v>
      </c>
      <c r="AG95" s="6" t="s">
        <v>27</v>
      </c>
      <c r="AH95" s="18" t="s">
        <v>23</v>
      </c>
      <c r="AI95" s="881">
        <v>27.9</v>
      </c>
      <c r="AJ95" s="998">
        <v>27.6</v>
      </c>
      <c r="AK95" s="994">
        <v>31.7</v>
      </c>
      <c r="AL95" s="97"/>
    </row>
    <row r="96" spans="1:38">
      <c r="A96" s="2226"/>
      <c r="B96" s="472">
        <v>42910</v>
      </c>
      <c r="C96" s="473" t="s">
        <v>682</v>
      </c>
      <c r="D96" s="116" t="s">
        <v>627</v>
      </c>
      <c r="E96" s="889" t="s">
        <v>36</v>
      </c>
      <c r="F96" s="890">
        <v>27.6</v>
      </c>
      <c r="G96" s="891">
        <v>22.4</v>
      </c>
      <c r="H96" s="892">
        <v>22.7</v>
      </c>
      <c r="I96" s="893">
        <v>3.6</v>
      </c>
      <c r="J96" s="894">
        <v>2.6</v>
      </c>
      <c r="K96" s="895">
        <v>7.57</v>
      </c>
      <c r="L96" s="896">
        <v>7.56</v>
      </c>
      <c r="M96" s="893">
        <v>31</v>
      </c>
      <c r="N96" s="894">
        <v>31.1</v>
      </c>
      <c r="O96" s="891" t="s">
        <v>36</v>
      </c>
      <c r="P96" s="892" t="s">
        <v>19</v>
      </c>
      <c r="Q96" s="891" t="s">
        <v>36</v>
      </c>
      <c r="R96" s="892" t="s">
        <v>19</v>
      </c>
      <c r="S96" s="891" t="s">
        <v>36</v>
      </c>
      <c r="T96" s="892" t="s">
        <v>36</v>
      </c>
      <c r="U96" s="891" t="s">
        <v>36</v>
      </c>
      <c r="V96" s="970" t="s">
        <v>36</v>
      </c>
      <c r="W96" s="893" t="s">
        <v>36</v>
      </c>
      <c r="X96" s="894" t="s">
        <v>19</v>
      </c>
      <c r="Y96" s="897" t="s">
        <v>36</v>
      </c>
      <c r="Z96" s="898" t="s">
        <v>19</v>
      </c>
      <c r="AA96" s="895"/>
      <c r="AB96" s="896"/>
      <c r="AC96" s="1030"/>
      <c r="AD96" s="381" t="s">
        <v>36</v>
      </c>
      <c r="AE96" s="357" t="s">
        <v>36</v>
      </c>
      <c r="AF96" s="364">
        <v>0</v>
      </c>
      <c r="AG96" s="6" t="s">
        <v>387</v>
      </c>
      <c r="AH96" s="18" t="s">
        <v>398</v>
      </c>
      <c r="AI96" s="51">
        <v>7</v>
      </c>
      <c r="AJ96" s="52">
        <v>6</v>
      </c>
      <c r="AK96" s="43">
        <v>13</v>
      </c>
      <c r="AL96" s="99"/>
    </row>
    <row r="97" spans="1:38">
      <c r="A97" s="2226"/>
      <c r="B97" s="472">
        <v>42911</v>
      </c>
      <c r="C97" s="473" t="s">
        <v>683</v>
      </c>
      <c r="D97" s="116" t="s">
        <v>632</v>
      </c>
      <c r="E97" s="889">
        <v>7</v>
      </c>
      <c r="F97" s="890">
        <v>22.7</v>
      </c>
      <c r="G97" s="891">
        <v>22.5</v>
      </c>
      <c r="H97" s="892">
        <v>22.7</v>
      </c>
      <c r="I97" s="893">
        <v>3.6</v>
      </c>
      <c r="J97" s="894">
        <v>2.5</v>
      </c>
      <c r="K97" s="895">
        <v>7.58</v>
      </c>
      <c r="L97" s="896">
        <v>7.56</v>
      </c>
      <c r="M97" s="893">
        <v>31.1</v>
      </c>
      <c r="N97" s="894">
        <v>31.3</v>
      </c>
      <c r="O97" s="891" t="s">
        <v>36</v>
      </c>
      <c r="P97" s="892" t="s">
        <v>19</v>
      </c>
      <c r="Q97" s="891" t="s">
        <v>36</v>
      </c>
      <c r="R97" s="892" t="s">
        <v>19</v>
      </c>
      <c r="S97" s="891" t="s">
        <v>36</v>
      </c>
      <c r="T97" s="892" t="s">
        <v>36</v>
      </c>
      <c r="U97" s="891" t="s">
        <v>36</v>
      </c>
      <c r="V97" s="970" t="s">
        <v>36</v>
      </c>
      <c r="W97" s="893" t="s">
        <v>36</v>
      </c>
      <c r="X97" s="894" t="s">
        <v>19</v>
      </c>
      <c r="Y97" s="897" t="s">
        <v>36</v>
      </c>
      <c r="Z97" s="898" t="s">
        <v>19</v>
      </c>
      <c r="AA97" s="895"/>
      <c r="AB97" s="896"/>
      <c r="AC97" s="1030"/>
      <c r="AD97" s="381" t="s">
        <v>36</v>
      </c>
      <c r="AE97" s="357" t="s">
        <v>36</v>
      </c>
      <c r="AF97" s="364">
        <v>0</v>
      </c>
      <c r="AG97" s="6" t="s">
        <v>406</v>
      </c>
      <c r="AH97" s="18" t="s">
        <v>23</v>
      </c>
      <c r="AI97" s="51">
        <v>3</v>
      </c>
      <c r="AJ97" s="52">
        <v>2</v>
      </c>
      <c r="AK97" s="43">
        <v>12</v>
      </c>
      <c r="AL97" s="99"/>
    </row>
    <row r="98" spans="1:38">
      <c r="A98" s="2226"/>
      <c r="B98" s="472">
        <v>42912</v>
      </c>
      <c r="C98" s="473" t="s">
        <v>677</v>
      </c>
      <c r="D98" s="116" t="s">
        <v>641</v>
      </c>
      <c r="E98" s="889">
        <v>2.5</v>
      </c>
      <c r="F98" s="890">
        <v>21.8</v>
      </c>
      <c r="G98" s="891">
        <v>22.7</v>
      </c>
      <c r="H98" s="892">
        <v>22.9</v>
      </c>
      <c r="I98" s="893">
        <v>4.9000000000000004</v>
      </c>
      <c r="J98" s="894">
        <v>3.4</v>
      </c>
      <c r="K98" s="895">
        <v>7.67</v>
      </c>
      <c r="L98" s="896">
        <v>7.64</v>
      </c>
      <c r="M98" s="893">
        <v>31.1</v>
      </c>
      <c r="N98" s="894">
        <v>31.1</v>
      </c>
      <c r="O98" s="891" t="s">
        <v>36</v>
      </c>
      <c r="P98" s="892">
        <v>108.1</v>
      </c>
      <c r="Q98" s="891" t="s">
        <v>36</v>
      </c>
      <c r="R98" s="892">
        <v>110.5</v>
      </c>
      <c r="S98" s="891" t="s">
        <v>36</v>
      </c>
      <c r="T98" s="892" t="s">
        <v>36</v>
      </c>
      <c r="U98" s="891" t="s">
        <v>36</v>
      </c>
      <c r="V98" s="970" t="s">
        <v>36</v>
      </c>
      <c r="W98" s="893" t="s">
        <v>36</v>
      </c>
      <c r="X98" s="894">
        <v>10.8</v>
      </c>
      <c r="Y98" s="897" t="s">
        <v>36</v>
      </c>
      <c r="Z98" s="898">
        <v>199</v>
      </c>
      <c r="AA98" s="895"/>
      <c r="AB98" s="896">
        <v>7.0000000000000007E-2</v>
      </c>
      <c r="AC98" s="1030"/>
      <c r="AD98" s="381" t="s">
        <v>36</v>
      </c>
      <c r="AE98" s="357" t="s">
        <v>36</v>
      </c>
      <c r="AF98" s="364">
        <v>0</v>
      </c>
      <c r="AG98" s="19"/>
      <c r="AH98" s="9"/>
      <c r="AI98" s="20"/>
      <c r="AJ98" s="8"/>
      <c r="AK98" s="8"/>
      <c r="AL98" s="9"/>
    </row>
    <row r="99" spans="1:38">
      <c r="A99" s="2226"/>
      <c r="B99" s="472">
        <v>42913</v>
      </c>
      <c r="C99" s="473" t="s">
        <v>678</v>
      </c>
      <c r="D99" s="116" t="s">
        <v>641</v>
      </c>
      <c r="E99" s="889">
        <v>0.5</v>
      </c>
      <c r="F99" s="890">
        <v>25.1</v>
      </c>
      <c r="G99" s="891">
        <v>22.8</v>
      </c>
      <c r="H99" s="892">
        <v>23</v>
      </c>
      <c r="I99" s="893">
        <v>6.6</v>
      </c>
      <c r="J99" s="894">
        <v>4.3</v>
      </c>
      <c r="K99" s="895">
        <v>7.6</v>
      </c>
      <c r="L99" s="896">
        <v>7.61</v>
      </c>
      <c r="M99" s="893">
        <v>30.9</v>
      </c>
      <c r="N99" s="894">
        <v>31.1</v>
      </c>
      <c r="O99" s="891" t="s">
        <v>36</v>
      </c>
      <c r="P99" s="892">
        <v>107.9</v>
      </c>
      <c r="Q99" s="891" t="s">
        <v>36</v>
      </c>
      <c r="R99" s="892">
        <v>110.5</v>
      </c>
      <c r="S99" s="891" t="s">
        <v>36</v>
      </c>
      <c r="T99" s="892" t="s">
        <v>36</v>
      </c>
      <c r="U99" s="891" t="s">
        <v>36</v>
      </c>
      <c r="V99" s="970" t="s">
        <v>36</v>
      </c>
      <c r="W99" s="893" t="s">
        <v>36</v>
      </c>
      <c r="X99" s="894">
        <v>10.6</v>
      </c>
      <c r="Y99" s="897" t="s">
        <v>36</v>
      </c>
      <c r="Z99" s="898">
        <v>159</v>
      </c>
      <c r="AA99" s="895"/>
      <c r="AB99" s="896">
        <v>0.1</v>
      </c>
      <c r="AC99" s="1030"/>
      <c r="AD99" s="381" t="s">
        <v>36</v>
      </c>
      <c r="AE99" s="357" t="s">
        <v>36</v>
      </c>
      <c r="AF99" s="364">
        <v>0</v>
      </c>
      <c r="AG99" s="19"/>
      <c r="AH99" s="9"/>
      <c r="AI99" s="20"/>
      <c r="AJ99" s="8"/>
      <c r="AK99" s="8"/>
      <c r="AL99" s="9"/>
    </row>
    <row r="100" spans="1:38">
      <c r="A100" s="2226"/>
      <c r="B100" s="472">
        <v>42914</v>
      </c>
      <c r="C100" s="473" t="s">
        <v>679</v>
      </c>
      <c r="D100" s="116" t="s">
        <v>641</v>
      </c>
      <c r="E100" s="889">
        <v>0.5</v>
      </c>
      <c r="F100" s="890">
        <v>22.9</v>
      </c>
      <c r="G100" s="891">
        <v>22.8</v>
      </c>
      <c r="H100" s="892">
        <v>23</v>
      </c>
      <c r="I100" s="893">
        <v>6.6</v>
      </c>
      <c r="J100" s="894">
        <v>4.7</v>
      </c>
      <c r="K100" s="895">
        <v>7.55</v>
      </c>
      <c r="L100" s="896">
        <v>7.54</v>
      </c>
      <c r="M100" s="893">
        <v>30.7</v>
      </c>
      <c r="N100" s="894">
        <v>30.9</v>
      </c>
      <c r="O100" s="891" t="s">
        <v>36</v>
      </c>
      <c r="P100" s="892">
        <v>107.5</v>
      </c>
      <c r="Q100" s="891" t="s">
        <v>36</v>
      </c>
      <c r="R100" s="892">
        <v>106.7</v>
      </c>
      <c r="S100" s="891" t="s">
        <v>36</v>
      </c>
      <c r="T100" s="892" t="s">
        <v>36</v>
      </c>
      <c r="U100" s="891" t="s">
        <v>36</v>
      </c>
      <c r="V100" s="970" t="s">
        <v>36</v>
      </c>
      <c r="W100" s="893" t="s">
        <v>36</v>
      </c>
      <c r="X100" s="894">
        <v>10.5</v>
      </c>
      <c r="Y100" s="897" t="s">
        <v>36</v>
      </c>
      <c r="Z100" s="898">
        <v>170</v>
      </c>
      <c r="AA100" s="895"/>
      <c r="AB100" s="896">
        <v>0.13</v>
      </c>
      <c r="AC100" s="1030"/>
      <c r="AD100" s="381" t="s">
        <v>36</v>
      </c>
      <c r="AE100" s="357" t="s">
        <v>36</v>
      </c>
      <c r="AF100" s="364">
        <v>0</v>
      </c>
      <c r="AG100" s="21"/>
      <c r="AH100" s="3"/>
      <c r="AI100" s="22"/>
      <c r="AJ100" s="10"/>
      <c r="AK100" s="10"/>
      <c r="AL100" s="3"/>
    </row>
    <row r="101" spans="1:38">
      <c r="A101" s="2226"/>
      <c r="B101" s="472">
        <v>42915</v>
      </c>
      <c r="C101" s="574" t="s">
        <v>680</v>
      </c>
      <c r="D101" s="116" t="s">
        <v>641</v>
      </c>
      <c r="E101" s="889" t="s">
        <v>36</v>
      </c>
      <c r="F101" s="890">
        <v>26.5</v>
      </c>
      <c r="G101" s="891">
        <v>22.8</v>
      </c>
      <c r="H101" s="892">
        <v>23.2</v>
      </c>
      <c r="I101" s="893">
        <v>5.9</v>
      </c>
      <c r="J101" s="894">
        <v>4.0999999999999996</v>
      </c>
      <c r="K101" s="895">
        <v>7.51</v>
      </c>
      <c r="L101" s="896">
        <v>7.52</v>
      </c>
      <c r="M101" s="893">
        <v>30.7</v>
      </c>
      <c r="N101" s="894">
        <v>30.9</v>
      </c>
      <c r="O101" s="891" t="s">
        <v>36</v>
      </c>
      <c r="P101" s="892">
        <v>107.2</v>
      </c>
      <c r="Q101" s="891" t="s">
        <v>36</v>
      </c>
      <c r="R101" s="892">
        <v>107.9</v>
      </c>
      <c r="S101" s="891" t="s">
        <v>36</v>
      </c>
      <c r="T101" s="892" t="s">
        <v>36</v>
      </c>
      <c r="U101" s="891" t="s">
        <v>36</v>
      </c>
      <c r="V101" s="970" t="s">
        <v>36</v>
      </c>
      <c r="W101" s="893" t="s">
        <v>36</v>
      </c>
      <c r="X101" s="894">
        <v>10.199999999999999</v>
      </c>
      <c r="Y101" s="897" t="s">
        <v>36</v>
      </c>
      <c r="Z101" s="898">
        <v>140</v>
      </c>
      <c r="AA101" s="895"/>
      <c r="AB101" s="896">
        <v>0.13</v>
      </c>
      <c r="AC101" s="1030"/>
      <c r="AD101" s="381" t="s">
        <v>36</v>
      </c>
      <c r="AE101" s="357" t="s">
        <v>36</v>
      </c>
      <c r="AF101" s="364">
        <v>0</v>
      </c>
      <c r="AG101" s="29" t="s">
        <v>389</v>
      </c>
      <c r="AH101" s="2" t="s">
        <v>36</v>
      </c>
      <c r="AI101" s="2" t="s">
        <v>36</v>
      </c>
      <c r="AJ101" s="2" t="s">
        <v>36</v>
      </c>
      <c r="AK101" s="2" t="s">
        <v>36</v>
      </c>
      <c r="AL101" s="100" t="s">
        <v>36</v>
      </c>
    </row>
    <row r="102" spans="1:38">
      <c r="A102" s="2226"/>
      <c r="B102" s="475">
        <v>42916</v>
      </c>
      <c r="C102" s="476" t="s">
        <v>681</v>
      </c>
      <c r="D102" s="116" t="s">
        <v>641</v>
      </c>
      <c r="E102" s="889" t="s">
        <v>36</v>
      </c>
      <c r="F102" s="890">
        <v>25.3</v>
      </c>
      <c r="G102" s="891">
        <v>22.9</v>
      </c>
      <c r="H102" s="892">
        <v>23.2</v>
      </c>
      <c r="I102" s="893">
        <v>5.4</v>
      </c>
      <c r="J102" s="894">
        <v>3.9</v>
      </c>
      <c r="K102" s="895">
        <v>7.49</v>
      </c>
      <c r="L102" s="896">
        <v>7.48</v>
      </c>
      <c r="M102" s="893">
        <v>30.7</v>
      </c>
      <c r="N102" s="894">
        <v>30.8</v>
      </c>
      <c r="O102" s="891" t="s">
        <v>36</v>
      </c>
      <c r="P102" s="892">
        <v>107.9</v>
      </c>
      <c r="Q102" s="891" t="s">
        <v>36</v>
      </c>
      <c r="R102" s="892">
        <v>108.9</v>
      </c>
      <c r="S102" s="891" t="s">
        <v>36</v>
      </c>
      <c r="T102" s="892" t="s">
        <v>36</v>
      </c>
      <c r="U102" s="891" t="s">
        <v>36</v>
      </c>
      <c r="V102" s="970" t="s">
        <v>36</v>
      </c>
      <c r="W102" s="893" t="s">
        <v>36</v>
      </c>
      <c r="X102" s="894">
        <v>10.4</v>
      </c>
      <c r="Y102" s="897" t="s">
        <v>36</v>
      </c>
      <c r="Z102" s="898">
        <v>139</v>
      </c>
      <c r="AA102" s="895"/>
      <c r="AB102" s="896">
        <v>0.13</v>
      </c>
      <c r="AC102" s="1030"/>
      <c r="AD102" s="381" t="s">
        <v>36</v>
      </c>
      <c r="AE102" s="357" t="s">
        <v>36</v>
      </c>
      <c r="AF102" s="364">
        <v>0</v>
      </c>
      <c r="AG102" s="11" t="s">
        <v>36</v>
      </c>
      <c r="AH102" s="2" t="s">
        <v>36</v>
      </c>
      <c r="AI102" s="2" t="s">
        <v>36</v>
      </c>
      <c r="AJ102" s="2" t="s">
        <v>36</v>
      </c>
      <c r="AK102" s="2" t="s">
        <v>36</v>
      </c>
      <c r="AL102" s="100" t="s">
        <v>36</v>
      </c>
    </row>
    <row r="103" spans="1:38" s="1" customFormat="1" ht="13.5" customHeight="1">
      <c r="A103" s="2226"/>
      <c r="B103" s="2259" t="s">
        <v>407</v>
      </c>
      <c r="C103" s="2260"/>
      <c r="D103" s="758"/>
      <c r="E103" s="1031">
        <v>21.5</v>
      </c>
      <c r="F103" s="1032">
        <v>28.2</v>
      </c>
      <c r="G103" s="983">
        <v>22.9</v>
      </c>
      <c r="H103" s="1033">
        <v>23.2</v>
      </c>
      <c r="I103" s="1034">
        <v>6.6</v>
      </c>
      <c r="J103" s="1035">
        <v>4.7</v>
      </c>
      <c r="K103" s="1036">
        <v>7.67</v>
      </c>
      <c r="L103" s="1037">
        <v>7.66</v>
      </c>
      <c r="M103" s="1034">
        <v>32.200000000000003</v>
      </c>
      <c r="N103" s="1035">
        <v>32.200000000000003</v>
      </c>
      <c r="O103" s="983">
        <v>111.3</v>
      </c>
      <c r="P103" s="1033">
        <v>112.4</v>
      </c>
      <c r="Q103" s="983">
        <v>112.1</v>
      </c>
      <c r="R103" s="1033">
        <v>113.1</v>
      </c>
      <c r="S103" s="983">
        <v>73.599999999999994</v>
      </c>
      <c r="T103" s="1033">
        <v>74.2</v>
      </c>
      <c r="U103" s="983">
        <v>38.5</v>
      </c>
      <c r="V103" s="1033">
        <v>37.9</v>
      </c>
      <c r="W103" s="1034">
        <v>11.7</v>
      </c>
      <c r="X103" s="1035">
        <v>12</v>
      </c>
      <c r="Y103" s="1038">
        <v>182</v>
      </c>
      <c r="Z103" s="1039">
        <v>213</v>
      </c>
      <c r="AA103" s="690">
        <f>MAX(AA73:AA102)</f>
        <v>0.06</v>
      </c>
      <c r="AB103" s="690">
        <f>MAX(AB73:AB102)</f>
        <v>0.16</v>
      </c>
      <c r="AC103" s="1038">
        <f t="shared" ref="AC103" si="6">MAX(AC72:AC102)</f>
        <v>0</v>
      </c>
      <c r="AD103" s="662" t="s">
        <v>36</v>
      </c>
      <c r="AE103" s="661" t="s">
        <v>36</v>
      </c>
      <c r="AF103" s="663"/>
      <c r="AG103" s="11" t="s">
        <v>36</v>
      </c>
      <c r="AH103" s="2" t="s">
        <v>36</v>
      </c>
      <c r="AI103" s="2" t="s">
        <v>36</v>
      </c>
      <c r="AJ103" s="2" t="s">
        <v>36</v>
      </c>
      <c r="AK103" s="2" t="s">
        <v>36</v>
      </c>
      <c r="AL103" s="100" t="s">
        <v>36</v>
      </c>
    </row>
    <row r="104" spans="1:38" s="1" customFormat="1" ht="13.5" customHeight="1">
      <c r="A104" s="2226"/>
      <c r="B104" s="2261" t="s">
        <v>408</v>
      </c>
      <c r="C104" s="2262"/>
      <c r="D104" s="759"/>
      <c r="E104" s="1040">
        <v>0.5</v>
      </c>
      <c r="F104" s="1041">
        <v>18.600000000000001</v>
      </c>
      <c r="G104" s="992">
        <v>21.2</v>
      </c>
      <c r="H104" s="1042">
        <v>21.6</v>
      </c>
      <c r="I104" s="986">
        <v>2.6</v>
      </c>
      <c r="J104" s="1043">
        <v>1.9</v>
      </c>
      <c r="K104" s="989">
        <v>7.47</v>
      </c>
      <c r="L104" s="1044">
        <v>7.44</v>
      </c>
      <c r="M104" s="986">
        <v>30.7</v>
      </c>
      <c r="N104" s="1043">
        <v>30.8</v>
      </c>
      <c r="O104" s="992">
        <v>111.3</v>
      </c>
      <c r="P104" s="1042">
        <v>103.4</v>
      </c>
      <c r="Q104" s="992">
        <v>112.1</v>
      </c>
      <c r="R104" s="1042">
        <v>106.7</v>
      </c>
      <c r="S104" s="992">
        <v>73.599999999999994</v>
      </c>
      <c r="T104" s="1042">
        <v>74.2</v>
      </c>
      <c r="U104" s="992">
        <v>38.5</v>
      </c>
      <c r="V104" s="1042">
        <v>37.9</v>
      </c>
      <c r="W104" s="986">
        <v>11.7</v>
      </c>
      <c r="X104" s="1043">
        <v>10.199999999999999</v>
      </c>
      <c r="Y104" s="995">
        <v>182</v>
      </c>
      <c r="Z104" s="1045">
        <v>117</v>
      </c>
      <c r="AA104" s="696">
        <f>MIN(AA73:AA102)</f>
        <v>0.06</v>
      </c>
      <c r="AB104" s="696">
        <f>MIN(AB73:AB102)</f>
        <v>0.04</v>
      </c>
      <c r="AC104" s="995">
        <f t="shared" ref="AC104" si="7">MIN(AC72:AC102)</f>
        <v>0</v>
      </c>
      <c r="AD104" s="662" t="s">
        <v>36</v>
      </c>
      <c r="AE104" s="661" t="s">
        <v>36</v>
      </c>
      <c r="AF104" s="663"/>
      <c r="AG104" s="11" t="s">
        <v>36</v>
      </c>
      <c r="AH104" s="2" t="s">
        <v>36</v>
      </c>
      <c r="AI104" s="2" t="s">
        <v>36</v>
      </c>
      <c r="AJ104" s="2" t="s">
        <v>36</v>
      </c>
      <c r="AK104" s="2" t="s">
        <v>36</v>
      </c>
      <c r="AL104" s="100" t="s">
        <v>36</v>
      </c>
    </row>
    <row r="105" spans="1:38" s="1" customFormat="1" ht="13.5" customHeight="1">
      <c r="A105" s="2226"/>
      <c r="B105" s="2263" t="s">
        <v>409</v>
      </c>
      <c r="C105" s="2264"/>
      <c r="D105" s="759"/>
      <c r="E105" s="1586">
        <f>E106/COUNT(B73:B102)</f>
        <v>2.0166666666666666</v>
      </c>
      <c r="F105" s="1041">
        <v>23.673333333333336</v>
      </c>
      <c r="G105" s="992">
        <v>22.161000000000001</v>
      </c>
      <c r="H105" s="1042">
        <v>22.396666666666668</v>
      </c>
      <c r="I105" s="986">
        <v>4.13</v>
      </c>
      <c r="J105" s="1043">
        <v>2.8633333333333337</v>
      </c>
      <c r="K105" s="989">
        <v>7.5713333333333326</v>
      </c>
      <c r="L105" s="1044">
        <v>7.5403333333333329</v>
      </c>
      <c r="M105" s="986">
        <v>31.410000000000011</v>
      </c>
      <c r="N105" s="1043">
        <v>31.503333333333334</v>
      </c>
      <c r="O105" s="992">
        <v>111.3</v>
      </c>
      <c r="P105" s="1042">
        <v>108.2</v>
      </c>
      <c r="Q105" s="992">
        <v>112.1</v>
      </c>
      <c r="R105" s="1042">
        <v>110.33636363636361</v>
      </c>
      <c r="S105" s="992">
        <v>73.599999999999994</v>
      </c>
      <c r="T105" s="1042">
        <v>74.2</v>
      </c>
      <c r="U105" s="992">
        <v>38.5</v>
      </c>
      <c r="V105" s="1042">
        <v>37.9</v>
      </c>
      <c r="W105" s="986">
        <v>11.7</v>
      </c>
      <c r="X105" s="1043">
        <v>11.218181818181817</v>
      </c>
      <c r="Y105" s="995">
        <v>182</v>
      </c>
      <c r="Z105" s="1045">
        <v>178.13636363636363</v>
      </c>
      <c r="AA105" s="696">
        <f>AVERAGE(AA73:AA102)</f>
        <v>0.06</v>
      </c>
      <c r="AB105" s="696">
        <f>AVERAGE(AB73:AB102)</f>
        <v>0.10454545454545455</v>
      </c>
      <c r="AC105" s="1081"/>
      <c r="AD105" s="662" t="s">
        <v>36</v>
      </c>
      <c r="AE105" s="661" t="s">
        <v>36</v>
      </c>
      <c r="AF105" s="663"/>
      <c r="AG105" s="11" t="s">
        <v>36</v>
      </c>
      <c r="AH105" s="2" t="s">
        <v>36</v>
      </c>
      <c r="AI105" s="2" t="s">
        <v>36</v>
      </c>
      <c r="AJ105" s="2" t="s">
        <v>36</v>
      </c>
      <c r="AK105" s="2" t="s">
        <v>36</v>
      </c>
      <c r="AL105" s="100" t="s">
        <v>36</v>
      </c>
    </row>
    <row r="106" spans="1:38" s="1" customFormat="1" ht="13.5" customHeight="1">
      <c r="A106" s="2227"/>
      <c r="B106" s="2265" t="s">
        <v>410</v>
      </c>
      <c r="C106" s="2266"/>
      <c r="D106" s="798"/>
      <c r="E106" s="1047">
        <v>60.5</v>
      </c>
      <c r="F106" s="1048"/>
      <c r="G106" s="1049"/>
      <c r="H106" s="1050"/>
      <c r="I106" s="1051"/>
      <c r="J106" s="1052"/>
      <c r="K106" s="1053"/>
      <c r="L106" s="1054"/>
      <c r="M106" s="1051"/>
      <c r="N106" s="1052"/>
      <c r="O106" s="1049"/>
      <c r="P106" s="1050"/>
      <c r="Q106" s="1049"/>
      <c r="R106" s="1050"/>
      <c r="S106" s="1049"/>
      <c r="T106" s="1050"/>
      <c r="U106" s="1049"/>
      <c r="V106" s="1050"/>
      <c r="W106" s="1051"/>
      <c r="X106" s="1052"/>
      <c r="Y106" s="1055"/>
      <c r="Z106" s="1056"/>
      <c r="AA106" s="1053"/>
      <c r="AB106" s="1054"/>
      <c r="AC106" s="1057">
        <f>SUM(AC72:AC102)</f>
        <v>0</v>
      </c>
      <c r="AD106" s="799"/>
      <c r="AE106" s="800"/>
      <c r="AF106" s="801"/>
      <c r="AG106" s="274"/>
      <c r="AH106" s="276"/>
      <c r="AI106" s="276"/>
      <c r="AJ106" s="276"/>
      <c r="AK106" s="276"/>
      <c r="AL106" s="275"/>
    </row>
    <row r="107" spans="1:38" ht="13.5" customHeight="1">
      <c r="A107" s="2225" t="s">
        <v>319</v>
      </c>
      <c r="B107" s="469">
        <v>42917</v>
      </c>
      <c r="C107" s="625" t="s">
        <v>682</v>
      </c>
      <c r="D107" s="245" t="s">
        <v>641</v>
      </c>
      <c r="E107" s="1019" t="s">
        <v>36</v>
      </c>
      <c r="F107" s="1020">
        <v>25.7</v>
      </c>
      <c r="G107" s="1021">
        <v>23</v>
      </c>
      <c r="H107" s="1022">
        <v>23.2</v>
      </c>
      <c r="I107" s="1023">
        <v>5</v>
      </c>
      <c r="J107" s="1024">
        <v>3.7</v>
      </c>
      <c r="K107" s="1025">
        <v>7.48</v>
      </c>
      <c r="L107" s="1026">
        <v>7.48</v>
      </c>
      <c r="M107" s="1023">
        <v>30.7</v>
      </c>
      <c r="N107" s="1024">
        <v>30.9</v>
      </c>
      <c r="O107" s="1021" t="s">
        <v>36</v>
      </c>
      <c r="P107" s="1022" t="s">
        <v>19</v>
      </c>
      <c r="Q107" s="1021" t="s">
        <v>36</v>
      </c>
      <c r="R107" s="1022" t="s">
        <v>19</v>
      </c>
      <c r="S107" s="1021" t="s">
        <v>36</v>
      </c>
      <c r="T107" s="1022" t="s">
        <v>36</v>
      </c>
      <c r="U107" s="1021" t="s">
        <v>36</v>
      </c>
      <c r="V107" s="1022" t="s">
        <v>36</v>
      </c>
      <c r="W107" s="1023" t="s">
        <v>36</v>
      </c>
      <c r="X107" s="1024" t="s">
        <v>19</v>
      </c>
      <c r="Y107" s="1027" t="s">
        <v>36</v>
      </c>
      <c r="Z107" s="1028" t="s">
        <v>19</v>
      </c>
      <c r="AA107" s="1025"/>
      <c r="AB107" s="1026"/>
      <c r="AC107" s="1029" t="s">
        <v>36</v>
      </c>
      <c r="AD107" s="380" t="s">
        <v>36</v>
      </c>
      <c r="AE107" s="356" t="s">
        <v>36</v>
      </c>
      <c r="AF107" s="373">
        <v>0</v>
      </c>
      <c r="AG107" s="186">
        <v>42922</v>
      </c>
      <c r="AH107" s="147" t="s">
        <v>3</v>
      </c>
      <c r="AI107" s="148">
        <v>29.5</v>
      </c>
      <c r="AJ107" s="149" t="s">
        <v>20</v>
      </c>
      <c r="AK107" s="150"/>
      <c r="AL107" s="151"/>
    </row>
    <row r="108" spans="1:38">
      <c r="A108" s="2226"/>
      <c r="B108" s="1592">
        <v>42918</v>
      </c>
      <c r="C108" s="1593" t="s">
        <v>683</v>
      </c>
      <c r="D108" s="116" t="s">
        <v>641</v>
      </c>
      <c r="E108" s="889" t="s">
        <v>36</v>
      </c>
      <c r="F108" s="890">
        <v>27.7</v>
      </c>
      <c r="G108" s="891">
        <v>23.1</v>
      </c>
      <c r="H108" s="892">
        <v>23.4</v>
      </c>
      <c r="I108" s="893">
        <v>5.5</v>
      </c>
      <c r="J108" s="894">
        <v>4.0999999999999996</v>
      </c>
      <c r="K108" s="895">
        <v>7.55</v>
      </c>
      <c r="L108" s="896">
        <v>7.55</v>
      </c>
      <c r="M108" s="893">
        <v>30.8</v>
      </c>
      <c r="N108" s="894">
        <v>30.9</v>
      </c>
      <c r="O108" s="891" t="s">
        <v>19</v>
      </c>
      <c r="P108" s="892" t="s">
        <v>19</v>
      </c>
      <c r="Q108" s="891" t="s">
        <v>19</v>
      </c>
      <c r="R108" s="892" t="s">
        <v>19</v>
      </c>
      <c r="S108" s="891" t="s">
        <v>19</v>
      </c>
      <c r="T108" s="892" t="s">
        <v>19</v>
      </c>
      <c r="U108" s="891" t="s">
        <v>19</v>
      </c>
      <c r="V108" s="892" t="s">
        <v>19</v>
      </c>
      <c r="W108" s="893" t="s">
        <v>19</v>
      </c>
      <c r="X108" s="894" t="s">
        <v>19</v>
      </c>
      <c r="Y108" s="897" t="s">
        <v>19</v>
      </c>
      <c r="Z108" s="898" t="s">
        <v>19</v>
      </c>
      <c r="AA108" s="895"/>
      <c r="AB108" s="896"/>
      <c r="AC108" s="1030" t="s">
        <v>36</v>
      </c>
      <c r="AD108" s="381" t="s">
        <v>36</v>
      </c>
      <c r="AE108" s="357" t="s">
        <v>36</v>
      </c>
      <c r="AF108" s="364">
        <v>0</v>
      </c>
      <c r="AG108" s="12" t="s">
        <v>94</v>
      </c>
      <c r="AH108" s="13" t="s">
        <v>396</v>
      </c>
      <c r="AI108" s="14" t="s">
        <v>5</v>
      </c>
      <c r="AJ108" s="15" t="s">
        <v>6</v>
      </c>
      <c r="AK108" s="16" t="s">
        <v>310</v>
      </c>
      <c r="AL108" s="93"/>
    </row>
    <row r="109" spans="1:38">
      <c r="A109" s="2226"/>
      <c r="B109" s="472">
        <v>42919</v>
      </c>
      <c r="C109" s="473" t="s">
        <v>677</v>
      </c>
      <c r="D109" s="120" t="s">
        <v>641</v>
      </c>
      <c r="E109" s="889" t="s">
        <v>36</v>
      </c>
      <c r="F109" s="890">
        <v>29.3</v>
      </c>
      <c r="G109" s="891">
        <v>23.2</v>
      </c>
      <c r="H109" s="892">
        <v>23.6</v>
      </c>
      <c r="I109" s="893">
        <v>5.6</v>
      </c>
      <c r="J109" s="894">
        <v>4.2</v>
      </c>
      <c r="K109" s="895">
        <v>7.55</v>
      </c>
      <c r="L109" s="896">
        <v>7.54</v>
      </c>
      <c r="M109" s="893">
        <v>30.8</v>
      </c>
      <c r="N109" s="894">
        <v>30.9</v>
      </c>
      <c r="O109" s="891" t="s">
        <v>36</v>
      </c>
      <c r="P109" s="892">
        <v>107</v>
      </c>
      <c r="Q109" s="891" t="s">
        <v>19</v>
      </c>
      <c r="R109" s="892">
        <v>107.5</v>
      </c>
      <c r="S109" s="891" t="s">
        <v>36</v>
      </c>
      <c r="T109" s="892" t="s">
        <v>36</v>
      </c>
      <c r="U109" s="891" t="s">
        <v>36</v>
      </c>
      <c r="V109" s="892" t="s">
        <v>36</v>
      </c>
      <c r="W109" s="893" t="s">
        <v>36</v>
      </c>
      <c r="X109" s="894">
        <v>10</v>
      </c>
      <c r="Y109" s="897" t="s">
        <v>19</v>
      </c>
      <c r="Z109" s="898">
        <v>193</v>
      </c>
      <c r="AA109" s="895"/>
      <c r="AB109" s="896">
        <v>0.11</v>
      </c>
      <c r="AC109" s="1030" t="s">
        <v>36</v>
      </c>
      <c r="AD109" s="381" t="s">
        <v>36</v>
      </c>
      <c r="AE109" s="357" t="s">
        <v>36</v>
      </c>
      <c r="AF109" s="364">
        <v>0</v>
      </c>
      <c r="AG109" s="5" t="s">
        <v>95</v>
      </c>
      <c r="AH109" s="17" t="s">
        <v>20</v>
      </c>
      <c r="AI109" s="31">
        <v>23.6</v>
      </c>
      <c r="AJ109" s="32">
        <v>24</v>
      </c>
      <c r="AK109" s="33">
        <v>26</v>
      </c>
      <c r="AL109" s="94"/>
    </row>
    <row r="110" spans="1:38">
      <c r="A110" s="2226"/>
      <c r="B110" s="472">
        <v>42920</v>
      </c>
      <c r="C110" s="473" t="s">
        <v>678</v>
      </c>
      <c r="D110" s="120" t="s">
        <v>641</v>
      </c>
      <c r="E110" s="889">
        <v>9</v>
      </c>
      <c r="F110" s="890">
        <v>30.8</v>
      </c>
      <c r="G110" s="891">
        <v>23.3</v>
      </c>
      <c r="H110" s="892">
        <v>23.7</v>
      </c>
      <c r="I110" s="893">
        <v>5.5</v>
      </c>
      <c r="J110" s="894">
        <v>3.5</v>
      </c>
      <c r="K110" s="895">
        <v>7.56</v>
      </c>
      <c r="L110" s="896">
        <v>7.54</v>
      </c>
      <c r="M110" s="893">
        <v>30.8</v>
      </c>
      <c r="N110" s="894">
        <v>30.9</v>
      </c>
      <c r="O110" s="891" t="s">
        <v>36</v>
      </c>
      <c r="P110" s="892">
        <v>107.9</v>
      </c>
      <c r="Q110" s="891" t="s">
        <v>19</v>
      </c>
      <c r="R110" s="892">
        <v>108.1</v>
      </c>
      <c r="S110" s="891" t="s">
        <v>36</v>
      </c>
      <c r="T110" s="892" t="s">
        <v>36</v>
      </c>
      <c r="U110" s="891" t="s">
        <v>36</v>
      </c>
      <c r="V110" s="892" t="s">
        <v>36</v>
      </c>
      <c r="W110" s="893" t="s">
        <v>36</v>
      </c>
      <c r="X110" s="894">
        <v>10.3</v>
      </c>
      <c r="Y110" s="897" t="s">
        <v>19</v>
      </c>
      <c r="Z110" s="898">
        <v>259</v>
      </c>
      <c r="AA110" s="895"/>
      <c r="AB110" s="896">
        <v>0.11</v>
      </c>
      <c r="AC110" s="1030" t="s">
        <v>36</v>
      </c>
      <c r="AD110" s="381" t="s">
        <v>36</v>
      </c>
      <c r="AE110" s="357" t="s">
        <v>36</v>
      </c>
      <c r="AF110" s="364">
        <v>0</v>
      </c>
      <c r="AG110" s="6" t="s">
        <v>397</v>
      </c>
      <c r="AH110" s="18" t="s">
        <v>398</v>
      </c>
      <c r="AI110" s="37">
        <v>3.9</v>
      </c>
      <c r="AJ110" s="38">
        <v>2.4</v>
      </c>
      <c r="AK110" s="39">
        <v>12.3</v>
      </c>
      <c r="AL110" s="95"/>
    </row>
    <row r="111" spans="1:38">
      <c r="A111" s="2226"/>
      <c r="B111" s="472">
        <v>42921</v>
      </c>
      <c r="C111" s="473" t="s">
        <v>679</v>
      </c>
      <c r="D111" s="120" t="s">
        <v>641</v>
      </c>
      <c r="E111" s="889">
        <v>1</v>
      </c>
      <c r="F111" s="890">
        <v>26.6</v>
      </c>
      <c r="G111" s="891">
        <v>23.4</v>
      </c>
      <c r="H111" s="892">
        <v>23.7</v>
      </c>
      <c r="I111" s="893">
        <v>4.2</v>
      </c>
      <c r="J111" s="894">
        <v>2.8</v>
      </c>
      <c r="K111" s="895">
        <v>7.56</v>
      </c>
      <c r="L111" s="896">
        <v>7.55</v>
      </c>
      <c r="M111" s="893">
        <v>30.8</v>
      </c>
      <c r="N111" s="894">
        <v>30.9</v>
      </c>
      <c r="O111" s="891" t="s">
        <v>36</v>
      </c>
      <c r="P111" s="892">
        <v>108.6</v>
      </c>
      <c r="Q111" s="891" t="s">
        <v>19</v>
      </c>
      <c r="R111" s="892">
        <v>107.3</v>
      </c>
      <c r="S111" s="891" t="s">
        <v>36</v>
      </c>
      <c r="T111" s="892" t="s">
        <v>36</v>
      </c>
      <c r="U111" s="891" t="s">
        <v>36</v>
      </c>
      <c r="V111" s="892" t="s">
        <v>36</v>
      </c>
      <c r="W111" s="893" t="s">
        <v>36</v>
      </c>
      <c r="X111" s="894">
        <v>10.4</v>
      </c>
      <c r="Y111" s="897" t="s">
        <v>19</v>
      </c>
      <c r="Z111" s="898">
        <v>203</v>
      </c>
      <c r="AA111" s="895"/>
      <c r="AB111" s="896">
        <v>0.06</v>
      </c>
      <c r="AC111" s="1030" t="s">
        <v>36</v>
      </c>
      <c r="AD111" s="381" t="s">
        <v>36</v>
      </c>
      <c r="AE111" s="357" t="s">
        <v>36</v>
      </c>
      <c r="AF111" s="364">
        <v>0</v>
      </c>
      <c r="AG111" s="6" t="s">
        <v>21</v>
      </c>
      <c r="AH111" s="18"/>
      <c r="AI111" s="40">
        <v>7.54</v>
      </c>
      <c r="AJ111" s="41">
        <v>7.51</v>
      </c>
      <c r="AK111" s="42">
        <v>8.3800000000000008</v>
      </c>
      <c r="AL111" s="96"/>
    </row>
    <row r="112" spans="1:38">
      <c r="A112" s="2226"/>
      <c r="B112" s="537">
        <v>42922</v>
      </c>
      <c r="C112" s="528" t="s">
        <v>680</v>
      </c>
      <c r="D112" s="120" t="s">
        <v>641</v>
      </c>
      <c r="E112" s="889" t="s">
        <v>36</v>
      </c>
      <c r="F112" s="890">
        <v>29.5</v>
      </c>
      <c r="G112" s="891">
        <v>23.6</v>
      </c>
      <c r="H112" s="892">
        <v>24</v>
      </c>
      <c r="I112" s="893">
        <v>3.9</v>
      </c>
      <c r="J112" s="894">
        <v>2.4</v>
      </c>
      <c r="K112" s="895">
        <v>7.54</v>
      </c>
      <c r="L112" s="896">
        <v>7.51</v>
      </c>
      <c r="M112" s="893">
        <v>30.9</v>
      </c>
      <c r="N112" s="894">
        <v>30.9</v>
      </c>
      <c r="O112" s="891">
        <v>109.9</v>
      </c>
      <c r="P112" s="892">
        <v>109.9</v>
      </c>
      <c r="Q112" s="891">
        <v>106.1</v>
      </c>
      <c r="R112" s="892">
        <v>107.1</v>
      </c>
      <c r="S112" s="891">
        <v>71.400000000000006</v>
      </c>
      <c r="T112" s="892">
        <v>71.2</v>
      </c>
      <c r="U112" s="891">
        <v>34.700000000000003</v>
      </c>
      <c r="V112" s="892">
        <v>35.9</v>
      </c>
      <c r="W112" s="893">
        <v>10.7</v>
      </c>
      <c r="X112" s="894">
        <v>10.1</v>
      </c>
      <c r="Y112" s="897">
        <v>212</v>
      </c>
      <c r="Z112" s="898">
        <v>200</v>
      </c>
      <c r="AA112" s="895">
        <v>0.12</v>
      </c>
      <c r="AB112" s="896">
        <v>0.09</v>
      </c>
      <c r="AC112" s="1030" t="s">
        <v>36</v>
      </c>
      <c r="AD112" s="381" t="s">
        <v>36</v>
      </c>
      <c r="AE112" s="357" t="s">
        <v>36</v>
      </c>
      <c r="AF112" s="364">
        <v>0</v>
      </c>
      <c r="AG112" s="6" t="s">
        <v>369</v>
      </c>
      <c r="AH112" s="18" t="s">
        <v>22</v>
      </c>
      <c r="AI112" s="34">
        <v>30.9</v>
      </c>
      <c r="AJ112" s="35">
        <v>30.9</v>
      </c>
      <c r="AK112" s="36">
        <v>31.9</v>
      </c>
      <c r="AL112" s="97"/>
    </row>
    <row r="113" spans="1:38">
      <c r="A113" s="2226"/>
      <c r="B113" s="472">
        <v>42923</v>
      </c>
      <c r="C113" s="473" t="s">
        <v>681</v>
      </c>
      <c r="D113" s="120" t="s">
        <v>627</v>
      </c>
      <c r="E113" s="889" t="s">
        <v>36</v>
      </c>
      <c r="F113" s="890">
        <v>29.9</v>
      </c>
      <c r="G113" s="891">
        <v>23.8</v>
      </c>
      <c r="H113" s="892">
        <v>24.2</v>
      </c>
      <c r="I113" s="893">
        <v>3.7</v>
      </c>
      <c r="J113" s="894">
        <v>2.5</v>
      </c>
      <c r="K113" s="895">
        <v>7.52</v>
      </c>
      <c r="L113" s="896">
        <v>7.52</v>
      </c>
      <c r="M113" s="893">
        <v>30.9</v>
      </c>
      <c r="N113" s="894">
        <v>30.9</v>
      </c>
      <c r="O113" s="891" t="s">
        <v>19</v>
      </c>
      <c r="P113" s="892">
        <v>107.9</v>
      </c>
      <c r="Q113" s="891" t="s">
        <v>19</v>
      </c>
      <c r="R113" s="892">
        <v>106.9</v>
      </c>
      <c r="S113" s="891" t="s">
        <v>19</v>
      </c>
      <c r="T113" s="892" t="s">
        <v>19</v>
      </c>
      <c r="U113" s="891" t="s">
        <v>19</v>
      </c>
      <c r="V113" s="892" t="s">
        <v>19</v>
      </c>
      <c r="W113" s="893" t="s">
        <v>19</v>
      </c>
      <c r="X113" s="894">
        <v>10.7</v>
      </c>
      <c r="Y113" s="897" t="s">
        <v>19</v>
      </c>
      <c r="Z113" s="898">
        <v>133</v>
      </c>
      <c r="AA113" s="895"/>
      <c r="AB113" s="896">
        <v>7.0000000000000007E-2</v>
      </c>
      <c r="AC113" s="1030" t="s">
        <v>36</v>
      </c>
      <c r="AD113" s="381" t="s">
        <v>36</v>
      </c>
      <c r="AE113" s="357" t="s">
        <v>36</v>
      </c>
      <c r="AF113" s="364">
        <v>0</v>
      </c>
      <c r="AG113" s="6" t="s">
        <v>399</v>
      </c>
      <c r="AH113" s="18" t="s">
        <v>23</v>
      </c>
      <c r="AI113" s="34">
        <v>109.9</v>
      </c>
      <c r="AJ113" s="35">
        <v>109.9</v>
      </c>
      <c r="AK113" s="36">
        <v>116.2</v>
      </c>
      <c r="AL113" s="97"/>
    </row>
    <row r="114" spans="1:38">
      <c r="A114" s="2226"/>
      <c r="B114" s="472">
        <v>42924</v>
      </c>
      <c r="C114" s="473" t="s">
        <v>682</v>
      </c>
      <c r="D114" s="120" t="s">
        <v>627</v>
      </c>
      <c r="E114" s="889" t="s">
        <v>36</v>
      </c>
      <c r="F114" s="890">
        <v>31.3</v>
      </c>
      <c r="G114" s="891">
        <v>23.8</v>
      </c>
      <c r="H114" s="892">
        <v>24.4</v>
      </c>
      <c r="I114" s="893">
        <v>3.9</v>
      </c>
      <c r="J114" s="894">
        <v>2.7</v>
      </c>
      <c r="K114" s="895">
        <v>7.56</v>
      </c>
      <c r="L114" s="896">
        <v>7.52</v>
      </c>
      <c r="M114" s="893">
        <v>30.8</v>
      </c>
      <c r="N114" s="894">
        <v>31</v>
      </c>
      <c r="O114" s="891" t="s">
        <v>36</v>
      </c>
      <c r="P114" s="892" t="s">
        <v>19</v>
      </c>
      <c r="Q114" s="891" t="s">
        <v>19</v>
      </c>
      <c r="R114" s="892" t="s">
        <v>19</v>
      </c>
      <c r="S114" s="891" t="s">
        <v>36</v>
      </c>
      <c r="T114" s="892" t="s">
        <v>36</v>
      </c>
      <c r="U114" s="891" t="s">
        <v>36</v>
      </c>
      <c r="V114" s="892" t="s">
        <v>36</v>
      </c>
      <c r="W114" s="893" t="s">
        <v>36</v>
      </c>
      <c r="X114" s="894" t="s">
        <v>19</v>
      </c>
      <c r="Y114" s="897" t="s">
        <v>19</v>
      </c>
      <c r="Z114" s="898" t="s">
        <v>19</v>
      </c>
      <c r="AA114" s="895"/>
      <c r="AB114" s="896"/>
      <c r="AC114" s="1030" t="s">
        <v>36</v>
      </c>
      <c r="AD114" s="381" t="s">
        <v>36</v>
      </c>
      <c r="AE114" s="357" t="s">
        <v>36</v>
      </c>
      <c r="AF114" s="364">
        <v>0</v>
      </c>
      <c r="AG114" s="6" t="s">
        <v>373</v>
      </c>
      <c r="AH114" s="18" t="s">
        <v>23</v>
      </c>
      <c r="AI114" s="34">
        <v>106.1</v>
      </c>
      <c r="AJ114" s="35">
        <v>107.1</v>
      </c>
      <c r="AK114" s="36">
        <v>111.1</v>
      </c>
      <c r="AL114" s="97"/>
    </row>
    <row r="115" spans="1:38">
      <c r="A115" s="2226"/>
      <c r="B115" s="472">
        <v>42925</v>
      </c>
      <c r="C115" s="473" t="s">
        <v>683</v>
      </c>
      <c r="D115" s="120" t="s">
        <v>627</v>
      </c>
      <c r="E115" s="889" t="s">
        <v>36</v>
      </c>
      <c r="F115" s="890">
        <v>29.9</v>
      </c>
      <c r="G115" s="891">
        <v>24.2</v>
      </c>
      <c r="H115" s="892">
        <v>24.6</v>
      </c>
      <c r="I115" s="893">
        <v>3.9</v>
      </c>
      <c r="J115" s="894">
        <v>2.6</v>
      </c>
      <c r="K115" s="895">
        <v>7.54</v>
      </c>
      <c r="L115" s="896">
        <v>7.53</v>
      </c>
      <c r="M115" s="893">
        <v>30.9</v>
      </c>
      <c r="N115" s="894">
        <v>31</v>
      </c>
      <c r="O115" s="891" t="s">
        <v>36</v>
      </c>
      <c r="P115" s="892" t="s">
        <v>19</v>
      </c>
      <c r="Q115" s="891" t="s">
        <v>19</v>
      </c>
      <c r="R115" s="892" t="s">
        <v>19</v>
      </c>
      <c r="S115" s="891" t="s">
        <v>36</v>
      </c>
      <c r="T115" s="892" t="s">
        <v>36</v>
      </c>
      <c r="U115" s="891" t="s">
        <v>36</v>
      </c>
      <c r="V115" s="892" t="s">
        <v>36</v>
      </c>
      <c r="W115" s="893" t="s">
        <v>36</v>
      </c>
      <c r="X115" s="894" t="s">
        <v>19</v>
      </c>
      <c r="Y115" s="897" t="s">
        <v>19</v>
      </c>
      <c r="Z115" s="898" t="s">
        <v>19</v>
      </c>
      <c r="AA115" s="895"/>
      <c r="AB115" s="896"/>
      <c r="AC115" s="1030" t="s">
        <v>36</v>
      </c>
      <c r="AD115" s="381" t="s">
        <v>36</v>
      </c>
      <c r="AE115" s="357" t="s">
        <v>36</v>
      </c>
      <c r="AF115" s="364">
        <v>0</v>
      </c>
      <c r="AG115" s="6" t="s">
        <v>374</v>
      </c>
      <c r="AH115" s="18" t="s">
        <v>23</v>
      </c>
      <c r="AI115" s="34">
        <v>71.400000000000006</v>
      </c>
      <c r="AJ115" s="35">
        <v>71.2</v>
      </c>
      <c r="AK115" s="36">
        <v>72.8</v>
      </c>
      <c r="AL115" s="97"/>
    </row>
    <row r="116" spans="1:38">
      <c r="A116" s="2226"/>
      <c r="B116" s="472">
        <v>42926</v>
      </c>
      <c r="C116" s="473" t="s">
        <v>677</v>
      </c>
      <c r="D116" s="120" t="s">
        <v>627</v>
      </c>
      <c r="E116" s="889" t="s">
        <v>36</v>
      </c>
      <c r="F116" s="890">
        <v>30.9</v>
      </c>
      <c r="G116" s="891">
        <v>24.6</v>
      </c>
      <c r="H116" s="892">
        <v>25</v>
      </c>
      <c r="I116" s="893">
        <v>3.9</v>
      </c>
      <c r="J116" s="894">
        <v>2.6</v>
      </c>
      <c r="K116" s="895">
        <v>7.6</v>
      </c>
      <c r="L116" s="896">
        <v>7.56</v>
      </c>
      <c r="M116" s="893">
        <v>30.9</v>
      </c>
      <c r="N116" s="894">
        <v>31</v>
      </c>
      <c r="O116" s="891" t="s">
        <v>36</v>
      </c>
      <c r="P116" s="892">
        <v>111.7</v>
      </c>
      <c r="Q116" s="891" t="s">
        <v>19</v>
      </c>
      <c r="R116" s="892">
        <v>108.7</v>
      </c>
      <c r="S116" s="891" t="s">
        <v>36</v>
      </c>
      <c r="T116" s="892" t="s">
        <v>36</v>
      </c>
      <c r="U116" s="891" t="s">
        <v>36</v>
      </c>
      <c r="V116" s="892" t="s">
        <v>36</v>
      </c>
      <c r="W116" s="893" t="s">
        <v>36</v>
      </c>
      <c r="X116" s="894">
        <v>10.7</v>
      </c>
      <c r="Y116" s="897" t="s">
        <v>19</v>
      </c>
      <c r="Z116" s="898">
        <v>138</v>
      </c>
      <c r="AA116" s="895"/>
      <c r="AB116" s="896">
        <v>0.09</v>
      </c>
      <c r="AC116" s="1030" t="s">
        <v>36</v>
      </c>
      <c r="AD116" s="381" t="s">
        <v>36</v>
      </c>
      <c r="AE116" s="357" t="s">
        <v>36</v>
      </c>
      <c r="AF116" s="364">
        <v>0</v>
      </c>
      <c r="AG116" s="6" t="s">
        <v>375</v>
      </c>
      <c r="AH116" s="18" t="s">
        <v>23</v>
      </c>
      <c r="AI116" s="34">
        <v>34.700000000000003</v>
      </c>
      <c r="AJ116" s="35">
        <v>35.9</v>
      </c>
      <c r="AK116" s="36">
        <v>38.299999999999997</v>
      </c>
      <c r="AL116" s="97"/>
    </row>
    <row r="117" spans="1:38">
      <c r="A117" s="2226"/>
      <c r="B117" s="472">
        <v>42927</v>
      </c>
      <c r="C117" s="473" t="s">
        <v>678</v>
      </c>
      <c r="D117" s="120" t="s">
        <v>627</v>
      </c>
      <c r="E117" s="889" t="s">
        <v>36</v>
      </c>
      <c r="F117" s="890">
        <v>30.9</v>
      </c>
      <c r="G117" s="891">
        <v>24.7</v>
      </c>
      <c r="H117" s="892">
        <v>25.1</v>
      </c>
      <c r="I117" s="893">
        <v>3.7</v>
      </c>
      <c r="J117" s="894">
        <v>2.7</v>
      </c>
      <c r="K117" s="895">
        <v>7.6</v>
      </c>
      <c r="L117" s="896">
        <v>7.57</v>
      </c>
      <c r="M117" s="893">
        <v>30.8</v>
      </c>
      <c r="N117" s="894">
        <v>30.9</v>
      </c>
      <c r="O117" s="891" t="s">
        <v>36</v>
      </c>
      <c r="P117" s="892">
        <v>105.7</v>
      </c>
      <c r="Q117" s="891" t="s">
        <v>19</v>
      </c>
      <c r="R117" s="892">
        <v>104.9</v>
      </c>
      <c r="S117" s="891" t="s">
        <v>36</v>
      </c>
      <c r="T117" s="892" t="s">
        <v>36</v>
      </c>
      <c r="U117" s="891" t="s">
        <v>36</v>
      </c>
      <c r="V117" s="892" t="s">
        <v>36</v>
      </c>
      <c r="W117" s="893" t="s">
        <v>36</v>
      </c>
      <c r="X117" s="894">
        <v>10.4</v>
      </c>
      <c r="Y117" s="897" t="s">
        <v>19</v>
      </c>
      <c r="Z117" s="898">
        <v>130</v>
      </c>
      <c r="AA117" s="895"/>
      <c r="AB117" s="896">
        <v>0.1</v>
      </c>
      <c r="AC117" s="1030">
        <v>1690</v>
      </c>
      <c r="AD117" s="381" t="s">
        <v>36</v>
      </c>
      <c r="AE117" s="357" t="s">
        <v>36</v>
      </c>
      <c r="AF117" s="364">
        <v>0</v>
      </c>
      <c r="AG117" s="6" t="s">
        <v>400</v>
      </c>
      <c r="AH117" s="18" t="s">
        <v>23</v>
      </c>
      <c r="AI117" s="37">
        <v>10.7</v>
      </c>
      <c r="AJ117" s="38">
        <v>10.1</v>
      </c>
      <c r="AK117" s="39">
        <v>10.199999999999999</v>
      </c>
      <c r="AL117" s="95"/>
    </row>
    <row r="118" spans="1:38">
      <c r="A118" s="2226"/>
      <c r="B118" s="472">
        <v>42928</v>
      </c>
      <c r="C118" s="473" t="s">
        <v>679</v>
      </c>
      <c r="D118" s="120" t="s">
        <v>627</v>
      </c>
      <c r="E118" s="889" t="s">
        <v>36</v>
      </c>
      <c r="F118" s="890">
        <v>31.2</v>
      </c>
      <c r="G118" s="891">
        <v>25</v>
      </c>
      <c r="H118" s="892">
        <v>25.5</v>
      </c>
      <c r="I118" s="893">
        <v>3.2</v>
      </c>
      <c r="J118" s="894">
        <v>2</v>
      </c>
      <c r="K118" s="895">
        <v>7.59</v>
      </c>
      <c r="L118" s="896">
        <v>7.31</v>
      </c>
      <c r="M118" s="893">
        <v>30.8</v>
      </c>
      <c r="N118" s="894">
        <v>31.1</v>
      </c>
      <c r="O118" s="891" t="s">
        <v>36</v>
      </c>
      <c r="P118" s="892">
        <v>102.7</v>
      </c>
      <c r="Q118" s="891" t="s">
        <v>19</v>
      </c>
      <c r="R118" s="892">
        <v>106.3</v>
      </c>
      <c r="S118" s="891" t="s">
        <v>36</v>
      </c>
      <c r="T118" s="892" t="s">
        <v>36</v>
      </c>
      <c r="U118" s="891" t="s">
        <v>36</v>
      </c>
      <c r="V118" s="892" t="s">
        <v>36</v>
      </c>
      <c r="W118" s="893" t="s">
        <v>36</v>
      </c>
      <c r="X118" s="894">
        <v>10.5</v>
      </c>
      <c r="Y118" s="897" t="s">
        <v>19</v>
      </c>
      <c r="Z118" s="898">
        <v>207</v>
      </c>
      <c r="AA118" s="895"/>
      <c r="AB118" s="896">
        <v>0.04</v>
      </c>
      <c r="AC118" s="1030">
        <v>1100</v>
      </c>
      <c r="AD118" s="381" t="s">
        <v>36</v>
      </c>
      <c r="AE118" s="357" t="s">
        <v>36</v>
      </c>
      <c r="AF118" s="364">
        <v>0</v>
      </c>
      <c r="AG118" s="6" t="s">
        <v>401</v>
      </c>
      <c r="AH118" s="18" t="s">
        <v>23</v>
      </c>
      <c r="AI118" s="49">
        <v>212</v>
      </c>
      <c r="AJ118" s="50">
        <v>200</v>
      </c>
      <c r="AK118" s="25">
        <v>222</v>
      </c>
      <c r="AL118" s="26"/>
    </row>
    <row r="119" spans="1:38">
      <c r="A119" s="2226"/>
      <c r="B119" s="472">
        <v>42929</v>
      </c>
      <c r="C119" s="473" t="s">
        <v>680</v>
      </c>
      <c r="D119" s="120" t="s">
        <v>627</v>
      </c>
      <c r="E119" s="889" t="s">
        <v>36</v>
      </c>
      <c r="F119" s="890">
        <v>32</v>
      </c>
      <c r="G119" s="891">
        <v>25.3</v>
      </c>
      <c r="H119" s="892">
        <v>25.8</v>
      </c>
      <c r="I119" s="893">
        <v>3.1</v>
      </c>
      <c r="J119" s="894">
        <v>2.5</v>
      </c>
      <c r="K119" s="895">
        <v>7.57</v>
      </c>
      <c r="L119" s="896">
        <v>7.56</v>
      </c>
      <c r="M119" s="893">
        <v>30.6</v>
      </c>
      <c r="N119" s="894">
        <v>30.7</v>
      </c>
      <c r="O119" s="891" t="s">
        <v>36</v>
      </c>
      <c r="P119" s="892">
        <v>107.7</v>
      </c>
      <c r="Q119" s="891" t="s">
        <v>19</v>
      </c>
      <c r="R119" s="892">
        <v>105.1</v>
      </c>
      <c r="S119" s="891" t="s">
        <v>36</v>
      </c>
      <c r="T119" s="892" t="s">
        <v>36</v>
      </c>
      <c r="U119" s="891" t="s">
        <v>36</v>
      </c>
      <c r="V119" s="892" t="s">
        <v>36</v>
      </c>
      <c r="W119" s="893" t="s">
        <v>36</v>
      </c>
      <c r="X119" s="894">
        <v>10.7</v>
      </c>
      <c r="Y119" s="897" t="s">
        <v>19</v>
      </c>
      <c r="Z119" s="898">
        <v>201</v>
      </c>
      <c r="AA119" s="895"/>
      <c r="AB119" s="896">
        <v>0.06</v>
      </c>
      <c r="AC119" s="1030" t="s">
        <v>36</v>
      </c>
      <c r="AD119" s="381" t="s">
        <v>36</v>
      </c>
      <c r="AE119" s="357" t="s">
        <v>36</v>
      </c>
      <c r="AF119" s="364">
        <v>0</v>
      </c>
      <c r="AG119" s="6" t="s">
        <v>402</v>
      </c>
      <c r="AH119" s="18" t="s">
        <v>23</v>
      </c>
      <c r="AI119" s="40">
        <v>0.12</v>
      </c>
      <c r="AJ119" s="41">
        <v>0.09</v>
      </c>
      <c r="AK119" s="42">
        <v>0.34</v>
      </c>
      <c r="AL119" s="96"/>
    </row>
    <row r="120" spans="1:38">
      <c r="A120" s="2226"/>
      <c r="B120" s="472">
        <v>42930</v>
      </c>
      <c r="C120" s="473" t="s">
        <v>681</v>
      </c>
      <c r="D120" s="120" t="s">
        <v>627</v>
      </c>
      <c r="E120" s="889" t="s">
        <v>36</v>
      </c>
      <c r="F120" s="890">
        <v>31.6</v>
      </c>
      <c r="G120" s="891">
        <v>25.5</v>
      </c>
      <c r="H120" s="892">
        <v>25.8</v>
      </c>
      <c r="I120" s="893">
        <v>3</v>
      </c>
      <c r="J120" s="894">
        <v>2.2000000000000002</v>
      </c>
      <c r="K120" s="895">
        <v>7.59</v>
      </c>
      <c r="L120" s="896">
        <v>7.56</v>
      </c>
      <c r="M120" s="893">
        <v>30.6</v>
      </c>
      <c r="N120" s="894">
        <v>30.7</v>
      </c>
      <c r="O120" s="891" t="s">
        <v>36</v>
      </c>
      <c r="P120" s="892">
        <v>108.4</v>
      </c>
      <c r="Q120" s="891" t="s">
        <v>19</v>
      </c>
      <c r="R120" s="892">
        <v>105.3</v>
      </c>
      <c r="S120" s="891" t="s">
        <v>36</v>
      </c>
      <c r="T120" s="892" t="s">
        <v>36</v>
      </c>
      <c r="U120" s="891" t="s">
        <v>36</v>
      </c>
      <c r="V120" s="892" t="s">
        <v>36</v>
      </c>
      <c r="W120" s="893" t="s">
        <v>36</v>
      </c>
      <c r="X120" s="894">
        <v>10.6</v>
      </c>
      <c r="Y120" s="897" t="s">
        <v>19</v>
      </c>
      <c r="Z120" s="898">
        <v>181</v>
      </c>
      <c r="AA120" s="895"/>
      <c r="AB120" s="896">
        <v>0.08</v>
      </c>
      <c r="AC120" s="1030" t="s">
        <v>36</v>
      </c>
      <c r="AD120" s="381" t="s">
        <v>36</v>
      </c>
      <c r="AE120" s="357" t="s">
        <v>36</v>
      </c>
      <c r="AF120" s="364">
        <v>0</v>
      </c>
      <c r="AG120" s="6" t="s">
        <v>24</v>
      </c>
      <c r="AH120" s="18" t="s">
        <v>23</v>
      </c>
      <c r="AI120" s="23">
        <v>4</v>
      </c>
      <c r="AJ120" s="48">
        <v>3.9</v>
      </c>
      <c r="AK120" s="155">
        <v>6.1</v>
      </c>
      <c r="AL120" s="96"/>
    </row>
    <row r="121" spans="1:38">
      <c r="A121" s="2226"/>
      <c r="B121" s="472">
        <v>42931</v>
      </c>
      <c r="C121" s="473" t="s">
        <v>682</v>
      </c>
      <c r="D121" s="120" t="s">
        <v>627</v>
      </c>
      <c r="E121" s="889" t="s">
        <v>36</v>
      </c>
      <c r="F121" s="890">
        <v>31.8</v>
      </c>
      <c r="G121" s="891">
        <v>25.8</v>
      </c>
      <c r="H121" s="892">
        <v>26.2</v>
      </c>
      <c r="I121" s="893">
        <v>3.1</v>
      </c>
      <c r="J121" s="894">
        <v>2.2999999999999998</v>
      </c>
      <c r="K121" s="895">
        <v>7.51</v>
      </c>
      <c r="L121" s="896">
        <v>7.51</v>
      </c>
      <c r="M121" s="893">
        <v>30.5</v>
      </c>
      <c r="N121" s="894">
        <v>30.6</v>
      </c>
      <c r="O121" s="891" t="s">
        <v>36</v>
      </c>
      <c r="P121" s="892" t="s">
        <v>19</v>
      </c>
      <c r="Q121" s="891" t="s">
        <v>19</v>
      </c>
      <c r="R121" s="892" t="s">
        <v>19</v>
      </c>
      <c r="S121" s="891" t="s">
        <v>36</v>
      </c>
      <c r="T121" s="892" t="s">
        <v>36</v>
      </c>
      <c r="U121" s="891" t="s">
        <v>36</v>
      </c>
      <c r="V121" s="892" t="s">
        <v>36</v>
      </c>
      <c r="W121" s="893" t="s">
        <v>36</v>
      </c>
      <c r="X121" s="894" t="s">
        <v>19</v>
      </c>
      <c r="Y121" s="897" t="s">
        <v>19</v>
      </c>
      <c r="Z121" s="898" t="s">
        <v>19</v>
      </c>
      <c r="AA121" s="895"/>
      <c r="AB121" s="896"/>
      <c r="AC121" s="1030" t="s">
        <v>36</v>
      </c>
      <c r="AD121" s="381" t="s">
        <v>36</v>
      </c>
      <c r="AE121" s="357" t="s">
        <v>36</v>
      </c>
      <c r="AF121" s="364">
        <v>0</v>
      </c>
      <c r="AG121" s="6" t="s">
        <v>25</v>
      </c>
      <c r="AH121" s="18" t="s">
        <v>23</v>
      </c>
      <c r="AI121" s="23">
        <v>1.6</v>
      </c>
      <c r="AJ121" s="48">
        <v>1.3</v>
      </c>
      <c r="AK121" s="36">
        <v>4.5</v>
      </c>
      <c r="AL121" s="96"/>
    </row>
    <row r="122" spans="1:38">
      <c r="A122" s="2226"/>
      <c r="B122" s="472">
        <v>42932</v>
      </c>
      <c r="C122" s="473" t="s">
        <v>683</v>
      </c>
      <c r="D122" s="120" t="s">
        <v>627</v>
      </c>
      <c r="E122" s="889" t="s">
        <v>36</v>
      </c>
      <c r="F122" s="890">
        <v>32.5</v>
      </c>
      <c r="G122" s="891">
        <v>26</v>
      </c>
      <c r="H122" s="892">
        <v>26.4</v>
      </c>
      <c r="I122" s="893">
        <v>3</v>
      </c>
      <c r="J122" s="894">
        <v>2</v>
      </c>
      <c r="K122" s="895">
        <v>7.53</v>
      </c>
      <c r="L122" s="896">
        <v>7.52</v>
      </c>
      <c r="M122" s="893">
        <v>30.4</v>
      </c>
      <c r="N122" s="894">
        <v>30.4</v>
      </c>
      <c r="O122" s="891" t="s">
        <v>36</v>
      </c>
      <c r="P122" s="892" t="s">
        <v>19</v>
      </c>
      <c r="Q122" s="891" t="s">
        <v>19</v>
      </c>
      <c r="R122" s="892" t="s">
        <v>19</v>
      </c>
      <c r="S122" s="891" t="s">
        <v>36</v>
      </c>
      <c r="T122" s="892" t="s">
        <v>36</v>
      </c>
      <c r="U122" s="891" t="s">
        <v>36</v>
      </c>
      <c r="V122" s="892" t="s">
        <v>36</v>
      </c>
      <c r="W122" s="893" t="s">
        <v>36</v>
      </c>
      <c r="X122" s="894" t="s">
        <v>19</v>
      </c>
      <c r="Y122" s="897" t="s">
        <v>19</v>
      </c>
      <c r="Z122" s="898" t="s">
        <v>19</v>
      </c>
      <c r="AA122" s="895"/>
      <c r="AB122" s="896"/>
      <c r="AC122" s="1030" t="s">
        <v>36</v>
      </c>
      <c r="AD122" s="381" t="s">
        <v>36</v>
      </c>
      <c r="AE122" s="357" t="s">
        <v>36</v>
      </c>
      <c r="AF122" s="364">
        <v>0</v>
      </c>
      <c r="AG122" s="6" t="s">
        <v>403</v>
      </c>
      <c r="AH122" s="18" t="s">
        <v>23</v>
      </c>
      <c r="AI122" s="23">
        <v>2</v>
      </c>
      <c r="AJ122" s="48">
        <v>3.8</v>
      </c>
      <c r="AK122" s="36">
        <v>14.1</v>
      </c>
      <c r="AL122" s="96"/>
    </row>
    <row r="123" spans="1:38">
      <c r="A123" s="2226"/>
      <c r="B123" s="472">
        <v>42933</v>
      </c>
      <c r="C123" s="473" t="s">
        <v>677</v>
      </c>
      <c r="D123" s="120" t="s">
        <v>641</v>
      </c>
      <c r="E123" s="889" t="s">
        <v>36</v>
      </c>
      <c r="F123" s="890">
        <v>31.5</v>
      </c>
      <c r="G123" s="891">
        <v>26.1</v>
      </c>
      <c r="H123" s="892">
        <v>26.5</v>
      </c>
      <c r="I123" s="893">
        <v>2.7</v>
      </c>
      <c r="J123" s="894">
        <v>1.5</v>
      </c>
      <c r="K123" s="895">
        <v>7.53</v>
      </c>
      <c r="L123" s="896">
        <v>7.52</v>
      </c>
      <c r="M123" s="893">
        <v>30.6</v>
      </c>
      <c r="N123" s="894">
        <v>30.7</v>
      </c>
      <c r="O123" s="891" t="s">
        <v>36</v>
      </c>
      <c r="P123" s="892" t="s">
        <v>19</v>
      </c>
      <c r="Q123" s="891" t="s">
        <v>19</v>
      </c>
      <c r="R123" s="892" t="s">
        <v>19</v>
      </c>
      <c r="S123" s="891" t="s">
        <v>36</v>
      </c>
      <c r="T123" s="892" t="s">
        <v>36</v>
      </c>
      <c r="U123" s="891" t="s">
        <v>36</v>
      </c>
      <c r="V123" s="892" t="s">
        <v>36</v>
      </c>
      <c r="W123" s="893" t="s">
        <v>36</v>
      </c>
      <c r="X123" s="894" t="s">
        <v>19</v>
      </c>
      <c r="Y123" s="897" t="s">
        <v>19</v>
      </c>
      <c r="Z123" s="898" t="s">
        <v>19</v>
      </c>
      <c r="AA123" s="895"/>
      <c r="AB123" s="896"/>
      <c r="AC123" s="1030" t="s">
        <v>36</v>
      </c>
      <c r="AD123" s="381" t="s">
        <v>36</v>
      </c>
      <c r="AE123" s="357" t="s">
        <v>36</v>
      </c>
      <c r="AF123" s="364">
        <v>0</v>
      </c>
      <c r="AG123" s="6" t="s">
        <v>404</v>
      </c>
      <c r="AH123" s="18" t="s">
        <v>23</v>
      </c>
      <c r="AI123" s="45">
        <v>6.7000000000000004E-2</v>
      </c>
      <c r="AJ123" s="46">
        <v>5.3999999999999999E-2</v>
      </c>
      <c r="AK123" s="47">
        <v>8.5000000000000006E-2</v>
      </c>
      <c r="AL123" s="98"/>
    </row>
    <row r="124" spans="1:38">
      <c r="A124" s="2226"/>
      <c r="B124" s="472">
        <v>42934</v>
      </c>
      <c r="C124" s="473" t="s">
        <v>678</v>
      </c>
      <c r="D124" s="120" t="s">
        <v>641</v>
      </c>
      <c r="E124" s="889" t="s">
        <v>36</v>
      </c>
      <c r="F124" s="890">
        <v>29.5</v>
      </c>
      <c r="G124" s="891">
        <v>26.3</v>
      </c>
      <c r="H124" s="892">
        <v>26.5</v>
      </c>
      <c r="I124" s="893">
        <v>3.1</v>
      </c>
      <c r="J124" s="894">
        <v>1.7</v>
      </c>
      <c r="K124" s="895">
        <v>7.57</v>
      </c>
      <c r="L124" s="896">
        <v>7.55</v>
      </c>
      <c r="M124" s="893">
        <v>30.7</v>
      </c>
      <c r="N124" s="894">
        <v>30.7</v>
      </c>
      <c r="O124" s="891" t="s">
        <v>36</v>
      </c>
      <c r="P124" s="892">
        <v>108.8</v>
      </c>
      <c r="Q124" s="891" t="s">
        <v>19</v>
      </c>
      <c r="R124" s="892">
        <v>104.1</v>
      </c>
      <c r="S124" s="891" t="s">
        <v>36</v>
      </c>
      <c r="T124" s="892" t="s">
        <v>36</v>
      </c>
      <c r="U124" s="891" t="s">
        <v>36</v>
      </c>
      <c r="V124" s="892" t="s">
        <v>36</v>
      </c>
      <c r="W124" s="893" t="s">
        <v>36</v>
      </c>
      <c r="X124" s="894">
        <v>10.8</v>
      </c>
      <c r="Y124" s="897" t="s">
        <v>19</v>
      </c>
      <c r="Z124" s="898">
        <v>176</v>
      </c>
      <c r="AA124" s="895"/>
      <c r="AB124" s="896">
        <v>0.05</v>
      </c>
      <c r="AC124" s="1030" t="s">
        <v>36</v>
      </c>
      <c r="AD124" s="381" t="s">
        <v>36</v>
      </c>
      <c r="AE124" s="357" t="s">
        <v>36</v>
      </c>
      <c r="AF124" s="364">
        <v>0</v>
      </c>
      <c r="AG124" s="6" t="s">
        <v>292</v>
      </c>
      <c r="AH124" s="18" t="s">
        <v>23</v>
      </c>
      <c r="AI124" s="24">
        <v>0.26</v>
      </c>
      <c r="AJ124" s="44">
        <v>0.24</v>
      </c>
      <c r="AK124" s="42">
        <v>0.1</v>
      </c>
      <c r="AL124" s="96"/>
    </row>
    <row r="125" spans="1:38">
      <c r="A125" s="2226"/>
      <c r="B125" s="472">
        <v>42935</v>
      </c>
      <c r="C125" s="473" t="s">
        <v>679</v>
      </c>
      <c r="D125" s="120" t="s">
        <v>641</v>
      </c>
      <c r="E125" s="889" t="s">
        <v>36</v>
      </c>
      <c r="F125" s="890">
        <v>28.7</v>
      </c>
      <c r="G125" s="891">
        <v>26.5</v>
      </c>
      <c r="H125" s="892">
        <v>26.8</v>
      </c>
      <c r="I125" s="893">
        <v>3.1</v>
      </c>
      <c r="J125" s="894">
        <v>1.5</v>
      </c>
      <c r="K125" s="895">
        <v>7.56</v>
      </c>
      <c r="L125" s="896">
        <v>7.54</v>
      </c>
      <c r="M125" s="893">
        <v>30.7</v>
      </c>
      <c r="N125" s="894">
        <v>30.7</v>
      </c>
      <c r="O125" s="891" t="s">
        <v>36</v>
      </c>
      <c r="P125" s="892">
        <v>109</v>
      </c>
      <c r="Q125" s="891" t="s">
        <v>19</v>
      </c>
      <c r="R125" s="892">
        <v>104.9</v>
      </c>
      <c r="S125" s="891" t="s">
        <v>36</v>
      </c>
      <c r="T125" s="892" t="s">
        <v>36</v>
      </c>
      <c r="U125" s="891" t="s">
        <v>36</v>
      </c>
      <c r="V125" s="892" t="s">
        <v>36</v>
      </c>
      <c r="W125" s="893" t="s">
        <v>36</v>
      </c>
      <c r="X125" s="894">
        <v>10.8</v>
      </c>
      <c r="Y125" s="897" t="s">
        <v>19</v>
      </c>
      <c r="Z125" s="898">
        <v>156</v>
      </c>
      <c r="AA125" s="895"/>
      <c r="AB125" s="896">
        <v>0.06</v>
      </c>
      <c r="AC125" s="1030" t="s">
        <v>36</v>
      </c>
      <c r="AD125" s="381" t="s">
        <v>36</v>
      </c>
      <c r="AE125" s="357" t="s">
        <v>36</v>
      </c>
      <c r="AF125" s="364">
        <v>0</v>
      </c>
      <c r="AG125" s="6" t="s">
        <v>98</v>
      </c>
      <c r="AH125" s="18" t="s">
        <v>23</v>
      </c>
      <c r="AI125" s="24">
        <v>0.65</v>
      </c>
      <c r="AJ125" s="44">
        <v>0.63</v>
      </c>
      <c r="AK125" s="42">
        <v>0.74</v>
      </c>
      <c r="AL125" s="96"/>
    </row>
    <row r="126" spans="1:38">
      <c r="A126" s="2226"/>
      <c r="B126" s="472">
        <v>42936</v>
      </c>
      <c r="C126" s="473" t="s">
        <v>680</v>
      </c>
      <c r="D126" s="120" t="s">
        <v>627</v>
      </c>
      <c r="E126" s="889" t="s">
        <v>36</v>
      </c>
      <c r="F126" s="890">
        <v>30.7</v>
      </c>
      <c r="G126" s="891">
        <v>26.6</v>
      </c>
      <c r="H126" s="892">
        <v>27</v>
      </c>
      <c r="I126" s="893">
        <v>2.6</v>
      </c>
      <c r="J126" s="894">
        <v>1.3</v>
      </c>
      <c r="K126" s="895">
        <v>7.53</v>
      </c>
      <c r="L126" s="896">
        <v>7.51</v>
      </c>
      <c r="M126" s="893">
        <v>30.8</v>
      </c>
      <c r="N126" s="894">
        <v>30.9</v>
      </c>
      <c r="O126" s="891" t="s">
        <v>36</v>
      </c>
      <c r="P126" s="892">
        <v>108.8</v>
      </c>
      <c r="Q126" s="891" t="s">
        <v>19</v>
      </c>
      <c r="R126" s="892">
        <v>105.3</v>
      </c>
      <c r="S126" s="891" t="s">
        <v>36</v>
      </c>
      <c r="T126" s="892" t="s">
        <v>36</v>
      </c>
      <c r="U126" s="891" t="s">
        <v>36</v>
      </c>
      <c r="V126" s="892" t="s">
        <v>36</v>
      </c>
      <c r="W126" s="893" t="s">
        <v>36</v>
      </c>
      <c r="X126" s="894">
        <v>10.7</v>
      </c>
      <c r="Y126" s="897" t="s">
        <v>19</v>
      </c>
      <c r="Z126" s="898">
        <v>182</v>
      </c>
      <c r="AA126" s="895"/>
      <c r="AB126" s="896">
        <v>0.05</v>
      </c>
      <c r="AC126" s="1030" t="s">
        <v>36</v>
      </c>
      <c r="AD126" s="50" t="s">
        <v>36</v>
      </c>
      <c r="AE126" s="501" t="s">
        <v>36</v>
      </c>
      <c r="AF126" s="502">
        <v>0</v>
      </c>
      <c r="AG126" s="6" t="s">
        <v>384</v>
      </c>
      <c r="AH126" s="18" t="s">
        <v>23</v>
      </c>
      <c r="AI126" s="45">
        <v>2.5999999999999999E-2</v>
      </c>
      <c r="AJ126" s="46">
        <v>2.1999999999999999E-2</v>
      </c>
      <c r="AK126" s="47">
        <v>9.9000000000000005E-2</v>
      </c>
      <c r="AL126" s="98"/>
    </row>
    <row r="127" spans="1:38">
      <c r="A127" s="2226"/>
      <c r="B127" s="472">
        <v>42937</v>
      </c>
      <c r="C127" s="473" t="s">
        <v>681</v>
      </c>
      <c r="D127" s="120" t="s">
        <v>627</v>
      </c>
      <c r="E127" s="889" t="s">
        <v>36</v>
      </c>
      <c r="F127" s="890">
        <v>31.8</v>
      </c>
      <c r="G127" s="891">
        <v>26.7</v>
      </c>
      <c r="H127" s="892">
        <v>27.1</v>
      </c>
      <c r="I127" s="893">
        <v>2.8</v>
      </c>
      <c r="J127" s="894">
        <v>1.5</v>
      </c>
      <c r="K127" s="895">
        <v>7.5</v>
      </c>
      <c r="L127" s="896">
        <v>7.49</v>
      </c>
      <c r="M127" s="893">
        <v>31</v>
      </c>
      <c r="N127" s="894">
        <v>30.9</v>
      </c>
      <c r="O127" s="891" t="s">
        <v>36</v>
      </c>
      <c r="P127" s="892">
        <v>107.2</v>
      </c>
      <c r="Q127" s="891" t="s">
        <v>19</v>
      </c>
      <c r="R127" s="892">
        <v>105.7</v>
      </c>
      <c r="S127" s="891" t="s">
        <v>36</v>
      </c>
      <c r="T127" s="892" t="s">
        <v>36</v>
      </c>
      <c r="U127" s="891" t="s">
        <v>36</v>
      </c>
      <c r="V127" s="892" t="s">
        <v>36</v>
      </c>
      <c r="W127" s="893" t="s">
        <v>36</v>
      </c>
      <c r="X127" s="894">
        <v>10.7</v>
      </c>
      <c r="Y127" s="897" t="s">
        <v>19</v>
      </c>
      <c r="Z127" s="898">
        <v>184</v>
      </c>
      <c r="AA127" s="895"/>
      <c r="AB127" s="896" t="s">
        <v>321</v>
      </c>
      <c r="AC127" s="1030" t="s">
        <v>36</v>
      </c>
      <c r="AD127" s="50" t="s">
        <v>36</v>
      </c>
      <c r="AE127" s="501" t="s">
        <v>36</v>
      </c>
      <c r="AF127" s="502">
        <v>0</v>
      </c>
      <c r="AG127" s="6" t="s">
        <v>405</v>
      </c>
      <c r="AH127" s="18" t="s">
        <v>23</v>
      </c>
      <c r="AI127" s="24" t="s">
        <v>644</v>
      </c>
      <c r="AJ127" s="44" t="s">
        <v>644</v>
      </c>
      <c r="AK127" s="42" t="s">
        <v>644</v>
      </c>
      <c r="AL127" s="96"/>
    </row>
    <row r="128" spans="1:38">
      <c r="A128" s="2226"/>
      <c r="B128" s="472">
        <v>42938</v>
      </c>
      <c r="C128" s="473" t="s">
        <v>682</v>
      </c>
      <c r="D128" s="120" t="s">
        <v>627</v>
      </c>
      <c r="E128" s="889" t="s">
        <v>36</v>
      </c>
      <c r="F128" s="890">
        <v>31.8</v>
      </c>
      <c r="G128" s="891">
        <v>26.9</v>
      </c>
      <c r="H128" s="892">
        <v>27.2</v>
      </c>
      <c r="I128" s="893">
        <v>2.8</v>
      </c>
      <c r="J128" s="894">
        <v>1.7</v>
      </c>
      <c r="K128" s="895">
        <v>7.55</v>
      </c>
      <c r="L128" s="896">
        <v>7.49</v>
      </c>
      <c r="M128" s="893">
        <v>31</v>
      </c>
      <c r="N128" s="894">
        <v>31</v>
      </c>
      <c r="O128" s="891" t="s">
        <v>36</v>
      </c>
      <c r="P128" s="892" t="s">
        <v>19</v>
      </c>
      <c r="Q128" s="891" t="s">
        <v>19</v>
      </c>
      <c r="R128" s="892" t="s">
        <v>19</v>
      </c>
      <c r="S128" s="891" t="s">
        <v>36</v>
      </c>
      <c r="T128" s="892" t="s">
        <v>36</v>
      </c>
      <c r="U128" s="891" t="s">
        <v>36</v>
      </c>
      <c r="V128" s="892" t="s">
        <v>36</v>
      </c>
      <c r="W128" s="893" t="s">
        <v>36</v>
      </c>
      <c r="X128" s="894" t="s">
        <v>19</v>
      </c>
      <c r="Y128" s="897" t="s">
        <v>19</v>
      </c>
      <c r="Z128" s="898" t="s">
        <v>19</v>
      </c>
      <c r="AA128" s="895"/>
      <c r="AB128" s="896"/>
      <c r="AC128" s="1030" t="s">
        <v>36</v>
      </c>
      <c r="AD128" s="50" t="s">
        <v>36</v>
      </c>
      <c r="AE128" s="501" t="s">
        <v>36</v>
      </c>
      <c r="AF128" s="502">
        <v>0</v>
      </c>
      <c r="AG128" s="6" t="s">
        <v>99</v>
      </c>
      <c r="AH128" s="18" t="s">
        <v>23</v>
      </c>
      <c r="AI128" s="23">
        <v>19.8</v>
      </c>
      <c r="AJ128" s="48">
        <v>19.7</v>
      </c>
      <c r="AK128" s="36">
        <v>20.5</v>
      </c>
      <c r="AL128" s="97"/>
    </row>
    <row r="129" spans="1:38">
      <c r="A129" s="2226"/>
      <c r="B129" s="472">
        <v>42939</v>
      </c>
      <c r="C129" s="473" t="s">
        <v>683</v>
      </c>
      <c r="D129" s="120" t="s">
        <v>641</v>
      </c>
      <c r="E129" s="889" t="s">
        <v>36</v>
      </c>
      <c r="F129" s="890">
        <v>29</v>
      </c>
      <c r="G129" s="891">
        <v>27</v>
      </c>
      <c r="H129" s="892">
        <v>27.2</v>
      </c>
      <c r="I129" s="893">
        <v>2.2000000000000002</v>
      </c>
      <c r="J129" s="894">
        <v>1.5</v>
      </c>
      <c r="K129" s="895">
        <v>7.57</v>
      </c>
      <c r="L129" s="896">
        <v>7.5</v>
      </c>
      <c r="M129" s="893">
        <v>31.1</v>
      </c>
      <c r="N129" s="894">
        <v>30.9</v>
      </c>
      <c r="O129" s="891" t="s">
        <v>36</v>
      </c>
      <c r="P129" s="892" t="s">
        <v>19</v>
      </c>
      <c r="Q129" s="891" t="s">
        <v>19</v>
      </c>
      <c r="R129" s="892" t="s">
        <v>19</v>
      </c>
      <c r="S129" s="891" t="s">
        <v>36</v>
      </c>
      <c r="T129" s="892" t="s">
        <v>36</v>
      </c>
      <c r="U129" s="891" t="s">
        <v>36</v>
      </c>
      <c r="V129" s="892" t="s">
        <v>36</v>
      </c>
      <c r="W129" s="893" t="s">
        <v>36</v>
      </c>
      <c r="X129" s="894" t="s">
        <v>19</v>
      </c>
      <c r="Y129" s="897" t="s">
        <v>19</v>
      </c>
      <c r="Z129" s="898" t="s">
        <v>19</v>
      </c>
      <c r="AA129" s="895"/>
      <c r="AB129" s="896"/>
      <c r="AC129" s="1030" t="s">
        <v>36</v>
      </c>
      <c r="AD129" s="50" t="s">
        <v>36</v>
      </c>
      <c r="AE129" s="501" t="s">
        <v>36</v>
      </c>
      <c r="AF129" s="502">
        <v>0</v>
      </c>
      <c r="AG129" s="6" t="s">
        <v>27</v>
      </c>
      <c r="AH129" s="18" t="s">
        <v>23</v>
      </c>
      <c r="AI129" s="23">
        <v>21.6</v>
      </c>
      <c r="AJ129" s="48">
        <v>21.5</v>
      </c>
      <c r="AK129" s="36">
        <v>21.5</v>
      </c>
      <c r="AL129" s="97"/>
    </row>
    <row r="130" spans="1:38">
      <c r="A130" s="2226"/>
      <c r="B130" s="472">
        <v>42940</v>
      </c>
      <c r="C130" s="473" t="s">
        <v>677</v>
      </c>
      <c r="D130" s="120" t="s">
        <v>641</v>
      </c>
      <c r="E130" s="889" t="s">
        <v>36</v>
      </c>
      <c r="F130" s="890">
        <v>29</v>
      </c>
      <c r="G130" s="891">
        <v>27</v>
      </c>
      <c r="H130" s="892">
        <v>27.2</v>
      </c>
      <c r="I130" s="893">
        <v>3.3</v>
      </c>
      <c r="J130" s="894">
        <v>2</v>
      </c>
      <c r="K130" s="895">
        <v>7.53</v>
      </c>
      <c r="L130" s="896">
        <v>7.48</v>
      </c>
      <c r="M130" s="893">
        <v>31.4</v>
      </c>
      <c r="N130" s="894">
        <v>31.3</v>
      </c>
      <c r="O130" s="891" t="s">
        <v>36</v>
      </c>
      <c r="P130" s="892">
        <v>109</v>
      </c>
      <c r="Q130" s="891" t="s">
        <v>19</v>
      </c>
      <c r="R130" s="892">
        <v>106.3</v>
      </c>
      <c r="S130" s="891" t="s">
        <v>36</v>
      </c>
      <c r="T130" s="892" t="s">
        <v>36</v>
      </c>
      <c r="U130" s="891" t="s">
        <v>36</v>
      </c>
      <c r="V130" s="892" t="s">
        <v>36</v>
      </c>
      <c r="W130" s="893" t="s">
        <v>36</v>
      </c>
      <c r="X130" s="894">
        <v>10.4</v>
      </c>
      <c r="Y130" s="897" t="s">
        <v>19</v>
      </c>
      <c r="Z130" s="898">
        <v>193</v>
      </c>
      <c r="AA130" s="895"/>
      <c r="AB130" s="896" t="s">
        <v>321</v>
      </c>
      <c r="AC130" s="1030" t="s">
        <v>36</v>
      </c>
      <c r="AD130" s="50" t="s">
        <v>36</v>
      </c>
      <c r="AE130" s="501" t="s">
        <v>36</v>
      </c>
      <c r="AF130" s="502">
        <v>0</v>
      </c>
      <c r="AG130" s="6" t="s">
        <v>387</v>
      </c>
      <c r="AH130" s="18" t="s">
        <v>398</v>
      </c>
      <c r="AI130" s="51">
        <v>9</v>
      </c>
      <c r="AJ130" s="52">
        <v>8</v>
      </c>
      <c r="AK130" s="43">
        <v>11</v>
      </c>
      <c r="AL130" s="99"/>
    </row>
    <row r="131" spans="1:38">
      <c r="A131" s="2226"/>
      <c r="B131" s="472">
        <v>42941</v>
      </c>
      <c r="C131" s="473" t="s">
        <v>678</v>
      </c>
      <c r="D131" s="120" t="s">
        <v>641</v>
      </c>
      <c r="E131" s="889" t="s">
        <v>36</v>
      </c>
      <c r="F131" s="890">
        <v>31</v>
      </c>
      <c r="G131" s="891">
        <v>27.1</v>
      </c>
      <c r="H131" s="892">
        <v>27.4</v>
      </c>
      <c r="I131" s="893">
        <v>3.6</v>
      </c>
      <c r="J131" s="894">
        <v>1.8</v>
      </c>
      <c r="K131" s="895">
        <v>7.52</v>
      </c>
      <c r="L131" s="896">
        <v>7.46</v>
      </c>
      <c r="M131" s="893">
        <v>31.4</v>
      </c>
      <c r="N131" s="894">
        <v>31.4</v>
      </c>
      <c r="O131" s="891" t="s">
        <v>36</v>
      </c>
      <c r="P131" s="892">
        <v>108.8</v>
      </c>
      <c r="Q131" s="891" t="s">
        <v>19</v>
      </c>
      <c r="R131" s="892">
        <v>106.9</v>
      </c>
      <c r="S131" s="891" t="s">
        <v>36</v>
      </c>
      <c r="T131" s="892" t="s">
        <v>36</v>
      </c>
      <c r="U131" s="891" t="s">
        <v>36</v>
      </c>
      <c r="V131" s="892" t="s">
        <v>36</v>
      </c>
      <c r="W131" s="893" t="s">
        <v>36</v>
      </c>
      <c r="X131" s="894">
        <v>10.6</v>
      </c>
      <c r="Y131" s="897" t="s">
        <v>19</v>
      </c>
      <c r="Z131" s="898">
        <v>170</v>
      </c>
      <c r="AA131" s="895"/>
      <c r="AB131" s="896" t="s">
        <v>321</v>
      </c>
      <c r="AC131" s="1030" t="s">
        <v>36</v>
      </c>
      <c r="AD131" s="50" t="s">
        <v>36</v>
      </c>
      <c r="AE131" s="501" t="s">
        <v>36</v>
      </c>
      <c r="AF131" s="502">
        <v>0</v>
      </c>
      <c r="AG131" s="6" t="s">
        <v>406</v>
      </c>
      <c r="AH131" s="18" t="s">
        <v>23</v>
      </c>
      <c r="AI131" s="51">
        <v>3</v>
      </c>
      <c r="AJ131" s="52">
        <v>2</v>
      </c>
      <c r="AK131" s="43">
        <v>11</v>
      </c>
      <c r="AL131" s="99"/>
    </row>
    <row r="132" spans="1:38">
      <c r="A132" s="2226"/>
      <c r="B132" s="472">
        <v>42942</v>
      </c>
      <c r="C132" s="473" t="s">
        <v>679</v>
      </c>
      <c r="D132" s="120" t="s">
        <v>632</v>
      </c>
      <c r="E132" s="889">
        <v>9</v>
      </c>
      <c r="F132" s="890">
        <v>23.4</v>
      </c>
      <c r="G132" s="891">
        <v>27.1</v>
      </c>
      <c r="H132" s="892">
        <v>27.2</v>
      </c>
      <c r="I132" s="893">
        <v>3.8</v>
      </c>
      <c r="J132" s="894">
        <v>2.2999999999999998</v>
      </c>
      <c r="K132" s="895">
        <v>7.52</v>
      </c>
      <c r="L132" s="896">
        <v>7.46</v>
      </c>
      <c r="M132" s="893">
        <v>31.5</v>
      </c>
      <c r="N132" s="894">
        <v>31.6</v>
      </c>
      <c r="O132" s="891" t="s">
        <v>36</v>
      </c>
      <c r="P132" s="892">
        <v>111.4</v>
      </c>
      <c r="Q132" s="891" t="s">
        <v>19</v>
      </c>
      <c r="R132" s="892">
        <v>108.9</v>
      </c>
      <c r="S132" s="891" t="s">
        <v>36</v>
      </c>
      <c r="T132" s="892" t="s">
        <v>36</v>
      </c>
      <c r="U132" s="891" t="s">
        <v>36</v>
      </c>
      <c r="V132" s="892" t="s">
        <v>36</v>
      </c>
      <c r="W132" s="893" t="s">
        <v>36</v>
      </c>
      <c r="X132" s="894">
        <v>10.4</v>
      </c>
      <c r="Y132" s="897" t="s">
        <v>19</v>
      </c>
      <c r="Z132" s="898">
        <v>148</v>
      </c>
      <c r="AA132" s="895"/>
      <c r="AB132" s="896" t="s">
        <v>321</v>
      </c>
      <c r="AC132" s="1030" t="s">
        <v>36</v>
      </c>
      <c r="AD132" s="50" t="s">
        <v>36</v>
      </c>
      <c r="AE132" s="501" t="s">
        <v>36</v>
      </c>
      <c r="AF132" s="502">
        <v>0</v>
      </c>
      <c r="AG132" s="19"/>
      <c r="AH132" s="9"/>
      <c r="AI132" s="20"/>
      <c r="AJ132" s="8"/>
      <c r="AK132" s="8"/>
      <c r="AL132" s="9"/>
    </row>
    <row r="133" spans="1:38">
      <c r="A133" s="2226"/>
      <c r="B133" s="472">
        <v>42943</v>
      </c>
      <c r="C133" s="473" t="s">
        <v>680</v>
      </c>
      <c r="D133" s="120" t="s">
        <v>641</v>
      </c>
      <c r="E133" s="889" t="s">
        <v>36</v>
      </c>
      <c r="F133" s="890">
        <v>23.6</v>
      </c>
      <c r="G133" s="891">
        <v>27.1</v>
      </c>
      <c r="H133" s="892">
        <v>27.1</v>
      </c>
      <c r="I133" s="893">
        <v>3.9</v>
      </c>
      <c r="J133" s="894">
        <v>1.8</v>
      </c>
      <c r="K133" s="895">
        <v>7.52</v>
      </c>
      <c r="L133" s="896">
        <v>7.47</v>
      </c>
      <c r="M133" s="893">
        <v>31.7</v>
      </c>
      <c r="N133" s="894">
        <v>31.7</v>
      </c>
      <c r="O133" s="891" t="s">
        <v>36</v>
      </c>
      <c r="P133" s="892">
        <v>111.2</v>
      </c>
      <c r="Q133" s="891" t="s">
        <v>19</v>
      </c>
      <c r="R133" s="892">
        <v>108.9</v>
      </c>
      <c r="S133" s="891" t="s">
        <v>36</v>
      </c>
      <c r="T133" s="892" t="s">
        <v>36</v>
      </c>
      <c r="U133" s="891" t="s">
        <v>36</v>
      </c>
      <c r="V133" s="892" t="s">
        <v>36</v>
      </c>
      <c r="W133" s="893" t="s">
        <v>36</v>
      </c>
      <c r="X133" s="894">
        <v>10.7</v>
      </c>
      <c r="Y133" s="897" t="s">
        <v>19</v>
      </c>
      <c r="Z133" s="898">
        <v>183</v>
      </c>
      <c r="AA133" s="895"/>
      <c r="AB133" s="896" t="s">
        <v>321</v>
      </c>
      <c r="AC133" s="1030" t="s">
        <v>36</v>
      </c>
      <c r="AD133" s="50" t="s">
        <v>36</v>
      </c>
      <c r="AE133" s="501" t="s">
        <v>36</v>
      </c>
      <c r="AF133" s="502">
        <v>0</v>
      </c>
      <c r="AG133" s="19"/>
      <c r="AH133" s="9"/>
      <c r="AI133" s="20"/>
      <c r="AJ133" s="8"/>
      <c r="AK133" s="8"/>
      <c r="AL133" s="9"/>
    </row>
    <row r="134" spans="1:38">
      <c r="A134" s="2226"/>
      <c r="B134" s="472">
        <v>42944</v>
      </c>
      <c r="C134" s="473" t="s">
        <v>681</v>
      </c>
      <c r="D134" s="120" t="s">
        <v>641</v>
      </c>
      <c r="E134" s="889" t="s">
        <v>36</v>
      </c>
      <c r="F134" s="890">
        <v>27.2</v>
      </c>
      <c r="G134" s="891">
        <v>26.9</v>
      </c>
      <c r="H134" s="892">
        <v>27.2</v>
      </c>
      <c r="I134" s="893">
        <v>4</v>
      </c>
      <c r="J134" s="894">
        <v>2</v>
      </c>
      <c r="K134" s="895">
        <v>7.54</v>
      </c>
      <c r="L134" s="896">
        <v>7.54</v>
      </c>
      <c r="M134" s="893">
        <v>31.5</v>
      </c>
      <c r="N134" s="894">
        <v>31.4</v>
      </c>
      <c r="O134" s="891" t="s">
        <v>36</v>
      </c>
      <c r="P134" s="892">
        <v>108.6</v>
      </c>
      <c r="Q134" s="891" t="s">
        <v>19</v>
      </c>
      <c r="R134" s="892">
        <v>108.1</v>
      </c>
      <c r="S134" s="891" t="s">
        <v>36</v>
      </c>
      <c r="T134" s="892" t="s">
        <v>36</v>
      </c>
      <c r="U134" s="891" t="s">
        <v>36</v>
      </c>
      <c r="V134" s="892" t="s">
        <v>36</v>
      </c>
      <c r="W134" s="893" t="s">
        <v>36</v>
      </c>
      <c r="X134" s="894">
        <v>11</v>
      </c>
      <c r="Y134" s="897" t="s">
        <v>19</v>
      </c>
      <c r="Z134" s="898">
        <v>198</v>
      </c>
      <c r="AA134" s="895"/>
      <c r="AB134" s="896" t="s">
        <v>321</v>
      </c>
      <c r="AC134" s="1030" t="s">
        <v>36</v>
      </c>
      <c r="AD134" s="50" t="s">
        <v>36</v>
      </c>
      <c r="AE134" s="501" t="s">
        <v>36</v>
      </c>
      <c r="AF134" s="502">
        <v>0</v>
      </c>
      <c r="AG134" s="21"/>
      <c r="AH134" s="3"/>
      <c r="AI134" s="22"/>
      <c r="AJ134" s="10"/>
      <c r="AK134" s="10"/>
      <c r="AL134" s="3"/>
    </row>
    <row r="135" spans="1:38">
      <c r="A135" s="2226"/>
      <c r="B135" s="472">
        <v>42945</v>
      </c>
      <c r="C135" s="473" t="s">
        <v>682</v>
      </c>
      <c r="D135" s="120" t="s">
        <v>641</v>
      </c>
      <c r="E135" s="889" t="s">
        <v>36</v>
      </c>
      <c r="F135" s="890">
        <v>30</v>
      </c>
      <c r="G135" s="891">
        <v>26.8</v>
      </c>
      <c r="H135" s="892">
        <v>27.1</v>
      </c>
      <c r="I135" s="893">
        <v>3.4</v>
      </c>
      <c r="J135" s="894">
        <v>2</v>
      </c>
      <c r="K135" s="895">
        <v>7.53</v>
      </c>
      <c r="L135" s="896">
        <v>7.54</v>
      </c>
      <c r="M135" s="893">
        <v>31.4</v>
      </c>
      <c r="N135" s="894">
        <v>31.3</v>
      </c>
      <c r="O135" s="891" t="s">
        <v>36</v>
      </c>
      <c r="P135" s="892" t="s">
        <v>19</v>
      </c>
      <c r="Q135" s="891" t="s">
        <v>19</v>
      </c>
      <c r="R135" s="892" t="s">
        <v>19</v>
      </c>
      <c r="S135" s="891" t="s">
        <v>36</v>
      </c>
      <c r="T135" s="892" t="s">
        <v>36</v>
      </c>
      <c r="U135" s="891" t="s">
        <v>36</v>
      </c>
      <c r="V135" s="892" t="s">
        <v>36</v>
      </c>
      <c r="W135" s="893" t="s">
        <v>36</v>
      </c>
      <c r="X135" s="894" t="s">
        <v>19</v>
      </c>
      <c r="Y135" s="897" t="s">
        <v>19</v>
      </c>
      <c r="Z135" s="898" t="s">
        <v>19</v>
      </c>
      <c r="AA135" s="895"/>
      <c r="AB135" s="896"/>
      <c r="AC135" s="1030" t="s">
        <v>36</v>
      </c>
      <c r="AD135" s="50" t="s">
        <v>36</v>
      </c>
      <c r="AE135" s="501" t="s">
        <v>36</v>
      </c>
      <c r="AF135" s="502">
        <v>0</v>
      </c>
      <c r="AG135" s="29" t="s">
        <v>389</v>
      </c>
      <c r="AH135" s="2" t="s">
        <v>36</v>
      </c>
      <c r="AI135" s="2" t="s">
        <v>36</v>
      </c>
      <c r="AJ135" s="2" t="s">
        <v>36</v>
      </c>
      <c r="AK135" s="2" t="s">
        <v>36</v>
      </c>
      <c r="AL135" s="100" t="s">
        <v>36</v>
      </c>
    </row>
    <row r="136" spans="1:38">
      <c r="A136" s="2226"/>
      <c r="B136" s="472">
        <v>42946</v>
      </c>
      <c r="C136" s="574" t="s">
        <v>683</v>
      </c>
      <c r="D136" s="120" t="s">
        <v>641</v>
      </c>
      <c r="E136" s="889" t="s">
        <v>36</v>
      </c>
      <c r="F136" s="890">
        <v>27.1</v>
      </c>
      <c r="G136" s="891">
        <v>26.7</v>
      </c>
      <c r="H136" s="892">
        <v>27</v>
      </c>
      <c r="I136" s="893">
        <v>3.5</v>
      </c>
      <c r="J136" s="894">
        <v>2.2999999999999998</v>
      </c>
      <c r="K136" s="895">
        <v>7.63</v>
      </c>
      <c r="L136" s="896">
        <v>7.56</v>
      </c>
      <c r="M136" s="893">
        <v>31.5</v>
      </c>
      <c r="N136" s="894">
        <v>31.4</v>
      </c>
      <c r="O136" s="891" t="s">
        <v>36</v>
      </c>
      <c r="P136" s="892" t="s">
        <v>19</v>
      </c>
      <c r="Q136" s="891" t="s">
        <v>19</v>
      </c>
      <c r="R136" s="892" t="s">
        <v>19</v>
      </c>
      <c r="S136" s="891" t="s">
        <v>36</v>
      </c>
      <c r="T136" s="892" t="s">
        <v>36</v>
      </c>
      <c r="U136" s="891" t="s">
        <v>36</v>
      </c>
      <c r="V136" s="892" t="s">
        <v>36</v>
      </c>
      <c r="W136" s="893" t="s">
        <v>36</v>
      </c>
      <c r="X136" s="894" t="s">
        <v>19</v>
      </c>
      <c r="Y136" s="897" t="s">
        <v>19</v>
      </c>
      <c r="Z136" s="898" t="s">
        <v>19</v>
      </c>
      <c r="AA136" s="895"/>
      <c r="AB136" s="896"/>
      <c r="AC136" s="1030" t="s">
        <v>36</v>
      </c>
      <c r="AD136" s="50" t="s">
        <v>36</v>
      </c>
      <c r="AE136" s="501" t="s">
        <v>36</v>
      </c>
      <c r="AF136" s="502">
        <v>0</v>
      </c>
      <c r="AG136" s="11" t="s">
        <v>36</v>
      </c>
      <c r="AH136" s="2" t="s">
        <v>36</v>
      </c>
      <c r="AI136" s="2" t="s">
        <v>36</v>
      </c>
      <c r="AJ136" s="2" t="s">
        <v>36</v>
      </c>
      <c r="AK136" s="2" t="s">
        <v>36</v>
      </c>
      <c r="AL136" s="100" t="s">
        <v>36</v>
      </c>
    </row>
    <row r="137" spans="1:38">
      <c r="A137" s="2226"/>
      <c r="B137" s="475">
        <v>42947</v>
      </c>
      <c r="C137" s="476" t="s">
        <v>677</v>
      </c>
      <c r="D137" s="246" t="s">
        <v>627</v>
      </c>
      <c r="E137" s="1070" t="s">
        <v>36</v>
      </c>
      <c r="F137" s="1071">
        <v>30.7</v>
      </c>
      <c r="G137" s="1072">
        <v>26.7</v>
      </c>
      <c r="H137" s="1073">
        <v>27.1</v>
      </c>
      <c r="I137" s="1074">
        <v>2.7</v>
      </c>
      <c r="J137" s="1075">
        <v>1.9</v>
      </c>
      <c r="K137" s="1076">
        <v>7.57</v>
      </c>
      <c r="L137" s="1077">
        <v>7.53</v>
      </c>
      <c r="M137" s="1074">
        <v>31.6</v>
      </c>
      <c r="N137" s="1075">
        <v>31.8</v>
      </c>
      <c r="O137" s="1072" t="s">
        <v>36</v>
      </c>
      <c r="P137" s="1073">
        <v>109.4</v>
      </c>
      <c r="Q137" s="1072" t="s">
        <v>36</v>
      </c>
      <c r="R137" s="1073">
        <v>108.3</v>
      </c>
      <c r="S137" s="1072" t="s">
        <v>36</v>
      </c>
      <c r="T137" s="1073" t="s">
        <v>36</v>
      </c>
      <c r="U137" s="1072" t="s">
        <v>36</v>
      </c>
      <c r="V137" s="1073" t="s">
        <v>36</v>
      </c>
      <c r="W137" s="1074" t="s">
        <v>36</v>
      </c>
      <c r="X137" s="1075">
        <v>11</v>
      </c>
      <c r="Y137" s="1078" t="s">
        <v>36</v>
      </c>
      <c r="Z137" s="1079">
        <v>212</v>
      </c>
      <c r="AA137" s="1076"/>
      <c r="AB137" s="1077" t="s">
        <v>321</v>
      </c>
      <c r="AC137" s="1080" t="s">
        <v>36</v>
      </c>
      <c r="AD137" s="503" t="s">
        <v>36</v>
      </c>
      <c r="AE137" s="504" t="s">
        <v>36</v>
      </c>
      <c r="AF137" s="505">
        <v>0</v>
      </c>
      <c r="AG137" s="11" t="s">
        <v>36</v>
      </c>
      <c r="AH137" s="2" t="s">
        <v>36</v>
      </c>
      <c r="AI137" s="2" t="s">
        <v>36</v>
      </c>
      <c r="AJ137" s="2" t="s">
        <v>36</v>
      </c>
      <c r="AK137" s="2" t="s">
        <v>36</v>
      </c>
      <c r="AL137" s="100" t="s">
        <v>36</v>
      </c>
    </row>
    <row r="138" spans="1:38" s="1" customFormat="1" ht="13.5" customHeight="1">
      <c r="A138" s="2226"/>
      <c r="B138" s="2194" t="s">
        <v>407</v>
      </c>
      <c r="C138" s="2184"/>
      <c r="D138" s="664"/>
      <c r="E138" s="586">
        <f t="shared" ref="E138:AD138" si="8">MAX(E107:E137)</f>
        <v>9</v>
      </c>
      <c r="F138" s="587">
        <f t="shared" si="8"/>
        <v>32.5</v>
      </c>
      <c r="G138" s="688">
        <f t="shared" si="8"/>
        <v>27.1</v>
      </c>
      <c r="H138" s="589">
        <f t="shared" si="8"/>
        <v>27.4</v>
      </c>
      <c r="I138" s="590">
        <f t="shared" si="8"/>
        <v>5.6</v>
      </c>
      <c r="J138" s="689">
        <f t="shared" si="8"/>
        <v>4.2</v>
      </c>
      <c r="K138" s="690">
        <f t="shared" si="8"/>
        <v>7.63</v>
      </c>
      <c r="L138" s="593">
        <f t="shared" si="8"/>
        <v>7.57</v>
      </c>
      <c r="M138" s="590">
        <f t="shared" si="8"/>
        <v>31.7</v>
      </c>
      <c r="N138" s="689">
        <f t="shared" si="8"/>
        <v>31.8</v>
      </c>
      <c r="O138" s="688">
        <f t="shared" si="8"/>
        <v>109.9</v>
      </c>
      <c r="P138" s="589">
        <f t="shared" si="8"/>
        <v>111.7</v>
      </c>
      <c r="Q138" s="588">
        <f t="shared" si="8"/>
        <v>106.1</v>
      </c>
      <c r="R138" s="587">
        <f t="shared" si="8"/>
        <v>108.9</v>
      </c>
      <c r="S138" s="688">
        <f t="shared" si="8"/>
        <v>71.400000000000006</v>
      </c>
      <c r="T138" s="589">
        <f t="shared" si="8"/>
        <v>71.2</v>
      </c>
      <c r="U138" s="588">
        <f t="shared" si="8"/>
        <v>34.700000000000003</v>
      </c>
      <c r="V138" s="587">
        <f t="shared" si="8"/>
        <v>35.9</v>
      </c>
      <c r="W138" s="691">
        <f t="shared" si="8"/>
        <v>10.7</v>
      </c>
      <c r="X138" s="591">
        <f t="shared" si="8"/>
        <v>11</v>
      </c>
      <c r="Y138" s="594">
        <f t="shared" si="8"/>
        <v>212</v>
      </c>
      <c r="Z138" s="692">
        <f t="shared" si="8"/>
        <v>259</v>
      </c>
      <c r="AA138" s="690">
        <f>MAX(AA107:AA137)</f>
        <v>0.12</v>
      </c>
      <c r="AB138" s="690">
        <f>MAX(AB107:AB137)</f>
        <v>0.11</v>
      </c>
      <c r="AC138" s="615">
        <f t="shared" si="8"/>
        <v>1690</v>
      </c>
      <c r="AD138" s="693">
        <f t="shared" si="8"/>
        <v>0</v>
      </c>
      <c r="AE138" s="747" t="s">
        <v>36</v>
      </c>
      <c r="AF138" s="674"/>
      <c r="AG138" s="11" t="s">
        <v>36</v>
      </c>
      <c r="AH138" s="2" t="s">
        <v>36</v>
      </c>
      <c r="AI138" s="2" t="s">
        <v>36</v>
      </c>
      <c r="AJ138" s="2" t="s">
        <v>36</v>
      </c>
      <c r="AK138" s="2" t="s">
        <v>36</v>
      </c>
      <c r="AL138" s="100" t="s">
        <v>36</v>
      </c>
    </row>
    <row r="139" spans="1:38" s="1" customFormat="1" ht="13.5" customHeight="1">
      <c r="A139" s="2226"/>
      <c r="B139" s="2195" t="s">
        <v>408</v>
      </c>
      <c r="C139" s="2186"/>
      <c r="D139" s="666"/>
      <c r="E139" s="597">
        <f t="shared" ref="E139:AD139" si="9">MIN(E107:E137)</f>
        <v>1</v>
      </c>
      <c r="F139" s="598">
        <f t="shared" si="9"/>
        <v>23.4</v>
      </c>
      <c r="G139" s="694">
        <f t="shared" si="9"/>
        <v>23</v>
      </c>
      <c r="H139" s="600">
        <f t="shared" si="9"/>
        <v>23.2</v>
      </c>
      <c r="I139" s="601">
        <f t="shared" si="9"/>
        <v>2.2000000000000002</v>
      </c>
      <c r="J139" s="695">
        <f t="shared" si="9"/>
        <v>1.3</v>
      </c>
      <c r="K139" s="696">
        <f t="shared" si="9"/>
        <v>7.48</v>
      </c>
      <c r="L139" s="604">
        <f t="shared" si="9"/>
        <v>7.31</v>
      </c>
      <c r="M139" s="601">
        <f t="shared" si="9"/>
        <v>30.4</v>
      </c>
      <c r="N139" s="695">
        <f t="shared" si="9"/>
        <v>30.4</v>
      </c>
      <c r="O139" s="694">
        <f t="shared" si="9"/>
        <v>109.9</v>
      </c>
      <c r="P139" s="600">
        <f t="shared" si="9"/>
        <v>102.7</v>
      </c>
      <c r="Q139" s="599">
        <f t="shared" si="9"/>
        <v>106.1</v>
      </c>
      <c r="R139" s="598">
        <f t="shared" si="9"/>
        <v>104.1</v>
      </c>
      <c r="S139" s="694">
        <f t="shared" si="9"/>
        <v>71.400000000000006</v>
      </c>
      <c r="T139" s="600">
        <f t="shared" si="9"/>
        <v>71.2</v>
      </c>
      <c r="U139" s="599">
        <f t="shared" si="9"/>
        <v>34.700000000000003</v>
      </c>
      <c r="V139" s="598">
        <f t="shared" si="9"/>
        <v>35.9</v>
      </c>
      <c r="W139" s="697">
        <f t="shared" si="9"/>
        <v>10.7</v>
      </c>
      <c r="X139" s="602">
        <f t="shared" si="9"/>
        <v>10</v>
      </c>
      <c r="Y139" s="605">
        <f t="shared" si="9"/>
        <v>212</v>
      </c>
      <c r="Z139" s="698">
        <f t="shared" si="9"/>
        <v>130</v>
      </c>
      <c r="AA139" s="696">
        <f>MIN(AA107:AA137)</f>
        <v>0.12</v>
      </c>
      <c r="AB139" s="604" t="s">
        <v>758</v>
      </c>
      <c r="AC139" s="49">
        <f t="shared" si="9"/>
        <v>1100</v>
      </c>
      <c r="AD139" s="699">
        <f t="shared" si="9"/>
        <v>0</v>
      </c>
      <c r="AE139" s="747" t="s">
        <v>36</v>
      </c>
      <c r="AF139" s="674"/>
      <c r="AG139" s="11" t="s">
        <v>36</v>
      </c>
      <c r="AH139" s="2" t="s">
        <v>36</v>
      </c>
      <c r="AI139" s="2" t="s">
        <v>36</v>
      </c>
      <c r="AJ139" s="2" t="s">
        <v>36</v>
      </c>
      <c r="AK139" s="2" t="s">
        <v>36</v>
      </c>
      <c r="AL139" s="100" t="s">
        <v>36</v>
      </c>
    </row>
    <row r="140" spans="1:38" s="1" customFormat="1" ht="13.5" customHeight="1">
      <c r="A140" s="2226"/>
      <c r="B140" s="2195" t="s">
        <v>409</v>
      </c>
      <c r="C140" s="2186"/>
      <c r="D140" s="666"/>
      <c r="E140" s="1572">
        <f>E141/COUNT(B107:B137)</f>
        <v>0.61290322580645162</v>
      </c>
      <c r="F140" s="598">
        <f t="shared" ref="F140:AD140" si="10">AVERAGE(F107:F137)</f>
        <v>29.567741935483873</v>
      </c>
      <c r="G140" s="694">
        <f t="shared" si="10"/>
        <v>25.477419354838716</v>
      </c>
      <c r="H140" s="600">
        <f t="shared" si="10"/>
        <v>25.812903225806462</v>
      </c>
      <c r="I140" s="601">
        <f t="shared" si="10"/>
        <v>3.6032258064516127</v>
      </c>
      <c r="J140" s="695">
        <f t="shared" si="10"/>
        <v>2.3096774193548391</v>
      </c>
      <c r="K140" s="696">
        <f t="shared" si="10"/>
        <v>7.5490322580645168</v>
      </c>
      <c r="L140" s="604">
        <f t="shared" si="10"/>
        <v>7.5151612903225802</v>
      </c>
      <c r="M140" s="601">
        <f t="shared" si="10"/>
        <v>30.964516129032262</v>
      </c>
      <c r="N140" s="695">
        <f t="shared" si="10"/>
        <v>31.012903225806447</v>
      </c>
      <c r="O140" s="694">
        <f t="shared" si="10"/>
        <v>109.9</v>
      </c>
      <c r="P140" s="600">
        <f t="shared" si="10"/>
        <v>108.48500000000001</v>
      </c>
      <c r="Q140" s="599">
        <f t="shared" si="10"/>
        <v>106.1</v>
      </c>
      <c r="R140" s="598">
        <f t="shared" si="10"/>
        <v>106.73000000000002</v>
      </c>
      <c r="S140" s="694">
        <f t="shared" si="10"/>
        <v>71.400000000000006</v>
      </c>
      <c r="T140" s="600">
        <f t="shared" si="10"/>
        <v>71.2</v>
      </c>
      <c r="U140" s="599">
        <f t="shared" si="10"/>
        <v>34.700000000000003</v>
      </c>
      <c r="V140" s="598">
        <f t="shared" si="10"/>
        <v>35.9</v>
      </c>
      <c r="W140" s="697">
        <f t="shared" si="10"/>
        <v>10.7</v>
      </c>
      <c r="X140" s="602">
        <f t="shared" si="10"/>
        <v>10.574999999999999</v>
      </c>
      <c r="Y140" s="605">
        <f t="shared" si="10"/>
        <v>212</v>
      </c>
      <c r="Z140" s="698">
        <f t="shared" si="10"/>
        <v>182.35</v>
      </c>
      <c r="AA140" s="696">
        <f>AVERAGE(AA107:AA137)</f>
        <v>0.12</v>
      </c>
      <c r="AB140" s="604" t="s">
        <v>758</v>
      </c>
      <c r="AC140" s="49">
        <v>90</v>
      </c>
      <c r="AD140" s="699" t="e">
        <f t="shared" si="10"/>
        <v>#DIV/0!</v>
      </c>
      <c r="AE140" s="747" t="s">
        <v>36</v>
      </c>
      <c r="AF140" s="674"/>
      <c r="AG140" s="11" t="s">
        <v>36</v>
      </c>
      <c r="AH140" s="2" t="s">
        <v>36</v>
      </c>
      <c r="AI140" s="2" t="s">
        <v>36</v>
      </c>
      <c r="AJ140" s="2" t="s">
        <v>36</v>
      </c>
      <c r="AK140" s="2" t="s">
        <v>36</v>
      </c>
      <c r="AL140" s="100" t="s">
        <v>36</v>
      </c>
    </row>
    <row r="141" spans="1:38" s="1" customFormat="1" ht="13.5" customHeight="1">
      <c r="A141" s="2227"/>
      <c r="B141" s="2189" t="s">
        <v>410</v>
      </c>
      <c r="C141" s="2190"/>
      <c r="D141" s="666"/>
      <c r="E141" s="669">
        <f>SUM(E107:E137)</f>
        <v>19</v>
      </c>
      <c r="F141" s="725"/>
      <c r="G141" s="726"/>
      <c r="H141" s="727"/>
      <c r="I141" s="728"/>
      <c r="J141" s="729"/>
      <c r="K141" s="730"/>
      <c r="L141" s="731"/>
      <c r="M141" s="728"/>
      <c r="N141" s="729"/>
      <c r="O141" s="726"/>
      <c r="P141" s="727"/>
      <c r="Q141" s="732"/>
      <c r="R141" s="733"/>
      <c r="S141" s="726"/>
      <c r="T141" s="727"/>
      <c r="U141" s="732"/>
      <c r="V141" s="733"/>
      <c r="W141" s="734"/>
      <c r="X141" s="735"/>
      <c r="Y141" s="736"/>
      <c r="Z141" s="737"/>
      <c r="AA141" s="730"/>
      <c r="AB141" s="731"/>
      <c r="AC141" s="670">
        <f>SUM(AC107:AC137)</f>
        <v>2790</v>
      </c>
      <c r="AD141" s="738"/>
      <c r="AE141" s="747"/>
      <c r="AF141" s="674"/>
      <c r="AG141" s="274"/>
      <c r="AH141" s="276"/>
      <c r="AI141" s="276"/>
      <c r="AJ141" s="276"/>
      <c r="AK141" s="276"/>
      <c r="AL141" s="275"/>
    </row>
    <row r="142" spans="1:38" ht="13.5" customHeight="1">
      <c r="A142" s="2234" t="s">
        <v>322</v>
      </c>
      <c r="B142" s="803">
        <v>42948</v>
      </c>
      <c r="C142" s="625" t="s">
        <v>678</v>
      </c>
      <c r="D142" s="245" t="s">
        <v>641</v>
      </c>
      <c r="E142" s="1019">
        <v>6.5</v>
      </c>
      <c r="F142" s="1020">
        <v>29.1</v>
      </c>
      <c r="G142" s="1021">
        <v>26.7</v>
      </c>
      <c r="H142" s="1022">
        <v>27</v>
      </c>
      <c r="I142" s="1023">
        <v>2.5</v>
      </c>
      <c r="J142" s="1024">
        <v>1.8</v>
      </c>
      <c r="K142" s="1025">
        <v>7.54</v>
      </c>
      <c r="L142" s="1026">
        <v>7.5</v>
      </c>
      <c r="M142" s="1023">
        <v>31.7</v>
      </c>
      <c r="N142" s="1024">
        <v>31.7</v>
      </c>
      <c r="O142" s="1021"/>
      <c r="P142" s="1022">
        <v>102.7</v>
      </c>
      <c r="Q142" s="1021"/>
      <c r="R142" s="1022">
        <v>110.9</v>
      </c>
      <c r="S142" s="1021"/>
      <c r="T142" s="1022"/>
      <c r="U142" s="1021"/>
      <c r="V142" s="1022"/>
      <c r="W142" s="1023"/>
      <c r="X142" s="1024">
        <v>11.3</v>
      </c>
      <c r="Y142" s="1027"/>
      <c r="Z142" s="1028">
        <v>170</v>
      </c>
      <c r="AA142" s="1025"/>
      <c r="AB142" s="1026" t="s">
        <v>321</v>
      </c>
      <c r="AC142" s="1029"/>
      <c r="AD142" s="506" t="s">
        <v>36</v>
      </c>
      <c r="AE142" s="507" t="s">
        <v>36</v>
      </c>
      <c r="AF142" s="508">
        <v>0</v>
      </c>
      <c r="AG142" s="186">
        <v>42957</v>
      </c>
      <c r="AH142" s="147" t="s">
        <v>3</v>
      </c>
      <c r="AI142" s="1609">
        <v>26</v>
      </c>
      <c r="AJ142" s="149" t="s">
        <v>20</v>
      </c>
      <c r="AK142" s="150"/>
      <c r="AL142" s="151"/>
    </row>
    <row r="143" spans="1:38">
      <c r="A143" s="2235"/>
      <c r="B143" s="472">
        <v>42949</v>
      </c>
      <c r="C143" s="473" t="s">
        <v>679</v>
      </c>
      <c r="D143" s="116" t="s">
        <v>641</v>
      </c>
      <c r="E143" s="889">
        <v>1</v>
      </c>
      <c r="F143" s="890">
        <v>24.2</v>
      </c>
      <c r="G143" s="891">
        <v>26.7</v>
      </c>
      <c r="H143" s="892">
        <v>26.9</v>
      </c>
      <c r="I143" s="893">
        <v>2.8</v>
      </c>
      <c r="J143" s="894">
        <v>1.5</v>
      </c>
      <c r="K143" s="895">
        <v>7.52</v>
      </c>
      <c r="L143" s="896">
        <v>7.49</v>
      </c>
      <c r="M143" s="893">
        <v>31.9</v>
      </c>
      <c r="N143" s="894">
        <v>32</v>
      </c>
      <c r="O143" s="891"/>
      <c r="P143" s="892">
        <v>106.4</v>
      </c>
      <c r="Q143" s="891"/>
      <c r="R143" s="892">
        <v>112.3</v>
      </c>
      <c r="S143" s="891"/>
      <c r="T143" s="892"/>
      <c r="U143" s="891"/>
      <c r="V143" s="892"/>
      <c r="W143" s="893"/>
      <c r="X143" s="894">
        <v>10.8</v>
      </c>
      <c r="Y143" s="897"/>
      <c r="Z143" s="898">
        <v>213</v>
      </c>
      <c r="AA143" s="895"/>
      <c r="AB143" s="896" t="s">
        <v>321</v>
      </c>
      <c r="AC143" s="1030"/>
      <c r="AD143" s="50" t="s">
        <v>36</v>
      </c>
      <c r="AE143" s="501" t="s">
        <v>36</v>
      </c>
      <c r="AF143" s="502">
        <v>0</v>
      </c>
      <c r="AG143" s="12" t="s">
        <v>94</v>
      </c>
      <c r="AH143" s="13" t="s">
        <v>396</v>
      </c>
      <c r="AI143" s="14" t="s">
        <v>5</v>
      </c>
      <c r="AJ143" s="15" t="s">
        <v>6</v>
      </c>
      <c r="AK143" s="16" t="s">
        <v>310</v>
      </c>
      <c r="AL143" s="93"/>
    </row>
    <row r="144" spans="1:38">
      <c r="A144" s="2235"/>
      <c r="B144" s="472">
        <v>42950</v>
      </c>
      <c r="C144" s="473" t="s">
        <v>680</v>
      </c>
      <c r="D144" s="116" t="s">
        <v>641</v>
      </c>
      <c r="E144" s="889" t="s">
        <v>36</v>
      </c>
      <c r="F144" s="890">
        <v>25.3</v>
      </c>
      <c r="G144" s="891">
        <v>26.6</v>
      </c>
      <c r="H144" s="892">
        <v>26.9</v>
      </c>
      <c r="I144" s="893">
        <v>3.1</v>
      </c>
      <c r="J144" s="894">
        <v>1.6</v>
      </c>
      <c r="K144" s="895">
        <v>7.47</v>
      </c>
      <c r="L144" s="896">
        <v>7.41</v>
      </c>
      <c r="M144" s="893">
        <v>31.9</v>
      </c>
      <c r="N144" s="894">
        <v>32.1</v>
      </c>
      <c r="O144" s="891"/>
      <c r="P144" s="892">
        <v>105.6</v>
      </c>
      <c r="Q144" s="891"/>
      <c r="R144" s="892">
        <v>112.3</v>
      </c>
      <c r="S144" s="891"/>
      <c r="T144" s="892"/>
      <c r="U144" s="891"/>
      <c r="V144" s="892"/>
      <c r="W144" s="893"/>
      <c r="X144" s="894">
        <v>11.1</v>
      </c>
      <c r="Y144" s="897"/>
      <c r="Z144" s="898">
        <v>169</v>
      </c>
      <c r="AA144" s="895"/>
      <c r="AB144" s="896" t="s">
        <v>321</v>
      </c>
      <c r="AC144" s="1030"/>
      <c r="AD144" s="50" t="s">
        <v>36</v>
      </c>
      <c r="AE144" s="501" t="s">
        <v>36</v>
      </c>
      <c r="AF144" s="502">
        <v>0</v>
      </c>
      <c r="AG144" s="5" t="s">
        <v>95</v>
      </c>
      <c r="AH144" s="17" t="s">
        <v>20</v>
      </c>
      <c r="AI144" s="31">
        <v>26.9</v>
      </c>
      <c r="AJ144" s="32">
        <v>27.2</v>
      </c>
      <c r="AK144" s="33">
        <v>28.2</v>
      </c>
      <c r="AL144" s="94"/>
    </row>
    <row r="145" spans="1:38">
      <c r="A145" s="2235"/>
      <c r="B145" s="472">
        <v>42951</v>
      </c>
      <c r="C145" s="473" t="s">
        <v>681</v>
      </c>
      <c r="D145" s="116" t="s">
        <v>641</v>
      </c>
      <c r="E145" s="889" t="s">
        <v>36</v>
      </c>
      <c r="F145" s="890">
        <v>26.7</v>
      </c>
      <c r="G145" s="891">
        <v>26.5</v>
      </c>
      <c r="H145" s="892">
        <v>26.8</v>
      </c>
      <c r="I145" s="893">
        <v>2.6</v>
      </c>
      <c r="J145" s="894">
        <v>1.9</v>
      </c>
      <c r="K145" s="895">
        <v>7.55</v>
      </c>
      <c r="L145" s="896">
        <v>7.48</v>
      </c>
      <c r="M145" s="893">
        <v>31.7</v>
      </c>
      <c r="N145" s="894">
        <v>31.8</v>
      </c>
      <c r="O145" s="891" t="s">
        <v>19</v>
      </c>
      <c r="P145" s="892">
        <v>104.3</v>
      </c>
      <c r="Q145" s="891" t="s">
        <v>19</v>
      </c>
      <c r="R145" s="892">
        <v>110.9</v>
      </c>
      <c r="S145" s="891" t="s">
        <v>19</v>
      </c>
      <c r="T145" s="892" t="s">
        <v>19</v>
      </c>
      <c r="U145" s="891" t="s">
        <v>19</v>
      </c>
      <c r="V145" s="892" t="s">
        <v>19</v>
      </c>
      <c r="W145" s="893" t="s">
        <v>19</v>
      </c>
      <c r="X145" s="894">
        <v>10.7</v>
      </c>
      <c r="Y145" s="897" t="s">
        <v>19</v>
      </c>
      <c r="Z145" s="898">
        <v>183</v>
      </c>
      <c r="AA145" s="895"/>
      <c r="AB145" s="896" t="s">
        <v>321</v>
      </c>
      <c r="AC145" s="1030"/>
      <c r="AD145" s="50" t="s">
        <v>36</v>
      </c>
      <c r="AE145" s="501" t="s">
        <v>36</v>
      </c>
      <c r="AF145" s="502">
        <v>0</v>
      </c>
      <c r="AG145" s="6" t="s">
        <v>397</v>
      </c>
      <c r="AH145" s="18" t="s">
        <v>398</v>
      </c>
      <c r="AI145" s="37">
        <v>3.1</v>
      </c>
      <c r="AJ145" s="38">
        <v>1.9</v>
      </c>
      <c r="AK145" s="39">
        <v>7.4</v>
      </c>
      <c r="AL145" s="95"/>
    </row>
    <row r="146" spans="1:38">
      <c r="A146" s="2235"/>
      <c r="B146" s="472">
        <v>42952</v>
      </c>
      <c r="C146" s="473" t="s">
        <v>682</v>
      </c>
      <c r="D146" s="116" t="s">
        <v>627</v>
      </c>
      <c r="E146" s="889" t="s">
        <v>36</v>
      </c>
      <c r="F146" s="890">
        <v>28.9</v>
      </c>
      <c r="G146" s="891">
        <v>26.4</v>
      </c>
      <c r="H146" s="892">
        <v>26.7</v>
      </c>
      <c r="I146" s="893">
        <v>2.2999999999999998</v>
      </c>
      <c r="J146" s="894">
        <v>1.6</v>
      </c>
      <c r="K146" s="895">
        <v>7.44</v>
      </c>
      <c r="L146" s="896">
        <v>7.41</v>
      </c>
      <c r="M146" s="893">
        <v>31.5</v>
      </c>
      <c r="N146" s="894">
        <v>31.8</v>
      </c>
      <c r="O146" s="891"/>
      <c r="P146" s="892" t="s">
        <v>19</v>
      </c>
      <c r="Q146" s="891"/>
      <c r="R146" s="892" t="s">
        <v>19</v>
      </c>
      <c r="S146" s="891"/>
      <c r="T146" s="892"/>
      <c r="U146" s="891"/>
      <c r="V146" s="892"/>
      <c r="W146" s="893"/>
      <c r="X146" s="894" t="s">
        <v>19</v>
      </c>
      <c r="Y146" s="897"/>
      <c r="Z146" s="898" t="s">
        <v>19</v>
      </c>
      <c r="AA146" s="895"/>
      <c r="AB146" s="896"/>
      <c r="AC146" s="1030"/>
      <c r="AD146" s="50" t="s">
        <v>36</v>
      </c>
      <c r="AE146" s="501" t="s">
        <v>36</v>
      </c>
      <c r="AF146" s="502">
        <v>0</v>
      </c>
      <c r="AG146" s="6" t="s">
        <v>21</v>
      </c>
      <c r="AH146" s="18"/>
      <c r="AI146" s="40">
        <v>7.53</v>
      </c>
      <c r="AJ146" s="41">
        <v>7.48</v>
      </c>
      <c r="AK146" s="42">
        <v>8.92</v>
      </c>
      <c r="AL146" s="96"/>
    </row>
    <row r="147" spans="1:38">
      <c r="A147" s="2235"/>
      <c r="B147" s="472">
        <v>42953</v>
      </c>
      <c r="C147" s="473" t="s">
        <v>683</v>
      </c>
      <c r="D147" s="116" t="s">
        <v>641</v>
      </c>
      <c r="E147" s="889">
        <v>1.5</v>
      </c>
      <c r="F147" s="890">
        <v>29.5</v>
      </c>
      <c r="G147" s="891">
        <v>26.3</v>
      </c>
      <c r="H147" s="892">
        <v>26.7</v>
      </c>
      <c r="I147" s="893">
        <v>2.5</v>
      </c>
      <c r="J147" s="894">
        <v>1.5</v>
      </c>
      <c r="K147" s="895">
        <v>7.46</v>
      </c>
      <c r="L147" s="896">
        <v>7.43</v>
      </c>
      <c r="M147" s="893">
        <v>31.8</v>
      </c>
      <c r="N147" s="894">
        <v>31.4</v>
      </c>
      <c r="O147" s="891"/>
      <c r="P147" s="892" t="s">
        <v>19</v>
      </c>
      <c r="Q147" s="891"/>
      <c r="R147" s="892" t="s">
        <v>19</v>
      </c>
      <c r="S147" s="891" t="s">
        <v>19</v>
      </c>
      <c r="T147" s="892" t="s">
        <v>19</v>
      </c>
      <c r="U147" s="891" t="s">
        <v>19</v>
      </c>
      <c r="V147" s="892" t="s">
        <v>19</v>
      </c>
      <c r="W147" s="893"/>
      <c r="X147" s="894" t="s">
        <v>19</v>
      </c>
      <c r="Y147" s="897"/>
      <c r="Z147" s="898" t="s">
        <v>19</v>
      </c>
      <c r="AA147" s="895"/>
      <c r="AB147" s="896"/>
      <c r="AC147" s="1030"/>
      <c r="AD147" s="50" t="s">
        <v>36</v>
      </c>
      <c r="AE147" s="501" t="s">
        <v>36</v>
      </c>
      <c r="AF147" s="502">
        <v>0</v>
      </c>
      <c r="AG147" s="6" t="s">
        <v>369</v>
      </c>
      <c r="AH147" s="18" t="s">
        <v>22</v>
      </c>
      <c r="AI147" s="34">
        <v>30.9</v>
      </c>
      <c r="AJ147" s="35">
        <v>31</v>
      </c>
      <c r="AK147" s="36">
        <v>30.4</v>
      </c>
      <c r="AL147" s="97"/>
    </row>
    <row r="148" spans="1:38">
      <c r="A148" s="2235"/>
      <c r="B148" s="472">
        <v>42954</v>
      </c>
      <c r="C148" s="473" t="s">
        <v>677</v>
      </c>
      <c r="D148" s="116" t="s">
        <v>627</v>
      </c>
      <c r="E148" s="889">
        <v>13.5</v>
      </c>
      <c r="F148" s="890">
        <v>32.700000000000003</v>
      </c>
      <c r="G148" s="891">
        <v>26.4</v>
      </c>
      <c r="H148" s="892">
        <v>26.8</v>
      </c>
      <c r="I148" s="893">
        <v>2.8</v>
      </c>
      <c r="J148" s="894">
        <v>1.9</v>
      </c>
      <c r="K148" s="895">
        <v>7.5</v>
      </c>
      <c r="L148" s="896">
        <v>7.47</v>
      </c>
      <c r="M148" s="893">
        <v>30.9</v>
      </c>
      <c r="N148" s="894">
        <v>31</v>
      </c>
      <c r="O148" s="891"/>
      <c r="P148" s="892">
        <v>100.8</v>
      </c>
      <c r="Q148" s="891"/>
      <c r="R148" s="892">
        <v>106.3</v>
      </c>
      <c r="S148" s="891"/>
      <c r="T148" s="892"/>
      <c r="U148" s="891"/>
      <c r="V148" s="892"/>
      <c r="W148" s="893"/>
      <c r="X148" s="894">
        <v>10.199999999999999</v>
      </c>
      <c r="Y148" s="897"/>
      <c r="Z148" s="898">
        <v>204</v>
      </c>
      <c r="AA148" s="895"/>
      <c r="AB148" s="896">
        <v>0.06</v>
      </c>
      <c r="AC148" s="1030"/>
      <c r="AD148" s="50" t="s">
        <v>36</v>
      </c>
      <c r="AE148" s="501" t="s">
        <v>36</v>
      </c>
      <c r="AF148" s="502">
        <v>0</v>
      </c>
      <c r="AG148" s="6" t="s">
        <v>399</v>
      </c>
      <c r="AH148" s="18" t="s">
        <v>23</v>
      </c>
      <c r="AI148" s="34">
        <v>101.4</v>
      </c>
      <c r="AJ148" s="35">
        <v>101.6</v>
      </c>
      <c r="AK148" s="36">
        <v>104.3</v>
      </c>
      <c r="AL148" s="97"/>
    </row>
    <row r="149" spans="1:38">
      <c r="A149" s="2235"/>
      <c r="B149" s="472">
        <v>42955</v>
      </c>
      <c r="C149" s="473" t="s">
        <v>678</v>
      </c>
      <c r="D149" s="116" t="s">
        <v>641</v>
      </c>
      <c r="E149" s="889">
        <v>0.5</v>
      </c>
      <c r="F149" s="890">
        <v>29.8</v>
      </c>
      <c r="G149" s="891">
        <v>26.5</v>
      </c>
      <c r="H149" s="892">
        <v>26.9</v>
      </c>
      <c r="I149" s="893">
        <v>3.2</v>
      </c>
      <c r="J149" s="894">
        <v>2.1</v>
      </c>
      <c r="K149" s="895">
        <v>7.53</v>
      </c>
      <c r="L149" s="896">
        <v>7.49</v>
      </c>
      <c r="M149" s="893">
        <v>31</v>
      </c>
      <c r="N149" s="894">
        <v>30.9</v>
      </c>
      <c r="O149" s="891"/>
      <c r="P149" s="892">
        <v>100.3</v>
      </c>
      <c r="Q149" s="891"/>
      <c r="R149" s="892">
        <v>107.5</v>
      </c>
      <c r="S149" s="891"/>
      <c r="T149" s="892"/>
      <c r="U149" s="891"/>
      <c r="V149" s="892"/>
      <c r="W149" s="893"/>
      <c r="X149" s="894">
        <v>10.6</v>
      </c>
      <c r="Y149" s="897"/>
      <c r="Z149" s="898">
        <v>171</v>
      </c>
      <c r="AA149" s="895"/>
      <c r="AB149" s="896" t="s">
        <v>321</v>
      </c>
      <c r="AC149" s="1030"/>
      <c r="AD149" s="50" t="s">
        <v>36</v>
      </c>
      <c r="AE149" s="501" t="s">
        <v>36</v>
      </c>
      <c r="AF149" s="502">
        <v>0</v>
      </c>
      <c r="AG149" s="6" t="s">
        <v>373</v>
      </c>
      <c r="AH149" s="18" t="s">
        <v>23</v>
      </c>
      <c r="AI149" s="34">
        <v>107.5</v>
      </c>
      <c r="AJ149" s="35">
        <v>105.3</v>
      </c>
      <c r="AK149" s="36">
        <v>109.3</v>
      </c>
      <c r="AL149" s="97"/>
    </row>
    <row r="150" spans="1:38">
      <c r="A150" s="2235"/>
      <c r="B150" s="472">
        <v>42956</v>
      </c>
      <c r="C150" s="473" t="s">
        <v>679</v>
      </c>
      <c r="D150" s="116" t="s">
        <v>627</v>
      </c>
      <c r="E150" s="889" t="s">
        <v>36</v>
      </c>
      <c r="F150" s="890">
        <v>33.799999999999997</v>
      </c>
      <c r="G150" s="891">
        <v>26.7</v>
      </c>
      <c r="H150" s="892">
        <v>27.1</v>
      </c>
      <c r="I150" s="893">
        <v>3</v>
      </c>
      <c r="J150" s="894">
        <v>1.9</v>
      </c>
      <c r="K150" s="895">
        <v>7.54</v>
      </c>
      <c r="L150" s="896">
        <v>7.49</v>
      </c>
      <c r="M150" s="893">
        <v>30.9</v>
      </c>
      <c r="N150" s="894">
        <v>31</v>
      </c>
      <c r="O150" s="891"/>
      <c r="P150" s="892">
        <v>101.6</v>
      </c>
      <c r="Q150" s="891"/>
      <c r="R150" s="892">
        <v>108.7</v>
      </c>
      <c r="S150" s="891"/>
      <c r="T150" s="892"/>
      <c r="U150" s="891"/>
      <c r="V150" s="892"/>
      <c r="W150" s="893"/>
      <c r="X150" s="894">
        <v>10.199999999999999</v>
      </c>
      <c r="Y150" s="897"/>
      <c r="Z150" s="898">
        <v>145</v>
      </c>
      <c r="AA150" s="895"/>
      <c r="AB150" s="896" t="s">
        <v>321</v>
      </c>
      <c r="AC150" s="1030"/>
      <c r="AD150" s="50" t="s">
        <v>36</v>
      </c>
      <c r="AE150" s="501" t="s">
        <v>36</v>
      </c>
      <c r="AF150" s="502">
        <v>0</v>
      </c>
      <c r="AG150" s="6" t="s">
        <v>374</v>
      </c>
      <c r="AH150" s="18" t="s">
        <v>23</v>
      </c>
      <c r="AI150" s="34">
        <v>69.8</v>
      </c>
      <c r="AJ150" s="35">
        <v>71.2</v>
      </c>
      <c r="AK150" s="36">
        <v>72.8</v>
      </c>
      <c r="AL150" s="97"/>
    </row>
    <row r="151" spans="1:38">
      <c r="A151" s="2235"/>
      <c r="B151" s="537">
        <v>42957</v>
      </c>
      <c r="C151" s="528" t="s">
        <v>680</v>
      </c>
      <c r="D151" s="116" t="s">
        <v>641</v>
      </c>
      <c r="E151" s="889" t="s">
        <v>36</v>
      </c>
      <c r="F151" s="890">
        <v>26</v>
      </c>
      <c r="G151" s="891">
        <v>26.9</v>
      </c>
      <c r="H151" s="892">
        <v>27.2</v>
      </c>
      <c r="I151" s="893">
        <v>3.1</v>
      </c>
      <c r="J151" s="894">
        <v>1.9</v>
      </c>
      <c r="K151" s="895">
        <v>7.53</v>
      </c>
      <c r="L151" s="896">
        <v>7.48</v>
      </c>
      <c r="M151" s="893">
        <v>30.9</v>
      </c>
      <c r="N151" s="894">
        <v>31</v>
      </c>
      <c r="O151" s="891">
        <v>101.4</v>
      </c>
      <c r="P151" s="892">
        <v>101.6</v>
      </c>
      <c r="Q151" s="891">
        <v>107.5</v>
      </c>
      <c r="R151" s="892">
        <v>105.3</v>
      </c>
      <c r="S151" s="891">
        <v>69.8</v>
      </c>
      <c r="T151" s="892">
        <v>71.2</v>
      </c>
      <c r="U151" s="891">
        <v>37.700000000000003</v>
      </c>
      <c r="V151" s="892">
        <v>34.1</v>
      </c>
      <c r="W151" s="893">
        <v>11.2</v>
      </c>
      <c r="X151" s="894">
        <v>10.5</v>
      </c>
      <c r="Y151" s="897">
        <v>198</v>
      </c>
      <c r="Z151" s="898">
        <v>189</v>
      </c>
      <c r="AA151" s="895">
        <v>7.0000000000000007E-2</v>
      </c>
      <c r="AB151" s="896" t="s">
        <v>321</v>
      </c>
      <c r="AC151" s="1030"/>
      <c r="AD151" s="50" t="s">
        <v>36</v>
      </c>
      <c r="AE151" s="501" t="s">
        <v>36</v>
      </c>
      <c r="AF151" s="502">
        <v>0</v>
      </c>
      <c r="AG151" s="6" t="s">
        <v>375</v>
      </c>
      <c r="AH151" s="18" t="s">
        <v>23</v>
      </c>
      <c r="AI151" s="34">
        <v>37.700000000000003</v>
      </c>
      <c r="AJ151" s="35">
        <v>34.1</v>
      </c>
      <c r="AK151" s="36">
        <v>36.5</v>
      </c>
      <c r="AL151" s="97"/>
    </row>
    <row r="152" spans="1:38">
      <c r="A152" s="2235"/>
      <c r="B152" s="472">
        <v>42958</v>
      </c>
      <c r="C152" s="473" t="s">
        <v>681</v>
      </c>
      <c r="D152" s="116" t="s">
        <v>641</v>
      </c>
      <c r="E152" s="889">
        <v>1.5</v>
      </c>
      <c r="F152" s="890">
        <v>22.7</v>
      </c>
      <c r="G152" s="891">
        <v>27</v>
      </c>
      <c r="H152" s="892">
        <v>27.1</v>
      </c>
      <c r="I152" s="893">
        <v>2.7</v>
      </c>
      <c r="J152" s="894">
        <v>1.7</v>
      </c>
      <c r="K152" s="895">
        <v>7.55</v>
      </c>
      <c r="L152" s="896">
        <v>7.53</v>
      </c>
      <c r="M152" s="893">
        <v>30.9</v>
      </c>
      <c r="N152" s="894">
        <v>30.9</v>
      </c>
      <c r="O152" s="891"/>
      <c r="P152" s="892"/>
      <c r="Q152" s="891"/>
      <c r="R152" s="892"/>
      <c r="S152" s="891"/>
      <c r="T152" s="892"/>
      <c r="U152" s="891"/>
      <c r="V152" s="892"/>
      <c r="W152" s="893"/>
      <c r="X152" s="894" t="s">
        <v>19</v>
      </c>
      <c r="Y152" s="897"/>
      <c r="Z152" s="898" t="s">
        <v>19</v>
      </c>
      <c r="AA152" s="895"/>
      <c r="AB152" s="896"/>
      <c r="AC152" s="1030"/>
      <c r="AD152" s="50" t="s">
        <v>36</v>
      </c>
      <c r="AE152" s="501" t="s">
        <v>36</v>
      </c>
      <c r="AF152" s="502">
        <v>0</v>
      </c>
      <c r="AG152" s="6" t="s">
        <v>400</v>
      </c>
      <c r="AH152" s="18" t="s">
        <v>23</v>
      </c>
      <c r="AI152" s="37">
        <v>11.2</v>
      </c>
      <c r="AJ152" s="38">
        <v>10.5</v>
      </c>
      <c r="AK152" s="39">
        <v>10.1</v>
      </c>
      <c r="AL152" s="95"/>
    </row>
    <row r="153" spans="1:38">
      <c r="A153" s="2235"/>
      <c r="B153" s="472">
        <v>42959</v>
      </c>
      <c r="C153" s="473" t="s">
        <v>682</v>
      </c>
      <c r="D153" s="116" t="s">
        <v>641</v>
      </c>
      <c r="E153" s="889">
        <v>2.5</v>
      </c>
      <c r="F153" s="890">
        <v>22.6</v>
      </c>
      <c r="G153" s="891">
        <v>27</v>
      </c>
      <c r="H153" s="892">
        <v>27.1</v>
      </c>
      <c r="I153" s="893">
        <v>2.5</v>
      </c>
      <c r="J153" s="894">
        <v>1.5</v>
      </c>
      <c r="K153" s="895">
        <v>7.57</v>
      </c>
      <c r="L153" s="896">
        <v>7.52</v>
      </c>
      <c r="M153" s="893">
        <v>31</v>
      </c>
      <c r="N153" s="894">
        <v>30.9</v>
      </c>
      <c r="O153" s="891"/>
      <c r="P153" s="892" t="s">
        <v>19</v>
      </c>
      <c r="Q153" s="891"/>
      <c r="R153" s="892" t="s">
        <v>19</v>
      </c>
      <c r="S153" s="891"/>
      <c r="T153" s="892"/>
      <c r="U153" s="891"/>
      <c r="V153" s="892"/>
      <c r="W153" s="893"/>
      <c r="X153" s="894" t="s">
        <v>19</v>
      </c>
      <c r="Y153" s="897"/>
      <c r="Z153" s="898" t="s">
        <v>19</v>
      </c>
      <c r="AA153" s="895"/>
      <c r="AB153" s="896"/>
      <c r="AC153" s="1030"/>
      <c r="AD153" s="50" t="s">
        <v>36</v>
      </c>
      <c r="AE153" s="501" t="s">
        <v>36</v>
      </c>
      <c r="AF153" s="502">
        <v>0</v>
      </c>
      <c r="AG153" s="6" t="s">
        <v>401</v>
      </c>
      <c r="AH153" s="18" t="s">
        <v>23</v>
      </c>
      <c r="AI153" s="49">
        <v>198</v>
      </c>
      <c r="AJ153" s="50">
        <v>189</v>
      </c>
      <c r="AK153" s="25">
        <v>193</v>
      </c>
      <c r="AL153" s="26"/>
    </row>
    <row r="154" spans="1:38">
      <c r="A154" s="2235"/>
      <c r="B154" s="472">
        <v>42960</v>
      </c>
      <c r="C154" s="473" t="s">
        <v>683</v>
      </c>
      <c r="D154" s="116" t="s">
        <v>641</v>
      </c>
      <c r="E154" s="889" t="s">
        <v>36</v>
      </c>
      <c r="F154" s="890">
        <v>26.9</v>
      </c>
      <c r="G154" s="891">
        <v>26.9</v>
      </c>
      <c r="H154" s="892">
        <v>27.2</v>
      </c>
      <c r="I154" s="893">
        <v>2.2000000000000002</v>
      </c>
      <c r="J154" s="894">
        <v>1.2</v>
      </c>
      <c r="K154" s="895">
        <v>7.59</v>
      </c>
      <c r="L154" s="896">
        <v>7.5</v>
      </c>
      <c r="M154" s="893">
        <v>30.9</v>
      </c>
      <c r="N154" s="894">
        <v>30.8</v>
      </c>
      <c r="O154" s="891"/>
      <c r="P154" s="892"/>
      <c r="Q154" s="891"/>
      <c r="R154" s="892" t="s">
        <v>19</v>
      </c>
      <c r="S154" s="891"/>
      <c r="T154" s="892"/>
      <c r="U154" s="891"/>
      <c r="V154" s="892"/>
      <c r="W154" s="893"/>
      <c r="X154" s="894" t="s">
        <v>19</v>
      </c>
      <c r="Y154" s="897"/>
      <c r="Z154" s="898" t="s">
        <v>19</v>
      </c>
      <c r="AA154" s="895"/>
      <c r="AB154" s="896"/>
      <c r="AC154" s="1030"/>
      <c r="AD154" s="50" t="s">
        <v>36</v>
      </c>
      <c r="AE154" s="501" t="s">
        <v>36</v>
      </c>
      <c r="AF154" s="502">
        <v>0</v>
      </c>
      <c r="AG154" s="6" t="s">
        <v>402</v>
      </c>
      <c r="AH154" s="18" t="s">
        <v>23</v>
      </c>
      <c r="AI154" s="41">
        <v>7.0000000000000007E-2</v>
      </c>
      <c r="AJ154" s="41" t="s">
        <v>759</v>
      </c>
      <c r="AK154" s="42" t="s">
        <v>425</v>
      </c>
      <c r="AL154" s="96"/>
    </row>
    <row r="155" spans="1:38">
      <c r="A155" s="2235"/>
      <c r="B155" s="472">
        <v>42961</v>
      </c>
      <c r="C155" s="473" t="s">
        <v>677</v>
      </c>
      <c r="D155" s="116" t="s">
        <v>641</v>
      </c>
      <c r="E155" s="889">
        <v>1.5</v>
      </c>
      <c r="F155" s="890">
        <v>26.1</v>
      </c>
      <c r="G155" s="891">
        <v>26.7</v>
      </c>
      <c r="H155" s="892">
        <v>27</v>
      </c>
      <c r="I155" s="893">
        <v>2.4</v>
      </c>
      <c r="J155" s="894">
        <v>1.2</v>
      </c>
      <c r="K155" s="895">
        <v>7.51</v>
      </c>
      <c r="L155" s="896">
        <v>7.46</v>
      </c>
      <c r="M155" s="893">
        <v>31.1</v>
      </c>
      <c r="N155" s="894">
        <v>31</v>
      </c>
      <c r="O155" s="891"/>
      <c r="P155" s="892">
        <v>102.2</v>
      </c>
      <c r="Q155" s="891"/>
      <c r="R155" s="892">
        <v>107.7</v>
      </c>
      <c r="S155" s="891"/>
      <c r="T155" s="892"/>
      <c r="U155" s="891"/>
      <c r="V155" s="892"/>
      <c r="W155" s="893"/>
      <c r="X155" s="894">
        <v>11.2</v>
      </c>
      <c r="Y155" s="897"/>
      <c r="Z155" s="898">
        <v>213</v>
      </c>
      <c r="AA155" s="895"/>
      <c r="AB155" s="896" t="s">
        <v>321</v>
      </c>
      <c r="AC155" s="1030"/>
      <c r="AD155" s="50" t="s">
        <v>36</v>
      </c>
      <c r="AE155" s="501" t="s">
        <v>36</v>
      </c>
      <c r="AF155" s="502">
        <v>0</v>
      </c>
      <c r="AG155" s="6" t="s">
        <v>24</v>
      </c>
      <c r="AH155" s="18" t="s">
        <v>23</v>
      </c>
      <c r="AI155" s="23">
        <v>3.5</v>
      </c>
      <c r="AJ155" s="48">
        <v>3.5</v>
      </c>
      <c r="AK155" s="155">
        <v>4.7</v>
      </c>
      <c r="AL155" s="96"/>
    </row>
    <row r="156" spans="1:38">
      <c r="A156" s="2235"/>
      <c r="B156" s="472">
        <v>42962</v>
      </c>
      <c r="C156" s="473" t="s">
        <v>678</v>
      </c>
      <c r="D156" s="116" t="s">
        <v>641</v>
      </c>
      <c r="E156" s="889">
        <v>7.5</v>
      </c>
      <c r="F156" s="890">
        <v>26.7</v>
      </c>
      <c r="G156" s="891">
        <v>26.7</v>
      </c>
      <c r="H156" s="892">
        <v>26.9</v>
      </c>
      <c r="I156" s="893">
        <v>2.1</v>
      </c>
      <c r="J156" s="894">
        <v>1.1000000000000001</v>
      </c>
      <c r="K156" s="895">
        <v>7.49</v>
      </c>
      <c r="L156" s="896">
        <v>7.45</v>
      </c>
      <c r="M156" s="893">
        <v>31.4</v>
      </c>
      <c r="N156" s="894">
        <v>31.3</v>
      </c>
      <c r="O156" s="891"/>
      <c r="P156" s="892">
        <v>103.5</v>
      </c>
      <c r="Q156" s="891"/>
      <c r="R156" s="892">
        <v>108.9</v>
      </c>
      <c r="S156" s="891"/>
      <c r="T156" s="892"/>
      <c r="U156" s="891"/>
      <c r="V156" s="892"/>
      <c r="W156" s="893"/>
      <c r="X156" s="894">
        <v>10.8</v>
      </c>
      <c r="Y156" s="897"/>
      <c r="Z156" s="898">
        <v>200</v>
      </c>
      <c r="AA156" s="895"/>
      <c r="AB156" s="896" t="s">
        <v>321</v>
      </c>
      <c r="AC156" s="1030"/>
      <c r="AD156" s="50" t="s">
        <v>36</v>
      </c>
      <c r="AE156" s="501" t="s">
        <v>36</v>
      </c>
      <c r="AF156" s="502">
        <v>0</v>
      </c>
      <c r="AG156" s="6" t="s">
        <v>25</v>
      </c>
      <c r="AH156" s="18" t="s">
        <v>23</v>
      </c>
      <c r="AI156" s="23">
        <v>0.9</v>
      </c>
      <c r="AJ156" s="48">
        <v>0.5</v>
      </c>
      <c r="AK156" s="36">
        <v>1.7</v>
      </c>
      <c r="AL156" s="96"/>
    </row>
    <row r="157" spans="1:38">
      <c r="A157" s="2235"/>
      <c r="B157" s="472">
        <v>42963</v>
      </c>
      <c r="C157" s="473" t="s">
        <v>679</v>
      </c>
      <c r="D157" s="116" t="s">
        <v>641</v>
      </c>
      <c r="E157" s="889">
        <v>3.5</v>
      </c>
      <c r="F157" s="890">
        <v>23.6</v>
      </c>
      <c r="G157" s="891">
        <v>26.6</v>
      </c>
      <c r="H157" s="892">
        <v>26.7</v>
      </c>
      <c r="I157" s="893">
        <v>2.6</v>
      </c>
      <c r="J157" s="894">
        <v>1.2</v>
      </c>
      <c r="K157" s="895">
        <v>7.49</v>
      </c>
      <c r="L157" s="896">
        <v>7.45</v>
      </c>
      <c r="M157" s="893">
        <v>31.7</v>
      </c>
      <c r="N157" s="894">
        <v>31.7</v>
      </c>
      <c r="O157" s="891"/>
      <c r="P157" s="892">
        <v>105</v>
      </c>
      <c r="Q157" s="891"/>
      <c r="R157" s="892">
        <v>110.9</v>
      </c>
      <c r="S157" s="891"/>
      <c r="T157" s="892"/>
      <c r="U157" s="891"/>
      <c r="V157" s="892"/>
      <c r="W157" s="893"/>
      <c r="X157" s="894">
        <v>12.4</v>
      </c>
      <c r="Y157" s="897"/>
      <c r="Z157" s="898">
        <v>210</v>
      </c>
      <c r="AA157" s="895"/>
      <c r="AB157" s="896" t="s">
        <v>321</v>
      </c>
      <c r="AC157" s="1030"/>
      <c r="AD157" s="50" t="s">
        <v>36</v>
      </c>
      <c r="AE157" s="501" t="s">
        <v>36</v>
      </c>
      <c r="AF157" s="502">
        <v>0</v>
      </c>
      <c r="AG157" s="6" t="s">
        <v>403</v>
      </c>
      <c r="AH157" s="18" t="s">
        <v>23</v>
      </c>
      <c r="AI157" s="23">
        <v>1</v>
      </c>
      <c r="AJ157" s="48">
        <v>2.9</v>
      </c>
      <c r="AK157" s="36">
        <v>12.4</v>
      </c>
      <c r="AL157" s="96"/>
    </row>
    <row r="158" spans="1:38">
      <c r="A158" s="2235"/>
      <c r="B158" s="472">
        <v>42964</v>
      </c>
      <c r="C158" s="473" t="s">
        <v>680</v>
      </c>
      <c r="D158" s="116" t="s">
        <v>641</v>
      </c>
      <c r="E158" s="889">
        <v>0.5</v>
      </c>
      <c r="F158" s="890">
        <v>24.7</v>
      </c>
      <c r="G158" s="891">
        <v>26.4</v>
      </c>
      <c r="H158" s="892">
        <v>26.6</v>
      </c>
      <c r="I158" s="893">
        <v>2.5</v>
      </c>
      <c r="J158" s="894">
        <v>1</v>
      </c>
      <c r="K158" s="895">
        <v>7.47</v>
      </c>
      <c r="L158" s="896">
        <v>7.41</v>
      </c>
      <c r="M158" s="893">
        <v>32.200000000000003</v>
      </c>
      <c r="N158" s="894">
        <v>32.1</v>
      </c>
      <c r="O158" s="891"/>
      <c r="P158" s="892">
        <v>105.2</v>
      </c>
      <c r="Q158" s="891"/>
      <c r="R158" s="892">
        <v>110.9</v>
      </c>
      <c r="S158" s="891"/>
      <c r="T158" s="892"/>
      <c r="U158" s="891"/>
      <c r="V158" s="892"/>
      <c r="W158" s="893"/>
      <c r="X158" s="894">
        <v>11.1</v>
      </c>
      <c r="Y158" s="897"/>
      <c r="Z158" s="898">
        <v>190</v>
      </c>
      <c r="AA158" s="895"/>
      <c r="AB158" s="896" t="s">
        <v>321</v>
      </c>
      <c r="AC158" s="1030"/>
      <c r="AD158" s="50" t="s">
        <v>36</v>
      </c>
      <c r="AE158" s="501" t="s">
        <v>36</v>
      </c>
      <c r="AF158" s="502">
        <v>0</v>
      </c>
      <c r="AG158" s="6" t="s">
        <v>404</v>
      </c>
      <c r="AH158" s="18" t="s">
        <v>23</v>
      </c>
      <c r="AI158" s="45">
        <v>0.04</v>
      </c>
      <c r="AJ158" s="46">
        <v>2.7E-2</v>
      </c>
      <c r="AK158" s="47">
        <v>3.5999999999999997E-2</v>
      </c>
      <c r="AL158" s="98"/>
    </row>
    <row r="159" spans="1:38">
      <c r="A159" s="2235"/>
      <c r="B159" s="472">
        <v>42965</v>
      </c>
      <c r="C159" s="473" t="s">
        <v>681</v>
      </c>
      <c r="D159" s="116" t="s">
        <v>627</v>
      </c>
      <c r="E159" s="889" t="s">
        <v>36</v>
      </c>
      <c r="F159" s="890">
        <v>30.7</v>
      </c>
      <c r="G159" s="891">
        <v>26.4</v>
      </c>
      <c r="H159" s="892">
        <v>26.8</v>
      </c>
      <c r="I159" s="893">
        <v>2.6</v>
      </c>
      <c r="J159" s="894">
        <v>1</v>
      </c>
      <c r="K159" s="895">
        <v>7.47</v>
      </c>
      <c r="L159" s="896">
        <v>7.46</v>
      </c>
      <c r="M159" s="893">
        <v>31.8</v>
      </c>
      <c r="N159" s="894">
        <v>31.8</v>
      </c>
      <c r="O159" s="891"/>
      <c r="P159" s="892">
        <v>105.4</v>
      </c>
      <c r="Q159" s="891"/>
      <c r="R159" s="892">
        <v>110.5</v>
      </c>
      <c r="S159" s="891"/>
      <c r="T159" s="892"/>
      <c r="U159" s="891"/>
      <c r="V159" s="892"/>
      <c r="W159" s="893"/>
      <c r="X159" s="894">
        <v>11.1</v>
      </c>
      <c r="Y159" s="897"/>
      <c r="Z159" s="898">
        <v>146</v>
      </c>
      <c r="AA159" s="895"/>
      <c r="AB159" s="896" t="s">
        <v>321</v>
      </c>
      <c r="AC159" s="1030"/>
      <c r="AD159" s="50" t="s">
        <v>36</v>
      </c>
      <c r="AE159" s="501" t="s">
        <v>36</v>
      </c>
      <c r="AF159" s="502">
        <v>0</v>
      </c>
      <c r="AG159" s="6" t="s">
        <v>292</v>
      </c>
      <c r="AH159" s="18" t="s">
        <v>23</v>
      </c>
      <c r="AI159" s="24">
        <v>0.32</v>
      </c>
      <c r="AJ159" s="44">
        <v>0.28000000000000003</v>
      </c>
      <c r="AK159" s="42" t="s">
        <v>321</v>
      </c>
      <c r="AL159" s="96"/>
    </row>
    <row r="160" spans="1:38">
      <c r="A160" s="2235"/>
      <c r="B160" s="472">
        <v>42966</v>
      </c>
      <c r="C160" s="473" t="s">
        <v>682</v>
      </c>
      <c r="D160" s="116" t="s">
        <v>632</v>
      </c>
      <c r="E160" s="889">
        <v>10</v>
      </c>
      <c r="F160" s="890">
        <v>25.8</v>
      </c>
      <c r="G160" s="891">
        <v>26.2</v>
      </c>
      <c r="H160" s="892">
        <v>26.5</v>
      </c>
      <c r="I160" s="893">
        <v>2.7</v>
      </c>
      <c r="J160" s="894">
        <v>1</v>
      </c>
      <c r="K160" s="895">
        <v>7.46</v>
      </c>
      <c r="L160" s="896">
        <v>7.43</v>
      </c>
      <c r="M160" s="893">
        <v>31.6</v>
      </c>
      <c r="N160" s="894">
        <v>31.6</v>
      </c>
      <c r="O160" s="891"/>
      <c r="P160" s="892" t="s">
        <v>19</v>
      </c>
      <c r="Q160" s="891"/>
      <c r="R160" s="892" t="s">
        <v>19</v>
      </c>
      <c r="S160" s="891"/>
      <c r="T160" s="892"/>
      <c r="U160" s="891"/>
      <c r="V160" s="892"/>
      <c r="W160" s="893"/>
      <c r="X160" s="894" t="s">
        <v>19</v>
      </c>
      <c r="Y160" s="897"/>
      <c r="Z160" s="898" t="s">
        <v>19</v>
      </c>
      <c r="AA160" s="895"/>
      <c r="AB160" s="896"/>
      <c r="AC160" s="1030"/>
      <c r="AD160" s="50" t="s">
        <v>36</v>
      </c>
      <c r="AE160" s="501" t="s">
        <v>36</v>
      </c>
      <c r="AF160" s="502">
        <v>0</v>
      </c>
      <c r="AG160" s="6" t="s">
        <v>98</v>
      </c>
      <c r="AH160" s="18" t="s">
        <v>23</v>
      </c>
      <c r="AI160" s="24">
        <v>0.83</v>
      </c>
      <c r="AJ160" s="44">
        <v>0.95</v>
      </c>
      <c r="AK160" s="42">
        <v>1.01</v>
      </c>
      <c r="AL160" s="96"/>
    </row>
    <row r="161" spans="1:38">
      <c r="A161" s="2235"/>
      <c r="B161" s="472">
        <v>42967</v>
      </c>
      <c r="C161" s="473" t="s">
        <v>683</v>
      </c>
      <c r="D161" s="116" t="s">
        <v>641</v>
      </c>
      <c r="E161" s="889">
        <v>1.5</v>
      </c>
      <c r="F161" s="890">
        <v>25.6</v>
      </c>
      <c r="G161" s="891">
        <v>26.1</v>
      </c>
      <c r="H161" s="892">
        <v>26.3</v>
      </c>
      <c r="I161" s="893">
        <v>2.8</v>
      </c>
      <c r="J161" s="894">
        <v>1.2</v>
      </c>
      <c r="K161" s="895">
        <v>7.44</v>
      </c>
      <c r="L161" s="896">
        <v>7.4</v>
      </c>
      <c r="M161" s="893">
        <v>30.5</v>
      </c>
      <c r="N161" s="894">
        <v>30.8</v>
      </c>
      <c r="O161" s="891"/>
      <c r="P161" s="892"/>
      <c r="Q161" s="891"/>
      <c r="R161" s="892" t="s">
        <v>19</v>
      </c>
      <c r="S161" s="891"/>
      <c r="T161" s="892"/>
      <c r="U161" s="891"/>
      <c r="V161" s="892"/>
      <c r="W161" s="893"/>
      <c r="X161" s="894" t="s">
        <v>19</v>
      </c>
      <c r="Y161" s="897"/>
      <c r="Z161" s="898" t="s">
        <v>19</v>
      </c>
      <c r="AA161" s="895"/>
      <c r="AB161" s="896"/>
      <c r="AC161" s="1030"/>
      <c r="AD161" s="50" t="s">
        <v>36</v>
      </c>
      <c r="AE161" s="501" t="s">
        <v>36</v>
      </c>
      <c r="AF161" s="502">
        <v>0</v>
      </c>
      <c r="AG161" s="6" t="s">
        <v>384</v>
      </c>
      <c r="AH161" s="18" t="s">
        <v>23</v>
      </c>
      <c r="AI161" s="45">
        <v>4.2000000000000003E-2</v>
      </c>
      <c r="AJ161" s="46">
        <v>3.7999999999999999E-2</v>
      </c>
      <c r="AK161" s="47">
        <v>0.115</v>
      </c>
      <c r="AL161" s="98"/>
    </row>
    <row r="162" spans="1:38">
      <c r="A162" s="2235"/>
      <c r="B162" s="472">
        <v>42968</v>
      </c>
      <c r="C162" s="473" t="s">
        <v>677</v>
      </c>
      <c r="D162" s="116" t="s">
        <v>641</v>
      </c>
      <c r="E162" s="889" t="s">
        <v>36</v>
      </c>
      <c r="F162" s="890">
        <v>28.7</v>
      </c>
      <c r="G162" s="891">
        <v>26</v>
      </c>
      <c r="H162" s="892">
        <v>26.3</v>
      </c>
      <c r="I162" s="893">
        <v>3.2</v>
      </c>
      <c r="J162" s="894">
        <v>1.4</v>
      </c>
      <c r="K162" s="895">
        <v>7.47</v>
      </c>
      <c r="L162" s="896">
        <v>7.45</v>
      </c>
      <c r="M162" s="893">
        <v>31.2</v>
      </c>
      <c r="N162" s="894">
        <v>31.3</v>
      </c>
      <c r="O162" s="891"/>
      <c r="P162" s="892">
        <v>102.4</v>
      </c>
      <c r="Q162" s="891"/>
      <c r="R162" s="892">
        <v>109.3</v>
      </c>
      <c r="S162" s="891"/>
      <c r="T162" s="892"/>
      <c r="U162" s="891"/>
      <c r="V162" s="892"/>
      <c r="W162" s="893"/>
      <c r="X162" s="894">
        <v>10.6</v>
      </c>
      <c r="Y162" s="897"/>
      <c r="Z162" s="898">
        <v>140</v>
      </c>
      <c r="AA162" s="895"/>
      <c r="AB162" s="896">
        <v>0.06</v>
      </c>
      <c r="AC162" s="1030"/>
      <c r="AD162" s="50" t="s">
        <v>36</v>
      </c>
      <c r="AE162" s="501" t="s">
        <v>36</v>
      </c>
      <c r="AF162" s="502">
        <v>0</v>
      </c>
      <c r="AG162" s="6" t="s">
        <v>405</v>
      </c>
      <c r="AH162" s="18" t="s">
        <v>23</v>
      </c>
      <c r="AI162" s="24" t="s">
        <v>644</v>
      </c>
      <c r="AJ162" s="44" t="s">
        <v>644</v>
      </c>
      <c r="AK162" s="42" t="s">
        <v>644</v>
      </c>
      <c r="AL162" s="96"/>
    </row>
    <row r="163" spans="1:38">
      <c r="A163" s="2235"/>
      <c r="B163" s="472">
        <v>42969</v>
      </c>
      <c r="C163" s="473" t="s">
        <v>678</v>
      </c>
      <c r="D163" s="116" t="s">
        <v>627</v>
      </c>
      <c r="E163" s="889" t="s">
        <v>36</v>
      </c>
      <c r="F163" s="890">
        <v>30.4</v>
      </c>
      <c r="G163" s="891">
        <v>26.1</v>
      </c>
      <c r="H163" s="892">
        <v>26.4</v>
      </c>
      <c r="I163" s="893">
        <v>2.7</v>
      </c>
      <c r="J163" s="894">
        <v>1.3</v>
      </c>
      <c r="K163" s="895">
        <v>7.45</v>
      </c>
      <c r="L163" s="896">
        <v>7.42</v>
      </c>
      <c r="M163" s="893">
        <v>31.3</v>
      </c>
      <c r="N163" s="894">
        <v>31.3</v>
      </c>
      <c r="O163" s="891"/>
      <c r="P163" s="892">
        <v>103.1</v>
      </c>
      <c r="Q163" s="891"/>
      <c r="R163" s="892">
        <v>109.3</v>
      </c>
      <c r="S163" s="891"/>
      <c r="T163" s="892"/>
      <c r="U163" s="891"/>
      <c r="V163" s="892"/>
      <c r="W163" s="893"/>
      <c r="X163" s="894">
        <v>10.8</v>
      </c>
      <c r="Y163" s="897"/>
      <c r="Z163" s="898">
        <v>141</v>
      </c>
      <c r="AA163" s="895"/>
      <c r="AB163" s="896" t="s">
        <v>321</v>
      </c>
      <c r="AC163" s="1030"/>
      <c r="AD163" s="50" t="s">
        <v>36</v>
      </c>
      <c r="AE163" s="501" t="s">
        <v>36</v>
      </c>
      <c r="AF163" s="502">
        <v>0</v>
      </c>
      <c r="AG163" s="6" t="s">
        <v>99</v>
      </c>
      <c r="AH163" s="18" t="s">
        <v>23</v>
      </c>
      <c r="AI163" s="23">
        <v>19.399999999999999</v>
      </c>
      <c r="AJ163" s="48">
        <v>19.3</v>
      </c>
      <c r="AK163" s="36">
        <v>20</v>
      </c>
      <c r="AL163" s="97"/>
    </row>
    <row r="164" spans="1:38">
      <c r="A164" s="2235"/>
      <c r="B164" s="472">
        <v>42970</v>
      </c>
      <c r="C164" s="473" t="s">
        <v>679</v>
      </c>
      <c r="D164" s="116" t="s">
        <v>627</v>
      </c>
      <c r="E164" s="889" t="s">
        <v>36</v>
      </c>
      <c r="F164" s="890">
        <v>32.4</v>
      </c>
      <c r="G164" s="891">
        <v>26.1</v>
      </c>
      <c r="H164" s="892">
        <v>26.5</v>
      </c>
      <c r="I164" s="893">
        <v>2.5</v>
      </c>
      <c r="J164" s="894">
        <v>1.6</v>
      </c>
      <c r="K164" s="895">
        <v>7.44</v>
      </c>
      <c r="L164" s="896">
        <v>7.41</v>
      </c>
      <c r="M164" s="893">
        <v>31.4</v>
      </c>
      <c r="N164" s="894">
        <v>31.5</v>
      </c>
      <c r="O164" s="891"/>
      <c r="P164" s="892">
        <v>102.4</v>
      </c>
      <c r="Q164" s="891"/>
      <c r="R164" s="892">
        <v>109.7</v>
      </c>
      <c r="S164" s="891"/>
      <c r="T164" s="892"/>
      <c r="U164" s="891"/>
      <c r="V164" s="892"/>
      <c r="W164" s="893"/>
      <c r="X164" s="894">
        <v>10.7</v>
      </c>
      <c r="Y164" s="897"/>
      <c r="Z164" s="898">
        <v>168</v>
      </c>
      <c r="AA164" s="895"/>
      <c r="AB164" s="896" t="s">
        <v>321</v>
      </c>
      <c r="AC164" s="1030"/>
      <c r="AD164" s="50" t="s">
        <v>36</v>
      </c>
      <c r="AE164" s="501" t="s">
        <v>36</v>
      </c>
      <c r="AF164" s="502">
        <v>0</v>
      </c>
      <c r="AG164" s="6" t="s">
        <v>27</v>
      </c>
      <c r="AH164" s="18" t="s">
        <v>23</v>
      </c>
      <c r="AI164" s="23">
        <v>19.100000000000001</v>
      </c>
      <c r="AJ164" s="48">
        <v>18.5</v>
      </c>
      <c r="AK164" s="36">
        <v>27.7</v>
      </c>
      <c r="AL164" s="97"/>
    </row>
    <row r="165" spans="1:38">
      <c r="A165" s="2235"/>
      <c r="B165" s="472">
        <v>42971</v>
      </c>
      <c r="C165" s="473" t="s">
        <v>680</v>
      </c>
      <c r="D165" s="116" t="s">
        <v>641</v>
      </c>
      <c r="E165" s="889" t="s">
        <v>36</v>
      </c>
      <c r="F165" s="890">
        <v>31</v>
      </c>
      <c r="G165" s="891">
        <v>26.2</v>
      </c>
      <c r="H165" s="892">
        <v>26.7</v>
      </c>
      <c r="I165" s="893">
        <v>2.9</v>
      </c>
      <c r="J165" s="894">
        <v>1.4</v>
      </c>
      <c r="K165" s="895">
        <v>7.46</v>
      </c>
      <c r="L165" s="896">
        <v>7.43</v>
      </c>
      <c r="M165" s="893">
        <v>31.5</v>
      </c>
      <c r="N165" s="894">
        <v>31.5</v>
      </c>
      <c r="O165" s="891"/>
      <c r="P165" s="892">
        <v>103.1</v>
      </c>
      <c r="Q165" s="891"/>
      <c r="R165" s="892">
        <v>111.1</v>
      </c>
      <c r="S165" s="891"/>
      <c r="T165" s="892"/>
      <c r="U165" s="891"/>
      <c r="V165" s="892"/>
      <c r="W165" s="893"/>
      <c r="X165" s="894">
        <v>10.8</v>
      </c>
      <c r="Y165" s="897"/>
      <c r="Z165" s="898">
        <v>137</v>
      </c>
      <c r="AA165" s="895"/>
      <c r="AB165" s="896" t="s">
        <v>321</v>
      </c>
      <c r="AC165" s="1030"/>
      <c r="AD165" s="50" t="s">
        <v>36</v>
      </c>
      <c r="AE165" s="501" t="s">
        <v>36</v>
      </c>
      <c r="AF165" s="502">
        <v>0</v>
      </c>
      <c r="AG165" s="6" t="s">
        <v>387</v>
      </c>
      <c r="AH165" s="18" t="s">
        <v>398</v>
      </c>
      <c r="AI165" s="51">
        <v>9</v>
      </c>
      <c r="AJ165" s="52">
        <v>8</v>
      </c>
      <c r="AK165" s="43">
        <v>11</v>
      </c>
      <c r="AL165" s="99"/>
    </row>
    <row r="166" spans="1:38">
      <c r="A166" s="2235"/>
      <c r="B166" s="472">
        <v>42972</v>
      </c>
      <c r="C166" s="473" t="s">
        <v>681</v>
      </c>
      <c r="D166" s="116" t="s">
        <v>627</v>
      </c>
      <c r="E166" s="889" t="s">
        <v>36</v>
      </c>
      <c r="F166" s="890">
        <v>34.200000000000003</v>
      </c>
      <c r="G166" s="891">
        <v>26.3</v>
      </c>
      <c r="H166" s="892">
        <v>26.8</v>
      </c>
      <c r="I166" s="893">
        <v>2.7</v>
      </c>
      <c r="J166" s="894">
        <v>1.6</v>
      </c>
      <c r="K166" s="895">
        <v>7.43</v>
      </c>
      <c r="L166" s="896">
        <v>7.44</v>
      </c>
      <c r="M166" s="893">
        <v>31.5</v>
      </c>
      <c r="N166" s="894">
        <v>31.6</v>
      </c>
      <c r="O166" s="891"/>
      <c r="P166" s="892">
        <v>102.4</v>
      </c>
      <c r="Q166" s="891"/>
      <c r="R166" s="892">
        <v>111.9</v>
      </c>
      <c r="S166" s="891"/>
      <c r="T166" s="892"/>
      <c r="U166" s="891"/>
      <c r="V166" s="892"/>
      <c r="W166" s="893"/>
      <c r="X166" s="894">
        <v>11.8</v>
      </c>
      <c r="Y166" s="897"/>
      <c r="Z166" s="898">
        <v>208</v>
      </c>
      <c r="AA166" s="895"/>
      <c r="AB166" s="896">
        <v>0.09</v>
      </c>
      <c r="AC166" s="1030"/>
      <c r="AD166" s="50" t="s">
        <v>36</v>
      </c>
      <c r="AE166" s="501" t="s">
        <v>36</v>
      </c>
      <c r="AF166" s="502">
        <v>0</v>
      </c>
      <c r="AG166" s="6" t="s">
        <v>406</v>
      </c>
      <c r="AH166" s="18" t="s">
        <v>23</v>
      </c>
      <c r="AI166" s="51">
        <v>3</v>
      </c>
      <c r="AJ166" s="52">
        <v>2</v>
      </c>
      <c r="AK166" s="43">
        <v>6</v>
      </c>
      <c r="AL166" s="99"/>
    </row>
    <row r="167" spans="1:38">
      <c r="A167" s="2235"/>
      <c r="B167" s="472">
        <v>42973</v>
      </c>
      <c r="C167" s="473" t="s">
        <v>682</v>
      </c>
      <c r="D167" s="116" t="s">
        <v>627</v>
      </c>
      <c r="E167" s="889" t="s">
        <v>36</v>
      </c>
      <c r="F167" s="890">
        <v>31.8</v>
      </c>
      <c r="G167" s="891">
        <v>26.5</v>
      </c>
      <c r="H167" s="892">
        <v>26.8</v>
      </c>
      <c r="I167" s="893">
        <v>2.9</v>
      </c>
      <c r="J167" s="894">
        <v>1.7</v>
      </c>
      <c r="K167" s="895">
        <v>7.46</v>
      </c>
      <c r="L167" s="896">
        <v>7.47</v>
      </c>
      <c r="M167" s="893">
        <v>31.7</v>
      </c>
      <c r="N167" s="894">
        <v>31.7</v>
      </c>
      <c r="O167" s="891"/>
      <c r="P167" s="892" t="s">
        <v>19</v>
      </c>
      <c r="Q167" s="891"/>
      <c r="R167" s="892" t="s">
        <v>19</v>
      </c>
      <c r="S167" s="891"/>
      <c r="T167" s="892"/>
      <c r="U167" s="891"/>
      <c r="V167" s="892"/>
      <c r="W167" s="893"/>
      <c r="X167" s="894" t="s">
        <v>19</v>
      </c>
      <c r="Y167" s="897"/>
      <c r="Z167" s="898" t="s">
        <v>19</v>
      </c>
      <c r="AA167" s="895"/>
      <c r="AB167" s="896"/>
      <c r="AC167" s="1030"/>
      <c r="AD167" s="50" t="s">
        <v>36</v>
      </c>
      <c r="AE167" s="501" t="s">
        <v>36</v>
      </c>
      <c r="AF167" s="502">
        <v>0</v>
      </c>
      <c r="AG167" s="19"/>
      <c r="AH167" s="9"/>
      <c r="AI167" s="20"/>
      <c r="AJ167" s="8"/>
      <c r="AK167" s="8"/>
      <c r="AL167" s="9"/>
    </row>
    <row r="168" spans="1:38">
      <c r="A168" s="2235"/>
      <c r="B168" s="472">
        <v>42974</v>
      </c>
      <c r="C168" s="473" t="s">
        <v>683</v>
      </c>
      <c r="D168" s="116" t="s">
        <v>641</v>
      </c>
      <c r="E168" s="889" t="s">
        <v>36</v>
      </c>
      <c r="F168" s="890">
        <v>28.4</v>
      </c>
      <c r="G168" s="891">
        <v>26.6</v>
      </c>
      <c r="H168" s="892">
        <v>26.8</v>
      </c>
      <c r="I168" s="893">
        <v>2.6</v>
      </c>
      <c r="J168" s="894">
        <v>1.5</v>
      </c>
      <c r="K168" s="895">
        <v>7.46</v>
      </c>
      <c r="L168" s="896">
        <v>7.48</v>
      </c>
      <c r="M168" s="893">
        <v>31.6</v>
      </c>
      <c r="N168" s="894">
        <v>31.7</v>
      </c>
      <c r="O168" s="891"/>
      <c r="P168" s="892" t="s">
        <v>19</v>
      </c>
      <c r="Q168" s="891"/>
      <c r="R168" s="892" t="s">
        <v>19</v>
      </c>
      <c r="S168" s="891"/>
      <c r="T168" s="892"/>
      <c r="U168" s="891"/>
      <c r="V168" s="892"/>
      <c r="W168" s="893"/>
      <c r="X168" s="894" t="s">
        <v>19</v>
      </c>
      <c r="Y168" s="897"/>
      <c r="Z168" s="898" t="s">
        <v>19</v>
      </c>
      <c r="AA168" s="895"/>
      <c r="AB168" s="896"/>
      <c r="AC168" s="1030"/>
      <c r="AD168" s="50" t="s">
        <v>36</v>
      </c>
      <c r="AE168" s="501" t="s">
        <v>36</v>
      </c>
      <c r="AF168" s="502">
        <v>0</v>
      </c>
      <c r="AG168" s="19"/>
      <c r="AH168" s="9"/>
      <c r="AI168" s="20"/>
      <c r="AJ168" s="8"/>
      <c r="AK168" s="8"/>
      <c r="AL168" s="9"/>
    </row>
    <row r="169" spans="1:38">
      <c r="A169" s="2235"/>
      <c r="B169" s="472">
        <v>42975</v>
      </c>
      <c r="C169" s="473" t="s">
        <v>677</v>
      </c>
      <c r="D169" s="116" t="s">
        <v>641</v>
      </c>
      <c r="E169" s="889" t="s">
        <v>36</v>
      </c>
      <c r="F169" s="890">
        <v>27.5</v>
      </c>
      <c r="G169" s="891">
        <v>26.7</v>
      </c>
      <c r="H169" s="892">
        <v>26.9</v>
      </c>
      <c r="I169" s="893">
        <v>2.9</v>
      </c>
      <c r="J169" s="894">
        <v>1.5</v>
      </c>
      <c r="K169" s="895">
        <v>7.49</v>
      </c>
      <c r="L169" s="896">
        <v>7.47</v>
      </c>
      <c r="M169" s="893">
        <v>31.8</v>
      </c>
      <c r="N169" s="894">
        <v>31.8</v>
      </c>
      <c r="O169" s="891"/>
      <c r="P169" s="892">
        <v>104.1</v>
      </c>
      <c r="Q169" s="891"/>
      <c r="R169" s="892">
        <v>112.3</v>
      </c>
      <c r="S169" s="891"/>
      <c r="T169" s="892"/>
      <c r="U169" s="891"/>
      <c r="V169" s="892"/>
      <c r="W169" s="893"/>
      <c r="X169" s="894">
        <v>11.5</v>
      </c>
      <c r="Y169" s="897"/>
      <c r="Z169" s="898">
        <v>140</v>
      </c>
      <c r="AA169" s="895"/>
      <c r="AB169" s="896">
        <v>0.06</v>
      </c>
      <c r="AC169" s="1030"/>
      <c r="AD169" s="50" t="s">
        <v>36</v>
      </c>
      <c r="AE169" s="501" t="s">
        <v>36</v>
      </c>
      <c r="AF169" s="502">
        <v>0</v>
      </c>
      <c r="AG169" s="21"/>
      <c r="AH169" s="3"/>
      <c r="AI169" s="22"/>
      <c r="AJ169" s="10"/>
      <c r="AK169" s="10"/>
      <c r="AL169" s="3"/>
    </row>
    <row r="170" spans="1:38">
      <c r="A170" s="2235"/>
      <c r="B170" s="472">
        <v>42976</v>
      </c>
      <c r="C170" s="473" t="s">
        <v>678</v>
      </c>
      <c r="D170" s="116" t="s">
        <v>627</v>
      </c>
      <c r="E170" s="889" t="s">
        <v>36</v>
      </c>
      <c r="F170" s="890">
        <v>32.4</v>
      </c>
      <c r="G170" s="891">
        <v>26.8</v>
      </c>
      <c r="H170" s="892">
        <v>27.2</v>
      </c>
      <c r="I170" s="893">
        <v>2.6</v>
      </c>
      <c r="J170" s="894">
        <v>1.3</v>
      </c>
      <c r="K170" s="895">
        <v>7.48</v>
      </c>
      <c r="L170" s="896">
        <v>7.5</v>
      </c>
      <c r="M170" s="893">
        <v>32.299999999999997</v>
      </c>
      <c r="N170" s="894">
        <v>32</v>
      </c>
      <c r="O170" s="891"/>
      <c r="P170" s="892">
        <v>105</v>
      </c>
      <c r="Q170" s="891"/>
      <c r="R170" s="892">
        <v>112.9</v>
      </c>
      <c r="S170" s="891"/>
      <c r="T170" s="892"/>
      <c r="U170" s="891"/>
      <c r="V170" s="892"/>
      <c r="W170" s="893"/>
      <c r="X170" s="894">
        <v>11.4</v>
      </c>
      <c r="Y170" s="897"/>
      <c r="Z170" s="898">
        <v>199</v>
      </c>
      <c r="AA170" s="895"/>
      <c r="AB170" s="896" t="s">
        <v>321</v>
      </c>
      <c r="AC170" s="1030"/>
      <c r="AD170" s="50" t="s">
        <v>36</v>
      </c>
      <c r="AE170" s="501" t="s">
        <v>36</v>
      </c>
      <c r="AF170" s="502">
        <v>0</v>
      </c>
      <c r="AG170" s="29" t="s">
        <v>389</v>
      </c>
      <c r="AH170" s="2" t="s">
        <v>36</v>
      </c>
      <c r="AI170" s="2" t="s">
        <v>36</v>
      </c>
      <c r="AJ170" s="2" t="s">
        <v>36</v>
      </c>
      <c r="AK170" s="2" t="s">
        <v>36</v>
      </c>
      <c r="AL170" s="100" t="s">
        <v>36</v>
      </c>
    </row>
    <row r="171" spans="1:38">
      <c r="A171" s="2235"/>
      <c r="B171" s="472">
        <v>42977</v>
      </c>
      <c r="C171" s="574" t="s">
        <v>679</v>
      </c>
      <c r="D171" s="116" t="s">
        <v>641</v>
      </c>
      <c r="E171" s="889" t="s">
        <v>36</v>
      </c>
      <c r="F171" s="890">
        <v>32.299999999999997</v>
      </c>
      <c r="G171" s="891">
        <v>26.9</v>
      </c>
      <c r="H171" s="892">
        <v>27.2</v>
      </c>
      <c r="I171" s="893">
        <v>2.5</v>
      </c>
      <c r="J171" s="894">
        <v>1.1000000000000001</v>
      </c>
      <c r="K171" s="895">
        <v>7.52</v>
      </c>
      <c r="L171" s="896">
        <v>7.5</v>
      </c>
      <c r="M171" s="893">
        <v>32.1</v>
      </c>
      <c r="N171" s="894">
        <v>32.1</v>
      </c>
      <c r="O171" s="891"/>
      <c r="P171" s="892">
        <v>105.6</v>
      </c>
      <c r="Q171" s="891"/>
      <c r="R171" s="892">
        <v>113.9</v>
      </c>
      <c r="S171" s="891"/>
      <c r="T171" s="892"/>
      <c r="U171" s="891"/>
      <c r="V171" s="892"/>
      <c r="W171" s="893"/>
      <c r="X171" s="894">
        <v>11.5</v>
      </c>
      <c r="Y171" s="897"/>
      <c r="Z171" s="898">
        <v>179</v>
      </c>
      <c r="AA171" s="895"/>
      <c r="AB171" s="896">
        <v>0.05</v>
      </c>
      <c r="AC171" s="1030"/>
      <c r="AD171" s="50" t="s">
        <v>36</v>
      </c>
      <c r="AE171" s="501" t="s">
        <v>36</v>
      </c>
      <c r="AF171" s="502">
        <v>0</v>
      </c>
      <c r="AG171" s="11" t="s">
        <v>36</v>
      </c>
      <c r="AH171" s="2" t="s">
        <v>36</v>
      </c>
      <c r="AI171" s="2" t="s">
        <v>36</v>
      </c>
      <c r="AJ171" s="2" t="s">
        <v>36</v>
      </c>
      <c r="AK171" s="2" t="s">
        <v>36</v>
      </c>
      <c r="AL171" s="100" t="s">
        <v>36</v>
      </c>
    </row>
    <row r="172" spans="1:38">
      <c r="A172" s="2235"/>
      <c r="B172" s="475">
        <v>42978</v>
      </c>
      <c r="C172" s="476" t="s">
        <v>680</v>
      </c>
      <c r="D172" s="288" t="s">
        <v>632</v>
      </c>
      <c r="E172" s="1070">
        <v>18.5</v>
      </c>
      <c r="F172" s="1071">
        <v>20.2</v>
      </c>
      <c r="G172" s="1072">
        <v>26.9</v>
      </c>
      <c r="H172" s="1073">
        <v>26.9</v>
      </c>
      <c r="I172" s="1074">
        <v>2.7</v>
      </c>
      <c r="J172" s="1075">
        <v>0.9</v>
      </c>
      <c r="K172" s="1076">
        <v>7.54</v>
      </c>
      <c r="L172" s="1077">
        <v>7.51</v>
      </c>
      <c r="M172" s="1074">
        <v>32.200000000000003</v>
      </c>
      <c r="N172" s="1075">
        <v>32.200000000000003</v>
      </c>
      <c r="O172" s="1072"/>
      <c r="P172" s="1073">
        <v>106.4</v>
      </c>
      <c r="Q172" s="1072"/>
      <c r="R172" s="1073">
        <v>113.1</v>
      </c>
      <c r="S172" s="1072"/>
      <c r="T172" s="1073"/>
      <c r="U172" s="1072"/>
      <c r="V172" s="1073"/>
      <c r="W172" s="1074"/>
      <c r="X172" s="1075">
        <v>11.6</v>
      </c>
      <c r="Y172" s="1078"/>
      <c r="Z172" s="1079">
        <v>155</v>
      </c>
      <c r="AA172" s="1076"/>
      <c r="AB172" s="1077" t="s">
        <v>321</v>
      </c>
      <c r="AC172" s="1080"/>
      <c r="AD172" s="503" t="s">
        <v>36</v>
      </c>
      <c r="AE172" s="504" t="s">
        <v>36</v>
      </c>
      <c r="AF172" s="505">
        <v>0</v>
      </c>
      <c r="AG172" s="11" t="s">
        <v>36</v>
      </c>
      <c r="AH172" s="2" t="s">
        <v>36</v>
      </c>
      <c r="AI172" s="2" t="s">
        <v>36</v>
      </c>
      <c r="AJ172" s="2" t="s">
        <v>36</v>
      </c>
      <c r="AK172" s="2" t="s">
        <v>36</v>
      </c>
      <c r="AL172" s="100" t="s">
        <v>36</v>
      </c>
    </row>
    <row r="173" spans="1:38" s="1" customFormat="1" ht="13.5" customHeight="1">
      <c r="A173" s="2235"/>
      <c r="B173" s="2194" t="s">
        <v>407</v>
      </c>
      <c r="C173" s="2184"/>
      <c r="D173" s="664"/>
      <c r="E173" s="586">
        <f t="shared" ref="E173:AD173" si="11">MAX(E142:E172)</f>
        <v>18.5</v>
      </c>
      <c r="F173" s="587">
        <f t="shared" si="11"/>
        <v>34.200000000000003</v>
      </c>
      <c r="G173" s="688">
        <f t="shared" si="11"/>
        <v>27</v>
      </c>
      <c r="H173" s="589">
        <f t="shared" si="11"/>
        <v>27.2</v>
      </c>
      <c r="I173" s="590">
        <f t="shared" si="11"/>
        <v>3.2</v>
      </c>
      <c r="J173" s="689">
        <f t="shared" si="11"/>
        <v>2.1</v>
      </c>
      <c r="K173" s="690">
        <f t="shared" si="11"/>
        <v>7.59</v>
      </c>
      <c r="L173" s="593">
        <f t="shared" si="11"/>
        <v>7.53</v>
      </c>
      <c r="M173" s="590">
        <f t="shared" si="11"/>
        <v>32.299999999999997</v>
      </c>
      <c r="N173" s="689">
        <f t="shared" si="11"/>
        <v>32.200000000000003</v>
      </c>
      <c r="O173" s="688">
        <f t="shared" si="11"/>
        <v>101.4</v>
      </c>
      <c r="P173" s="589">
        <f t="shared" si="11"/>
        <v>106.4</v>
      </c>
      <c r="Q173" s="588">
        <f t="shared" si="11"/>
        <v>107.5</v>
      </c>
      <c r="R173" s="587">
        <f t="shared" si="11"/>
        <v>113.9</v>
      </c>
      <c r="S173" s="688">
        <f t="shared" si="11"/>
        <v>69.8</v>
      </c>
      <c r="T173" s="589">
        <f t="shared" si="11"/>
        <v>71.2</v>
      </c>
      <c r="U173" s="588">
        <f t="shared" si="11"/>
        <v>37.700000000000003</v>
      </c>
      <c r="V173" s="587">
        <f t="shared" si="11"/>
        <v>34.1</v>
      </c>
      <c r="W173" s="691">
        <f t="shared" si="11"/>
        <v>11.2</v>
      </c>
      <c r="X173" s="591">
        <f t="shared" si="11"/>
        <v>12.4</v>
      </c>
      <c r="Y173" s="594">
        <f t="shared" si="11"/>
        <v>198</v>
      </c>
      <c r="Z173" s="692">
        <f t="shared" si="11"/>
        <v>213</v>
      </c>
      <c r="AA173" s="690">
        <f>MAX(AA142:AA172)</f>
        <v>7.0000000000000007E-2</v>
      </c>
      <c r="AB173" s="690">
        <f>MAX(AB142:AB172)</f>
        <v>0.09</v>
      </c>
      <c r="AC173" s="615">
        <f t="shared" si="11"/>
        <v>0</v>
      </c>
      <c r="AD173" s="693">
        <f t="shared" si="11"/>
        <v>0</v>
      </c>
      <c r="AE173" s="747" t="s">
        <v>36</v>
      </c>
      <c r="AF173" s="674"/>
      <c r="AG173" s="11" t="s">
        <v>36</v>
      </c>
      <c r="AH173" s="2" t="s">
        <v>36</v>
      </c>
      <c r="AI173" s="2" t="s">
        <v>36</v>
      </c>
      <c r="AJ173" s="2" t="s">
        <v>36</v>
      </c>
      <c r="AK173" s="2" t="s">
        <v>36</v>
      </c>
      <c r="AL173" s="100" t="s">
        <v>36</v>
      </c>
    </row>
    <row r="174" spans="1:38" s="1" customFormat="1" ht="13.5" customHeight="1">
      <c r="A174" s="2235"/>
      <c r="B174" s="2195" t="s">
        <v>408</v>
      </c>
      <c r="C174" s="2186"/>
      <c r="D174" s="666"/>
      <c r="E174" s="597">
        <f t="shared" ref="E174:AD174" si="12">MIN(E142:E172)</f>
        <v>0.5</v>
      </c>
      <c r="F174" s="598">
        <f t="shared" si="12"/>
        <v>20.2</v>
      </c>
      <c r="G174" s="694">
        <f t="shared" si="12"/>
        <v>26</v>
      </c>
      <c r="H174" s="600">
        <f t="shared" si="12"/>
        <v>26.3</v>
      </c>
      <c r="I174" s="601">
        <f t="shared" si="12"/>
        <v>2.1</v>
      </c>
      <c r="J174" s="695">
        <f t="shared" si="12"/>
        <v>0.9</v>
      </c>
      <c r="K174" s="696">
        <f t="shared" si="12"/>
        <v>7.43</v>
      </c>
      <c r="L174" s="604">
        <f t="shared" si="12"/>
        <v>7.4</v>
      </c>
      <c r="M174" s="601">
        <f t="shared" si="12"/>
        <v>30.5</v>
      </c>
      <c r="N174" s="695">
        <f t="shared" si="12"/>
        <v>30.8</v>
      </c>
      <c r="O174" s="694">
        <f t="shared" si="12"/>
        <v>101.4</v>
      </c>
      <c r="P174" s="600">
        <f t="shared" si="12"/>
        <v>100.3</v>
      </c>
      <c r="Q174" s="599">
        <f t="shared" si="12"/>
        <v>107.5</v>
      </c>
      <c r="R174" s="598">
        <f t="shared" si="12"/>
        <v>105.3</v>
      </c>
      <c r="S174" s="694">
        <f t="shared" si="12"/>
        <v>69.8</v>
      </c>
      <c r="T174" s="600">
        <f t="shared" si="12"/>
        <v>71.2</v>
      </c>
      <c r="U174" s="599">
        <f t="shared" si="12"/>
        <v>37.700000000000003</v>
      </c>
      <c r="V174" s="598">
        <f t="shared" si="12"/>
        <v>34.1</v>
      </c>
      <c r="W174" s="697">
        <f t="shared" si="12"/>
        <v>11.2</v>
      </c>
      <c r="X174" s="602">
        <f t="shared" si="12"/>
        <v>10.199999999999999</v>
      </c>
      <c r="Y174" s="605">
        <f t="shared" si="12"/>
        <v>198</v>
      </c>
      <c r="Z174" s="698">
        <f t="shared" si="12"/>
        <v>137</v>
      </c>
      <c r="AA174" s="696">
        <f>MIN(AA142:AA172)</f>
        <v>7.0000000000000007E-2</v>
      </c>
      <c r="AB174" s="604" t="s">
        <v>758</v>
      </c>
      <c r="AC174" s="49">
        <f t="shared" si="12"/>
        <v>0</v>
      </c>
      <c r="AD174" s="699">
        <f t="shared" si="12"/>
        <v>0</v>
      </c>
      <c r="AE174" s="747" t="s">
        <v>36</v>
      </c>
      <c r="AF174" s="674"/>
      <c r="AG174" s="11" t="s">
        <v>36</v>
      </c>
      <c r="AH174" s="2" t="s">
        <v>36</v>
      </c>
      <c r="AI174" s="2" t="s">
        <v>36</v>
      </c>
      <c r="AJ174" s="2" t="s">
        <v>36</v>
      </c>
      <c r="AK174" s="2" t="s">
        <v>36</v>
      </c>
      <c r="AL174" s="100" t="s">
        <v>36</v>
      </c>
    </row>
    <row r="175" spans="1:38" s="1" customFormat="1" ht="13.5" customHeight="1">
      <c r="A175" s="2235"/>
      <c r="B175" s="2195" t="s">
        <v>409</v>
      </c>
      <c r="C175" s="2186"/>
      <c r="D175" s="666"/>
      <c r="E175" s="1572">
        <f>E176/COUNT(B142:B172)</f>
        <v>2.2580645161290325</v>
      </c>
      <c r="F175" s="598">
        <f t="shared" ref="F175:AD175" si="13">AVERAGE(F142:F172)</f>
        <v>28.087096774193547</v>
      </c>
      <c r="G175" s="694">
        <f t="shared" si="13"/>
        <v>26.541935483870965</v>
      </c>
      <c r="H175" s="600">
        <f t="shared" si="13"/>
        <v>26.829032258064515</v>
      </c>
      <c r="I175" s="601">
        <f t="shared" si="13"/>
        <v>2.6838709677419361</v>
      </c>
      <c r="J175" s="695">
        <f t="shared" si="13"/>
        <v>1.4548387096774191</v>
      </c>
      <c r="K175" s="696">
        <f t="shared" si="13"/>
        <v>7.4941935483870976</v>
      </c>
      <c r="L175" s="604">
        <f t="shared" si="13"/>
        <v>7.4625806451612897</v>
      </c>
      <c r="M175" s="601">
        <f t="shared" si="13"/>
        <v>31.480645161290322</v>
      </c>
      <c r="N175" s="695">
        <f t="shared" si="13"/>
        <v>31.493548387096773</v>
      </c>
      <c r="O175" s="694">
        <f t="shared" si="13"/>
        <v>101.4</v>
      </c>
      <c r="P175" s="600">
        <f t="shared" si="13"/>
        <v>103.59545454545456</v>
      </c>
      <c r="Q175" s="599">
        <f t="shared" si="13"/>
        <v>107.5</v>
      </c>
      <c r="R175" s="598">
        <f t="shared" si="13"/>
        <v>110.30000000000001</v>
      </c>
      <c r="S175" s="694">
        <f t="shared" si="13"/>
        <v>69.8</v>
      </c>
      <c r="T175" s="600">
        <f t="shared" si="13"/>
        <v>71.2</v>
      </c>
      <c r="U175" s="599">
        <f t="shared" si="13"/>
        <v>37.700000000000003</v>
      </c>
      <c r="V175" s="598">
        <f t="shared" si="13"/>
        <v>34.1</v>
      </c>
      <c r="W175" s="697">
        <f t="shared" si="13"/>
        <v>11.2</v>
      </c>
      <c r="X175" s="602">
        <f t="shared" si="13"/>
        <v>11.031818181818183</v>
      </c>
      <c r="Y175" s="605">
        <f t="shared" si="13"/>
        <v>198</v>
      </c>
      <c r="Z175" s="698">
        <f t="shared" si="13"/>
        <v>175.90909090909091</v>
      </c>
      <c r="AA175" s="696">
        <f>AVERAGE(AA142:AA172)</f>
        <v>7.0000000000000007E-2</v>
      </c>
      <c r="AB175" s="604" t="s">
        <v>758</v>
      </c>
      <c r="AC175" s="49" t="e">
        <f t="shared" si="13"/>
        <v>#DIV/0!</v>
      </c>
      <c r="AD175" s="699" t="e">
        <f t="shared" si="13"/>
        <v>#DIV/0!</v>
      </c>
      <c r="AE175" s="747" t="s">
        <v>36</v>
      </c>
      <c r="AF175" s="674"/>
      <c r="AG175" s="11" t="s">
        <v>36</v>
      </c>
      <c r="AH175" s="2" t="s">
        <v>36</v>
      </c>
      <c r="AI175" s="2" t="s">
        <v>36</v>
      </c>
      <c r="AJ175" s="2" t="s">
        <v>36</v>
      </c>
      <c r="AK175" s="2" t="s">
        <v>36</v>
      </c>
      <c r="AL175" s="100" t="s">
        <v>36</v>
      </c>
    </row>
    <row r="176" spans="1:38" s="1" customFormat="1" ht="13.5" customHeight="1">
      <c r="A176" s="2236"/>
      <c r="B176" s="2189" t="s">
        <v>410</v>
      </c>
      <c r="C176" s="2190"/>
      <c r="D176" s="666"/>
      <c r="E176" s="669">
        <f>SUM(E142:E172)</f>
        <v>70</v>
      </c>
      <c r="F176" s="725"/>
      <c r="G176" s="726"/>
      <c r="H176" s="727"/>
      <c r="I176" s="728"/>
      <c r="J176" s="729"/>
      <c r="K176" s="730"/>
      <c r="L176" s="731"/>
      <c r="M176" s="728"/>
      <c r="N176" s="729"/>
      <c r="O176" s="726"/>
      <c r="P176" s="727"/>
      <c r="Q176" s="732"/>
      <c r="R176" s="733"/>
      <c r="S176" s="726"/>
      <c r="T176" s="727"/>
      <c r="U176" s="732"/>
      <c r="V176" s="733"/>
      <c r="W176" s="734"/>
      <c r="X176" s="735"/>
      <c r="Y176" s="736"/>
      <c r="Z176" s="737"/>
      <c r="AA176" s="730"/>
      <c r="AB176" s="731"/>
      <c r="AC176" s="670">
        <f>SUM(AC142:AC172)</f>
        <v>0</v>
      </c>
      <c r="AD176" s="738"/>
      <c r="AE176" s="747"/>
      <c r="AF176" s="674"/>
      <c r="AG176" s="274"/>
      <c r="AH176" s="276"/>
      <c r="AI176" s="276"/>
      <c r="AJ176" s="276"/>
      <c r="AK176" s="276"/>
      <c r="AL176" s="275"/>
    </row>
    <row r="177" spans="1:38" ht="13.5" customHeight="1">
      <c r="A177" s="2234" t="s">
        <v>323</v>
      </c>
      <c r="B177" s="1165">
        <v>42979</v>
      </c>
      <c r="C177" s="1164" t="s">
        <v>681</v>
      </c>
      <c r="D177" s="245" t="s">
        <v>641</v>
      </c>
      <c r="E177" s="1019">
        <v>0.5</v>
      </c>
      <c r="F177" s="1020">
        <v>23.1</v>
      </c>
      <c r="G177" s="1021">
        <v>26.7</v>
      </c>
      <c r="H177" s="1022">
        <v>26.9</v>
      </c>
      <c r="I177" s="1023">
        <v>3.6</v>
      </c>
      <c r="J177" s="1024">
        <v>1.3</v>
      </c>
      <c r="K177" s="1025">
        <v>7.66</v>
      </c>
      <c r="L177" s="1026">
        <v>7.63</v>
      </c>
      <c r="M177" s="1023">
        <v>31.5</v>
      </c>
      <c r="N177" s="1024">
        <v>31.9</v>
      </c>
      <c r="O177" s="1021" t="s">
        <v>19</v>
      </c>
      <c r="P177" s="1022">
        <v>109.2</v>
      </c>
      <c r="Q177" s="1021" t="s">
        <v>19</v>
      </c>
      <c r="R177" s="1022">
        <v>112.3</v>
      </c>
      <c r="S177" s="1021" t="s">
        <v>19</v>
      </c>
      <c r="T177" s="1022" t="s">
        <v>19</v>
      </c>
      <c r="U177" s="1021" t="s">
        <v>19</v>
      </c>
      <c r="V177" s="1022" t="s">
        <v>19</v>
      </c>
      <c r="W177" s="1023" t="s">
        <v>19</v>
      </c>
      <c r="X177" s="1024">
        <v>11.4</v>
      </c>
      <c r="Y177" s="1027" t="s">
        <v>19</v>
      </c>
      <c r="Z177" s="1028">
        <v>141</v>
      </c>
      <c r="AA177" s="1025" t="s">
        <v>19</v>
      </c>
      <c r="AB177" s="1026" t="s">
        <v>321</v>
      </c>
      <c r="AC177" s="1029"/>
      <c r="AD177" s="506" t="s">
        <v>36</v>
      </c>
      <c r="AE177" s="507" t="s">
        <v>36</v>
      </c>
      <c r="AF177" s="508" t="s">
        <v>36</v>
      </c>
      <c r="AG177" s="277">
        <v>42985</v>
      </c>
      <c r="AH177" s="147" t="s">
        <v>3</v>
      </c>
      <c r="AI177" s="148">
        <v>23.8</v>
      </c>
      <c r="AJ177" s="149" t="s">
        <v>20</v>
      </c>
      <c r="AK177" s="150"/>
      <c r="AL177" s="151"/>
    </row>
    <row r="178" spans="1:38">
      <c r="A178" s="2235"/>
      <c r="B178" s="472">
        <v>42980</v>
      </c>
      <c r="C178" s="473" t="s">
        <v>682</v>
      </c>
      <c r="D178" s="116" t="s">
        <v>641</v>
      </c>
      <c r="E178" s="889" t="s">
        <v>36</v>
      </c>
      <c r="F178" s="890">
        <v>19.2</v>
      </c>
      <c r="G178" s="891">
        <v>26.1</v>
      </c>
      <c r="H178" s="892">
        <v>26.2</v>
      </c>
      <c r="I178" s="893">
        <v>4.3</v>
      </c>
      <c r="J178" s="894">
        <v>1.8</v>
      </c>
      <c r="K178" s="895">
        <v>7.82</v>
      </c>
      <c r="L178" s="896">
        <v>7.75</v>
      </c>
      <c r="M178" s="893">
        <v>31.3</v>
      </c>
      <c r="N178" s="894">
        <v>31.4</v>
      </c>
      <c r="O178" s="891"/>
      <c r="P178" s="892" t="s">
        <v>19</v>
      </c>
      <c r="Q178" s="891"/>
      <c r="R178" s="892" t="s">
        <v>19</v>
      </c>
      <c r="S178" s="891"/>
      <c r="T178" s="892"/>
      <c r="U178" s="891"/>
      <c r="V178" s="892"/>
      <c r="W178" s="893"/>
      <c r="X178" s="894" t="s">
        <v>19</v>
      </c>
      <c r="Y178" s="897"/>
      <c r="Z178" s="898" t="s">
        <v>19</v>
      </c>
      <c r="AA178" s="895"/>
      <c r="AB178" s="896" t="s">
        <v>19</v>
      </c>
      <c r="AC178" s="1030"/>
      <c r="AD178" s="50" t="s">
        <v>36</v>
      </c>
      <c r="AE178" s="501" t="s">
        <v>36</v>
      </c>
      <c r="AF178" s="502" t="s">
        <v>36</v>
      </c>
      <c r="AG178" s="12" t="s">
        <v>94</v>
      </c>
      <c r="AH178" s="13" t="s">
        <v>396</v>
      </c>
      <c r="AI178" s="14" t="s">
        <v>5</v>
      </c>
      <c r="AJ178" s="15" t="s">
        <v>6</v>
      </c>
      <c r="AK178" s="16" t="s">
        <v>310</v>
      </c>
      <c r="AL178" s="93"/>
    </row>
    <row r="179" spans="1:38">
      <c r="A179" s="2235"/>
      <c r="B179" s="472">
        <v>42981</v>
      </c>
      <c r="C179" s="473" t="s">
        <v>683</v>
      </c>
      <c r="D179" s="116" t="s">
        <v>627</v>
      </c>
      <c r="E179" s="889" t="s">
        <v>36</v>
      </c>
      <c r="F179" s="890">
        <v>24.3</v>
      </c>
      <c r="G179" s="891">
        <v>25.7</v>
      </c>
      <c r="H179" s="892">
        <v>25.9</v>
      </c>
      <c r="I179" s="893">
        <v>3.5</v>
      </c>
      <c r="J179" s="894">
        <v>1.5</v>
      </c>
      <c r="K179" s="895">
        <v>7.81</v>
      </c>
      <c r="L179" s="896">
        <v>7.77</v>
      </c>
      <c r="M179" s="893">
        <v>31.3</v>
      </c>
      <c r="N179" s="894">
        <v>31.4</v>
      </c>
      <c r="O179" s="891"/>
      <c r="P179" s="892" t="s">
        <v>19</v>
      </c>
      <c r="Q179" s="891"/>
      <c r="R179" s="892" t="s">
        <v>19</v>
      </c>
      <c r="S179" s="891"/>
      <c r="T179" s="892"/>
      <c r="U179" s="891"/>
      <c r="V179" s="892"/>
      <c r="W179" s="893"/>
      <c r="X179" s="894" t="s">
        <v>19</v>
      </c>
      <c r="Y179" s="897"/>
      <c r="Z179" s="898" t="s">
        <v>19</v>
      </c>
      <c r="AA179" s="895"/>
      <c r="AB179" s="896"/>
      <c r="AC179" s="1030"/>
      <c r="AD179" s="50" t="s">
        <v>36</v>
      </c>
      <c r="AE179" s="501" t="s">
        <v>36</v>
      </c>
      <c r="AF179" s="502" t="s">
        <v>36</v>
      </c>
      <c r="AG179" s="5" t="s">
        <v>95</v>
      </c>
      <c r="AH179" s="17" t="s">
        <v>20</v>
      </c>
      <c r="AI179" s="31">
        <v>24.7</v>
      </c>
      <c r="AJ179" s="32">
        <v>25</v>
      </c>
      <c r="AK179" s="33">
        <v>22.7</v>
      </c>
      <c r="AL179" s="94"/>
    </row>
    <row r="180" spans="1:38">
      <c r="A180" s="2235"/>
      <c r="B180" s="472">
        <v>42982</v>
      </c>
      <c r="C180" s="473" t="s">
        <v>677</v>
      </c>
      <c r="D180" s="116" t="s">
        <v>641</v>
      </c>
      <c r="E180" s="889">
        <v>8.5</v>
      </c>
      <c r="F180" s="890">
        <v>20.9</v>
      </c>
      <c r="G180" s="891">
        <v>25.5</v>
      </c>
      <c r="H180" s="892">
        <v>25.6</v>
      </c>
      <c r="I180" s="893">
        <v>3.3</v>
      </c>
      <c r="J180" s="894">
        <v>1.4</v>
      </c>
      <c r="K180" s="895">
        <v>7.68</v>
      </c>
      <c r="L180" s="896">
        <v>7.67</v>
      </c>
      <c r="M180" s="893">
        <v>31.4</v>
      </c>
      <c r="N180" s="894">
        <v>31.5</v>
      </c>
      <c r="O180" s="891"/>
      <c r="P180" s="892">
        <v>109</v>
      </c>
      <c r="Q180" s="891"/>
      <c r="R180" s="892">
        <v>110.1</v>
      </c>
      <c r="S180" s="891"/>
      <c r="T180" s="892"/>
      <c r="U180" s="891"/>
      <c r="V180" s="892"/>
      <c r="W180" s="893"/>
      <c r="X180" s="894">
        <v>11.6</v>
      </c>
      <c r="Y180" s="897"/>
      <c r="Z180" s="898">
        <v>160</v>
      </c>
      <c r="AA180" s="895"/>
      <c r="AB180" s="896" t="s">
        <v>321</v>
      </c>
      <c r="AC180" s="1030"/>
      <c r="AD180" s="50" t="s">
        <v>36</v>
      </c>
      <c r="AE180" s="501" t="s">
        <v>36</v>
      </c>
      <c r="AF180" s="502" t="s">
        <v>36</v>
      </c>
      <c r="AG180" s="6" t="s">
        <v>397</v>
      </c>
      <c r="AH180" s="18" t="s">
        <v>398</v>
      </c>
      <c r="AI180" s="37">
        <v>3</v>
      </c>
      <c r="AJ180" s="38">
        <v>1.2</v>
      </c>
      <c r="AK180" s="39">
        <v>13.5</v>
      </c>
      <c r="AL180" s="95"/>
    </row>
    <row r="181" spans="1:38">
      <c r="A181" s="2235"/>
      <c r="B181" s="472">
        <v>42983</v>
      </c>
      <c r="C181" s="473" t="s">
        <v>678</v>
      </c>
      <c r="D181" s="116" t="s">
        <v>641</v>
      </c>
      <c r="E181" s="889">
        <v>6.5</v>
      </c>
      <c r="F181" s="890">
        <v>23.4</v>
      </c>
      <c r="G181" s="891">
        <v>25.3</v>
      </c>
      <c r="H181" s="892">
        <v>25.4</v>
      </c>
      <c r="I181" s="893">
        <v>3.2</v>
      </c>
      <c r="J181" s="894">
        <v>1.2</v>
      </c>
      <c r="K181" s="895">
        <v>7.67</v>
      </c>
      <c r="L181" s="896">
        <v>7.66</v>
      </c>
      <c r="M181" s="893">
        <v>31.4</v>
      </c>
      <c r="N181" s="894">
        <v>31.5</v>
      </c>
      <c r="O181" s="891"/>
      <c r="P181" s="892">
        <v>108.8</v>
      </c>
      <c r="Q181" s="891"/>
      <c r="R181" s="892">
        <v>110.3</v>
      </c>
      <c r="S181" s="891"/>
      <c r="T181" s="892"/>
      <c r="U181" s="891"/>
      <c r="V181" s="892"/>
      <c r="W181" s="893"/>
      <c r="X181" s="894">
        <v>11.5</v>
      </c>
      <c r="Y181" s="897"/>
      <c r="Z181" s="898">
        <v>140</v>
      </c>
      <c r="AA181" s="895"/>
      <c r="AB181" s="896" t="s">
        <v>321</v>
      </c>
      <c r="AC181" s="1030"/>
      <c r="AD181" s="50" t="s">
        <v>36</v>
      </c>
      <c r="AE181" s="501" t="s">
        <v>36</v>
      </c>
      <c r="AF181" s="502" t="s">
        <v>36</v>
      </c>
      <c r="AG181" s="6" t="s">
        <v>21</v>
      </c>
      <c r="AH181" s="18"/>
      <c r="AI181" s="40">
        <v>7.58</v>
      </c>
      <c r="AJ181" s="41">
        <v>7.58</v>
      </c>
      <c r="AK181" s="42">
        <v>7.76</v>
      </c>
      <c r="AL181" s="96"/>
    </row>
    <row r="182" spans="1:38">
      <c r="A182" s="2235"/>
      <c r="B182" s="472">
        <v>42984</v>
      </c>
      <c r="C182" s="473" t="s">
        <v>679</v>
      </c>
      <c r="D182" s="116" t="s">
        <v>641</v>
      </c>
      <c r="E182" s="889">
        <v>18.5</v>
      </c>
      <c r="F182" s="890">
        <v>21.8</v>
      </c>
      <c r="G182" s="891">
        <v>25</v>
      </c>
      <c r="H182" s="892">
        <v>25.1</v>
      </c>
      <c r="I182" s="893">
        <v>3</v>
      </c>
      <c r="J182" s="894">
        <v>1.3</v>
      </c>
      <c r="K182" s="895">
        <v>7.72</v>
      </c>
      <c r="L182" s="896">
        <v>7.73</v>
      </c>
      <c r="M182" s="893">
        <v>31.4</v>
      </c>
      <c r="N182" s="894">
        <v>31.4</v>
      </c>
      <c r="O182" s="891"/>
      <c r="P182" s="892">
        <v>109.4</v>
      </c>
      <c r="Q182" s="891"/>
      <c r="R182" s="892">
        <v>111.1</v>
      </c>
      <c r="S182" s="891"/>
      <c r="T182" s="892"/>
      <c r="U182" s="891"/>
      <c r="V182" s="892"/>
      <c r="W182" s="893"/>
      <c r="X182" s="894">
        <v>11.6</v>
      </c>
      <c r="Y182" s="897"/>
      <c r="Z182" s="898">
        <v>152</v>
      </c>
      <c r="AA182" s="895"/>
      <c r="AB182" s="896">
        <v>0.06</v>
      </c>
      <c r="AC182" s="1030"/>
      <c r="AD182" s="50" t="s">
        <v>36</v>
      </c>
      <c r="AE182" s="501" t="s">
        <v>36</v>
      </c>
      <c r="AF182" s="502" t="s">
        <v>36</v>
      </c>
      <c r="AG182" s="6" t="s">
        <v>369</v>
      </c>
      <c r="AH182" s="18" t="s">
        <v>22</v>
      </c>
      <c r="AI182" s="34">
        <v>31.5</v>
      </c>
      <c r="AJ182" s="35">
        <v>31.6</v>
      </c>
      <c r="AK182" s="36">
        <v>31.4</v>
      </c>
      <c r="AL182" s="97"/>
    </row>
    <row r="183" spans="1:38">
      <c r="A183" s="2235"/>
      <c r="B183" s="472">
        <v>42985</v>
      </c>
      <c r="C183" s="473" t="s">
        <v>680</v>
      </c>
      <c r="D183" s="116" t="s">
        <v>641</v>
      </c>
      <c r="E183" s="889">
        <v>1</v>
      </c>
      <c r="F183" s="890">
        <v>23.8</v>
      </c>
      <c r="G183" s="891">
        <v>24.7</v>
      </c>
      <c r="H183" s="892">
        <v>25</v>
      </c>
      <c r="I183" s="893">
        <v>3</v>
      </c>
      <c r="J183" s="894">
        <v>1.2</v>
      </c>
      <c r="K183" s="895">
        <v>7.58</v>
      </c>
      <c r="L183" s="896">
        <v>7.58</v>
      </c>
      <c r="M183" s="893">
        <v>31.5</v>
      </c>
      <c r="N183" s="894">
        <v>31.6</v>
      </c>
      <c r="O183" s="891">
        <v>105.7</v>
      </c>
      <c r="P183" s="892">
        <v>108.8</v>
      </c>
      <c r="Q183" s="891">
        <v>110.7</v>
      </c>
      <c r="R183" s="892">
        <v>111.3</v>
      </c>
      <c r="S183" s="891">
        <v>71.8</v>
      </c>
      <c r="T183" s="892">
        <v>72</v>
      </c>
      <c r="U183" s="891">
        <v>38.9</v>
      </c>
      <c r="V183" s="892">
        <v>39.299999999999997</v>
      </c>
      <c r="W183" s="893">
        <v>10.5</v>
      </c>
      <c r="X183" s="894">
        <v>11.6</v>
      </c>
      <c r="Y183" s="897">
        <v>186</v>
      </c>
      <c r="Z183" s="898">
        <v>151</v>
      </c>
      <c r="AA183" s="895">
        <v>0.17</v>
      </c>
      <c r="AB183" s="896" t="s">
        <v>321</v>
      </c>
      <c r="AC183" s="1030"/>
      <c r="AD183" s="50" t="s">
        <v>36</v>
      </c>
      <c r="AE183" s="501" t="s">
        <v>36</v>
      </c>
      <c r="AF183" s="502" t="s">
        <v>36</v>
      </c>
      <c r="AG183" s="6" t="s">
        <v>399</v>
      </c>
      <c r="AH183" s="18" t="s">
        <v>23</v>
      </c>
      <c r="AI183" s="34">
        <v>105.7</v>
      </c>
      <c r="AJ183" s="35">
        <v>108.8</v>
      </c>
      <c r="AK183" s="36">
        <v>103</v>
      </c>
      <c r="AL183" s="97"/>
    </row>
    <row r="184" spans="1:38">
      <c r="A184" s="2235"/>
      <c r="B184" s="472">
        <v>42986</v>
      </c>
      <c r="C184" s="473" t="s">
        <v>681</v>
      </c>
      <c r="D184" s="116" t="s">
        <v>641</v>
      </c>
      <c r="E184" s="889">
        <v>0.5</v>
      </c>
      <c r="F184" s="890">
        <v>22.5</v>
      </c>
      <c r="G184" s="891">
        <v>24.5</v>
      </c>
      <c r="H184" s="892">
        <v>24.7</v>
      </c>
      <c r="I184" s="893">
        <v>3</v>
      </c>
      <c r="J184" s="894">
        <v>1.1000000000000001</v>
      </c>
      <c r="K184" s="895">
        <v>7.57</v>
      </c>
      <c r="L184" s="896">
        <v>7.54</v>
      </c>
      <c r="M184" s="893">
        <v>31.5</v>
      </c>
      <c r="N184" s="894">
        <v>31.6</v>
      </c>
      <c r="O184" s="891"/>
      <c r="P184" s="892">
        <v>114.5</v>
      </c>
      <c r="Q184" s="891"/>
      <c r="R184" s="892">
        <v>110.1</v>
      </c>
      <c r="S184" s="891"/>
      <c r="T184" s="892"/>
      <c r="U184" s="891"/>
      <c r="V184" s="892"/>
      <c r="W184" s="893"/>
      <c r="X184" s="894">
        <v>10.8</v>
      </c>
      <c r="Y184" s="897"/>
      <c r="Z184" s="898">
        <v>143</v>
      </c>
      <c r="AA184" s="895"/>
      <c r="AB184" s="896">
        <v>7.0000000000000007E-2</v>
      </c>
      <c r="AC184" s="1030"/>
      <c r="AD184" s="50" t="s">
        <v>36</v>
      </c>
      <c r="AE184" s="501" t="s">
        <v>36</v>
      </c>
      <c r="AF184" s="502" t="s">
        <v>36</v>
      </c>
      <c r="AG184" s="6" t="s">
        <v>373</v>
      </c>
      <c r="AH184" s="18" t="s">
        <v>23</v>
      </c>
      <c r="AI184" s="34">
        <v>110.7</v>
      </c>
      <c r="AJ184" s="35">
        <v>111.3</v>
      </c>
      <c r="AK184" s="36">
        <v>109.5</v>
      </c>
      <c r="AL184" s="97"/>
    </row>
    <row r="185" spans="1:38">
      <c r="A185" s="2235"/>
      <c r="B185" s="472">
        <v>42987</v>
      </c>
      <c r="C185" s="473" t="s">
        <v>682</v>
      </c>
      <c r="D185" s="116" t="s">
        <v>627</v>
      </c>
      <c r="E185" s="889" t="s">
        <v>36</v>
      </c>
      <c r="F185" s="890">
        <v>27</v>
      </c>
      <c r="G185" s="891">
        <v>24.5</v>
      </c>
      <c r="H185" s="892">
        <v>24.8</v>
      </c>
      <c r="I185" s="893">
        <v>3.2</v>
      </c>
      <c r="J185" s="894">
        <v>1.1000000000000001</v>
      </c>
      <c r="K185" s="895">
        <v>7.52</v>
      </c>
      <c r="L185" s="896">
        <v>7.52</v>
      </c>
      <c r="M185" s="893">
        <v>31.2</v>
      </c>
      <c r="N185" s="894">
        <v>31.3</v>
      </c>
      <c r="O185" s="891"/>
      <c r="P185" s="892" t="s">
        <v>19</v>
      </c>
      <c r="Q185" s="891"/>
      <c r="R185" s="892" t="s">
        <v>19</v>
      </c>
      <c r="S185" s="891"/>
      <c r="T185" s="892"/>
      <c r="U185" s="891"/>
      <c r="V185" s="892"/>
      <c r="W185" s="893"/>
      <c r="X185" s="894" t="s">
        <v>19</v>
      </c>
      <c r="Y185" s="897"/>
      <c r="Z185" s="898" t="s">
        <v>19</v>
      </c>
      <c r="AA185" s="895"/>
      <c r="AB185" s="896"/>
      <c r="AC185" s="1030"/>
      <c r="AD185" s="50" t="s">
        <v>36</v>
      </c>
      <c r="AE185" s="501" t="s">
        <v>36</v>
      </c>
      <c r="AF185" s="502" t="s">
        <v>36</v>
      </c>
      <c r="AG185" s="6" t="s">
        <v>374</v>
      </c>
      <c r="AH185" s="18" t="s">
        <v>23</v>
      </c>
      <c r="AI185" s="34">
        <v>71.8</v>
      </c>
      <c r="AJ185" s="35">
        <v>72</v>
      </c>
      <c r="AK185" s="36">
        <v>72.2</v>
      </c>
      <c r="AL185" s="97"/>
    </row>
    <row r="186" spans="1:38">
      <c r="A186" s="2235"/>
      <c r="B186" s="472">
        <v>42988</v>
      </c>
      <c r="C186" s="473" t="s">
        <v>683</v>
      </c>
      <c r="D186" s="116" t="s">
        <v>627</v>
      </c>
      <c r="E186" s="889" t="s">
        <v>36</v>
      </c>
      <c r="F186" s="890">
        <v>28.8</v>
      </c>
      <c r="G186" s="891">
        <v>24.4</v>
      </c>
      <c r="H186" s="892">
        <v>24.8</v>
      </c>
      <c r="I186" s="893">
        <v>2.6</v>
      </c>
      <c r="J186" s="894">
        <v>0.9</v>
      </c>
      <c r="K186" s="895">
        <v>7.48</v>
      </c>
      <c r="L186" s="896">
        <v>7.5</v>
      </c>
      <c r="M186" s="893">
        <v>31.5</v>
      </c>
      <c r="N186" s="894">
        <v>31.6</v>
      </c>
      <c r="O186" s="891"/>
      <c r="P186" s="892" t="s">
        <v>19</v>
      </c>
      <c r="Q186" s="891"/>
      <c r="R186" s="892" t="s">
        <v>19</v>
      </c>
      <c r="S186" s="891"/>
      <c r="T186" s="892"/>
      <c r="U186" s="891"/>
      <c r="V186" s="892"/>
      <c r="W186" s="893"/>
      <c r="X186" s="894" t="s">
        <v>19</v>
      </c>
      <c r="Y186" s="897"/>
      <c r="Z186" s="898" t="s">
        <v>19</v>
      </c>
      <c r="AA186" s="895"/>
      <c r="AB186" s="896"/>
      <c r="AC186" s="1030"/>
      <c r="AD186" s="50" t="s">
        <v>36</v>
      </c>
      <c r="AE186" s="501" t="s">
        <v>36</v>
      </c>
      <c r="AF186" s="502" t="s">
        <v>36</v>
      </c>
      <c r="AG186" s="6" t="s">
        <v>375</v>
      </c>
      <c r="AH186" s="18" t="s">
        <v>23</v>
      </c>
      <c r="AI186" s="34">
        <v>38.9</v>
      </c>
      <c r="AJ186" s="35">
        <v>39.299999999999997</v>
      </c>
      <c r="AK186" s="36">
        <v>37.299999999999997</v>
      </c>
      <c r="AL186" s="97"/>
    </row>
    <row r="187" spans="1:38">
      <c r="A187" s="2235"/>
      <c r="B187" s="472">
        <v>42989</v>
      </c>
      <c r="C187" s="473" t="s">
        <v>677</v>
      </c>
      <c r="D187" s="116" t="s">
        <v>627</v>
      </c>
      <c r="E187" s="889">
        <v>4</v>
      </c>
      <c r="F187" s="890">
        <v>28.7</v>
      </c>
      <c r="G187" s="891">
        <v>24.6</v>
      </c>
      <c r="H187" s="892">
        <v>24.9</v>
      </c>
      <c r="I187" s="893">
        <v>2.5</v>
      </c>
      <c r="J187" s="894">
        <v>1.4</v>
      </c>
      <c r="K187" s="895">
        <v>7.54</v>
      </c>
      <c r="L187" s="896">
        <v>7.57</v>
      </c>
      <c r="M187" s="893">
        <v>31.6</v>
      </c>
      <c r="N187" s="894">
        <v>31.7</v>
      </c>
      <c r="O187" s="891"/>
      <c r="P187" s="892">
        <v>115</v>
      </c>
      <c r="Q187" s="891"/>
      <c r="R187" s="892">
        <v>110.9</v>
      </c>
      <c r="S187" s="891"/>
      <c r="T187" s="892"/>
      <c r="U187" s="891"/>
      <c r="V187" s="892"/>
      <c r="W187" s="893"/>
      <c r="X187" s="894">
        <v>10.5</v>
      </c>
      <c r="Y187" s="897"/>
      <c r="Z187" s="898">
        <v>166</v>
      </c>
      <c r="AA187" s="895"/>
      <c r="AB187" s="896">
        <v>0.06</v>
      </c>
      <c r="AC187" s="1030"/>
      <c r="AD187" s="50" t="s">
        <v>36</v>
      </c>
      <c r="AE187" s="501" t="s">
        <v>36</v>
      </c>
      <c r="AF187" s="502" t="s">
        <v>36</v>
      </c>
      <c r="AG187" s="6" t="s">
        <v>400</v>
      </c>
      <c r="AH187" s="18" t="s">
        <v>23</v>
      </c>
      <c r="AI187" s="37">
        <v>10.5</v>
      </c>
      <c r="AJ187" s="38">
        <v>11.6</v>
      </c>
      <c r="AK187" s="39">
        <v>10.199999999999999</v>
      </c>
      <c r="AL187" s="95"/>
    </row>
    <row r="188" spans="1:38">
      <c r="A188" s="2235"/>
      <c r="B188" s="472">
        <v>42990</v>
      </c>
      <c r="C188" s="473" t="s">
        <v>678</v>
      </c>
      <c r="D188" s="116" t="s">
        <v>641</v>
      </c>
      <c r="E188" s="889">
        <v>2.5</v>
      </c>
      <c r="F188" s="890">
        <v>27.7</v>
      </c>
      <c r="G188" s="891">
        <v>24.6</v>
      </c>
      <c r="H188" s="892">
        <v>24.8</v>
      </c>
      <c r="I188" s="893">
        <v>3.1</v>
      </c>
      <c r="J188" s="894">
        <v>1.4</v>
      </c>
      <c r="K188" s="895">
        <v>7.58</v>
      </c>
      <c r="L188" s="896">
        <v>7.6</v>
      </c>
      <c r="M188" s="893">
        <v>31.9</v>
      </c>
      <c r="N188" s="894">
        <v>31.9</v>
      </c>
      <c r="O188" s="891"/>
      <c r="P188" s="892">
        <v>119.4</v>
      </c>
      <c r="Q188" s="891"/>
      <c r="R188" s="892">
        <v>110.5</v>
      </c>
      <c r="S188" s="891"/>
      <c r="T188" s="892"/>
      <c r="U188" s="891"/>
      <c r="V188" s="892"/>
      <c r="W188" s="893"/>
      <c r="X188" s="894">
        <v>10.7</v>
      </c>
      <c r="Y188" s="897"/>
      <c r="Z188" s="898">
        <v>150</v>
      </c>
      <c r="AA188" s="895"/>
      <c r="AB188" s="896" t="s">
        <v>758</v>
      </c>
      <c r="AC188" s="1030"/>
      <c r="AD188" s="50" t="s">
        <v>36</v>
      </c>
      <c r="AE188" s="501" t="s">
        <v>36</v>
      </c>
      <c r="AF188" s="502" t="s">
        <v>36</v>
      </c>
      <c r="AG188" s="6" t="s">
        <v>401</v>
      </c>
      <c r="AH188" s="18" t="s">
        <v>23</v>
      </c>
      <c r="AI188" s="49">
        <v>186</v>
      </c>
      <c r="AJ188" s="50">
        <v>151</v>
      </c>
      <c r="AK188" s="25">
        <v>186</v>
      </c>
      <c r="AL188" s="26"/>
    </row>
    <row r="189" spans="1:38">
      <c r="A189" s="2235"/>
      <c r="B189" s="472">
        <v>42991</v>
      </c>
      <c r="C189" s="473" t="s">
        <v>679</v>
      </c>
      <c r="D189" s="116" t="s">
        <v>627</v>
      </c>
      <c r="E189" s="889" t="s">
        <v>36</v>
      </c>
      <c r="F189" s="890">
        <v>29.4</v>
      </c>
      <c r="G189" s="891">
        <v>24.6</v>
      </c>
      <c r="H189" s="892">
        <v>24.9</v>
      </c>
      <c r="I189" s="893">
        <v>4.0999999999999996</v>
      </c>
      <c r="J189" s="894">
        <v>2.1</v>
      </c>
      <c r="K189" s="895">
        <v>7.59</v>
      </c>
      <c r="L189" s="896">
        <v>7.63</v>
      </c>
      <c r="M189" s="893">
        <v>32.299999999999997</v>
      </c>
      <c r="N189" s="894">
        <v>32.299999999999997</v>
      </c>
      <c r="O189" s="891"/>
      <c r="P189" s="892">
        <v>119</v>
      </c>
      <c r="Q189" s="891"/>
      <c r="R189" s="892">
        <v>113.3</v>
      </c>
      <c r="S189" s="891"/>
      <c r="T189" s="892"/>
      <c r="U189" s="891"/>
      <c r="V189" s="892"/>
      <c r="W189" s="893"/>
      <c r="X189" s="894">
        <v>10.7</v>
      </c>
      <c r="Y189" s="897"/>
      <c r="Z189" s="898">
        <v>251</v>
      </c>
      <c r="AA189" s="895"/>
      <c r="AB189" s="896">
        <v>0.09</v>
      </c>
      <c r="AC189" s="1030"/>
      <c r="AD189" s="50" t="s">
        <v>36</v>
      </c>
      <c r="AE189" s="501" t="s">
        <v>36</v>
      </c>
      <c r="AF189" s="502" t="s">
        <v>36</v>
      </c>
      <c r="AG189" s="6" t="s">
        <v>402</v>
      </c>
      <c r="AH189" s="18" t="s">
        <v>23</v>
      </c>
      <c r="AI189" s="40">
        <v>0.17</v>
      </c>
      <c r="AJ189" s="41" t="s">
        <v>758</v>
      </c>
      <c r="AK189" s="42">
        <v>0.92</v>
      </c>
      <c r="AL189" s="96"/>
    </row>
    <row r="190" spans="1:38">
      <c r="A190" s="2235"/>
      <c r="B190" s="472">
        <v>42992</v>
      </c>
      <c r="C190" s="473" t="s">
        <v>680</v>
      </c>
      <c r="D190" s="116" t="s">
        <v>641</v>
      </c>
      <c r="E190" s="889" t="s">
        <v>36</v>
      </c>
      <c r="F190" s="890">
        <v>27</v>
      </c>
      <c r="G190" s="891">
        <v>24.7</v>
      </c>
      <c r="H190" s="892">
        <v>25</v>
      </c>
      <c r="I190" s="893">
        <v>3.8</v>
      </c>
      <c r="J190" s="894">
        <v>1.9</v>
      </c>
      <c r="K190" s="895">
        <v>7.64</v>
      </c>
      <c r="L190" s="896">
        <v>7.64</v>
      </c>
      <c r="M190" s="893">
        <v>32.299999999999997</v>
      </c>
      <c r="N190" s="894">
        <v>32.299999999999997</v>
      </c>
      <c r="O190" s="891"/>
      <c r="P190" s="892">
        <v>123.8</v>
      </c>
      <c r="Q190" s="891"/>
      <c r="R190" s="892">
        <v>114.3</v>
      </c>
      <c r="S190" s="891"/>
      <c r="T190" s="892"/>
      <c r="U190" s="891"/>
      <c r="V190" s="892"/>
      <c r="W190" s="893"/>
      <c r="X190" s="894">
        <v>10.7</v>
      </c>
      <c r="Y190" s="897"/>
      <c r="Z190" s="898">
        <v>233</v>
      </c>
      <c r="AA190" s="895"/>
      <c r="AB190" s="896">
        <v>7.0000000000000007E-2</v>
      </c>
      <c r="AC190" s="1030"/>
      <c r="AD190" s="50" t="s">
        <v>36</v>
      </c>
      <c r="AE190" s="501" t="s">
        <v>36</v>
      </c>
      <c r="AF190" s="502" t="s">
        <v>36</v>
      </c>
      <c r="AG190" s="6" t="s">
        <v>24</v>
      </c>
      <c r="AH190" s="18" t="s">
        <v>23</v>
      </c>
      <c r="AI190" s="23">
        <v>3.5</v>
      </c>
      <c r="AJ190" s="48">
        <v>3.4</v>
      </c>
      <c r="AK190" s="36">
        <v>6.9</v>
      </c>
      <c r="AL190" s="96"/>
    </row>
    <row r="191" spans="1:38">
      <c r="A191" s="2235"/>
      <c r="B191" s="472">
        <v>42993</v>
      </c>
      <c r="C191" s="473" t="s">
        <v>681</v>
      </c>
      <c r="D191" s="116" t="s">
        <v>641</v>
      </c>
      <c r="E191" s="889" t="s">
        <v>36</v>
      </c>
      <c r="F191" s="890">
        <v>24.5</v>
      </c>
      <c r="G191" s="891">
        <v>24.6</v>
      </c>
      <c r="H191" s="892">
        <v>24.9</v>
      </c>
      <c r="I191" s="893">
        <v>3.1</v>
      </c>
      <c r="J191" s="894">
        <v>2.2000000000000002</v>
      </c>
      <c r="K191" s="895">
        <v>7.55</v>
      </c>
      <c r="L191" s="896">
        <v>7.6</v>
      </c>
      <c r="M191" s="893">
        <v>32.299999999999997</v>
      </c>
      <c r="N191" s="894">
        <v>32.4</v>
      </c>
      <c r="O191" s="891"/>
      <c r="P191" s="892">
        <v>120.9</v>
      </c>
      <c r="Q191" s="891"/>
      <c r="R191" s="892">
        <v>114.5</v>
      </c>
      <c r="S191" s="891"/>
      <c r="T191" s="892"/>
      <c r="U191" s="891"/>
      <c r="V191" s="892"/>
      <c r="W191" s="893"/>
      <c r="X191" s="894">
        <v>10.6</v>
      </c>
      <c r="Y191" s="897"/>
      <c r="Z191" s="898">
        <v>253</v>
      </c>
      <c r="AA191" s="895"/>
      <c r="AB191" s="896">
        <v>0.05</v>
      </c>
      <c r="AC191" s="1030"/>
      <c r="AD191" s="50" t="s">
        <v>36</v>
      </c>
      <c r="AE191" s="501" t="s">
        <v>36</v>
      </c>
      <c r="AF191" s="502" t="s">
        <v>36</v>
      </c>
      <c r="AG191" s="6" t="s">
        <v>25</v>
      </c>
      <c r="AH191" s="18" t="s">
        <v>23</v>
      </c>
      <c r="AI191" s="23">
        <v>1.5</v>
      </c>
      <c r="AJ191" s="48">
        <v>0.8</v>
      </c>
      <c r="AK191" s="36">
        <v>3.2</v>
      </c>
      <c r="AL191" s="96"/>
    </row>
    <row r="192" spans="1:38">
      <c r="A192" s="2235"/>
      <c r="B192" s="472">
        <v>42994</v>
      </c>
      <c r="C192" s="473" t="s">
        <v>682</v>
      </c>
      <c r="D192" s="116" t="s">
        <v>641</v>
      </c>
      <c r="E192" s="889">
        <v>7</v>
      </c>
      <c r="F192" s="890">
        <v>22.3</v>
      </c>
      <c r="G192" s="891">
        <v>24.6</v>
      </c>
      <c r="H192" s="892">
        <v>24.7</v>
      </c>
      <c r="I192" s="893">
        <v>3.1</v>
      </c>
      <c r="J192" s="894">
        <v>2</v>
      </c>
      <c r="K192" s="895">
        <v>7.55</v>
      </c>
      <c r="L192" s="896">
        <v>7.61</v>
      </c>
      <c r="M192" s="893">
        <v>32.5</v>
      </c>
      <c r="N192" s="894">
        <v>32.6</v>
      </c>
      <c r="O192" s="891"/>
      <c r="P192" s="892" t="s">
        <v>19</v>
      </c>
      <c r="Q192" s="891"/>
      <c r="R192" s="892" t="s">
        <v>19</v>
      </c>
      <c r="S192" s="891"/>
      <c r="T192" s="892"/>
      <c r="U192" s="891"/>
      <c r="V192" s="892"/>
      <c r="W192" s="893"/>
      <c r="X192" s="894" t="s">
        <v>19</v>
      </c>
      <c r="Y192" s="897"/>
      <c r="Z192" s="898" t="s">
        <v>19</v>
      </c>
      <c r="AA192" s="895"/>
      <c r="AB192" s="896"/>
      <c r="AC192" s="1030"/>
      <c r="AD192" s="50" t="s">
        <v>36</v>
      </c>
      <c r="AE192" s="501" t="s">
        <v>36</v>
      </c>
      <c r="AF192" s="502" t="s">
        <v>36</v>
      </c>
      <c r="AG192" s="6" t="s">
        <v>403</v>
      </c>
      <c r="AH192" s="18" t="s">
        <v>23</v>
      </c>
      <c r="AI192" s="23">
        <v>2.7</v>
      </c>
      <c r="AJ192" s="48">
        <v>4.0999999999999996</v>
      </c>
      <c r="AK192" s="36">
        <v>7.4</v>
      </c>
      <c r="AL192" s="96"/>
    </row>
    <row r="193" spans="1:38">
      <c r="A193" s="2235"/>
      <c r="B193" s="472">
        <v>42995</v>
      </c>
      <c r="C193" s="473" t="s">
        <v>683</v>
      </c>
      <c r="D193" s="116" t="s">
        <v>632</v>
      </c>
      <c r="E193" s="889">
        <v>36.5</v>
      </c>
      <c r="F193" s="890">
        <v>19.5</v>
      </c>
      <c r="G193" s="891">
        <v>24.5</v>
      </c>
      <c r="H193" s="892">
        <v>24.5</v>
      </c>
      <c r="I193" s="893">
        <v>3.9</v>
      </c>
      <c r="J193" s="894">
        <v>1.5</v>
      </c>
      <c r="K193" s="895">
        <v>7.47</v>
      </c>
      <c r="L193" s="896">
        <v>7.55</v>
      </c>
      <c r="M193" s="893">
        <v>32.6</v>
      </c>
      <c r="N193" s="894">
        <v>32.700000000000003</v>
      </c>
      <c r="O193" s="891"/>
      <c r="P193" s="892" t="s">
        <v>19</v>
      </c>
      <c r="Q193" s="891"/>
      <c r="R193" s="892" t="s">
        <v>19</v>
      </c>
      <c r="S193" s="891"/>
      <c r="T193" s="892"/>
      <c r="U193" s="891"/>
      <c r="V193" s="892"/>
      <c r="W193" s="893"/>
      <c r="X193" s="894" t="s">
        <v>19</v>
      </c>
      <c r="Y193" s="897"/>
      <c r="Z193" s="898" t="s">
        <v>19</v>
      </c>
      <c r="AA193" s="895"/>
      <c r="AB193" s="896"/>
      <c r="AC193" s="1030"/>
      <c r="AD193" s="50" t="s">
        <v>36</v>
      </c>
      <c r="AE193" s="501" t="s">
        <v>36</v>
      </c>
      <c r="AF193" s="502" t="s">
        <v>36</v>
      </c>
      <c r="AG193" s="6" t="s">
        <v>404</v>
      </c>
      <c r="AH193" s="18" t="s">
        <v>23</v>
      </c>
      <c r="AI193" s="45">
        <v>9.4E-2</v>
      </c>
      <c r="AJ193" s="46">
        <v>1.4999999999999999E-2</v>
      </c>
      <c r="AK193" s="47">
        <v>0.13400000000000001</v>
      </c>
      <c r="AL193" s="98"/>
    </row>
    <row r="194" spans="1:38">
      <c r="A194" s="2235"/>
      <c r="B194" s="472">
        <v>42996</v>
      </c>
      <c r="C194" s="473" t="s">
        <v>677</v>
      </c>
      <c r="D194" s="116" t="s">
        <v>627</v>
      </c>
      <c r="E194" s="889">
        <v>6.5</v>
      </c>
      <c r="F194" s="890">
        <v>28.8</v>
      </c>
      <c r="G194" s="891">
        <v>24.6</v>
      </c>
      <c r="H194" s="892">
        <v>24.7</v>
      </c>
      <c r="I194" s="893">
        <v>3.6</v>
      </c>
      <c r="J194" s="894">
        <v>2.1</v>
      </c>
      <c r="K194" s="895">
        <v>7.78</v>
      </c>
      <c r="L194" s="896">
        <v>7.79</v>
      </c>
      <c r="M194" s="893">
        <v>32.6</v>
      </c>
      <c r="N194" s="894">
        <v>32.5</v>
      </c>
      <c r="O194" s="891"/>
      <c r="P194" s="892" t="s">
        <v>19</v>
      </c>
      <c r="Q194" s="891"/>
      <c r="R194" s="892" t="s">
        <v>19</v>
      </c>
      <c r="S194" s="891"/>
      <c r="T194" s="892"/>
      <c r="U194" s="891"/>
      <c r="V194" s="892"/>
      <c r="W194" s="893"/>
      <c r="X194" s="894" t="s">
        <v>19</v>
      </c>
      <c r="Y194" s="897"/>
      <c r="Z194" s="898" t="s">
        <v>19</v>
      </c>
      <c r="AA194" s="895"/>
      <c r="AB194" s="896"/>
      <c r="AC194" s="1030"/>
      <c r="AD194" s="50" t="s">
        <v>36</v>
      </c>
      <c r="AE194" s="501" t="s">
        <v>36</v>
      </c>
      <c r="AF194" s="502" t="s">
        <v>36</v>
      </c>
      <c r="AG194" s="6" t="s">
        <v>292</v>
      </c>
      <c r="AH194" s="18" t="s">
        <v>23</v>
      </c>
      <c r="AI194" s="24">
        <v>0.36</v>
      </c>
      <c r="AJ194" s="44">
        <v>0.37</v>
      </c>
      <c r="AK194" s="42">
        <v>0.44</v>
      </c>
      <c r="AL194" s="96"/>
    </row>
    <row r="195" spans="1:38">
      <c r="A195" s="2235"/>
      <c r="B195" s="472">
        <v>42997</v>
      </c>
      <c r="C195" s="473" t="s">
        <v>678</v>
      </c>
      <c r="D195" s="116" t="s">
        <v>627</v>
      </c>
      <c r="E195" s="889" t="s">
        <v>36</v>
      </c>
      <c r="F195" s="890">
        <v>26.8</v>
      </c>
      <c r="G195" s="891">
        <v>24.5</v>
      </c>
      <c r="H195" s="892">
        <v>24.6</v>
      </c>
      <c r="I195" s="893">
        <v>5.4</v>
      </c>
      <c r="J195" s="894">
        <v>3</v>
      </c>
      <c r="K195" s="895">
        <v>7.75</v>
      </c>
      <c r="L195" s="896">
        <v>7.79</v>
      </c>
      <c r="M195" s="893">
        <v>31.5</v>
      </c>
      <c r="N195" s="894">
        <v>31.5</v>
      </c>
      <c r="O195" s="891"/>
      <c r="P195" s="892">
        <v>118.7</v>
      </c>
      <c r="Q195" s="891"/>
      <c r="R195" s="892">
        <v>110.5</v>
      </c>
      <c r="S195" s="891"/>
      <c r="T195" s="892"/>
      <c r="U195" s="891"/>
      <c r="V195" s="892"/>
      <c r="W195" s="893"/>
      <c r="X195" s="894">
        <v>10.7</v>
      </c>
      <c r="Y195" s="897"/>
      <c r="Z195" s="898">
        <v>179</v>
      </c>
      <c r="AA195" s="895"/>
      <c r="AB195" s="896">
        <v>0.09</v>
      </c>
      <c r="AC195" s="1030"/>
      <c r="AD195" s="50" t="s">
        <v>36</v>
      </c>
      <c r="AE195" s="501" t="s">
        <v>36</v>
      </c>
      <c r="AF195" s="502" t="s">
        <v>36</v>
      </c>
      <c r="AG195" s="6" t="s">
        <v>98</v>
      </c>
      <c r="AH195" s="18" t="s">
        <v>23</v>
      </c>
      <c r="AI195" s="24">
        <v>1.41</v>
      </c>
      <c r="AJ195" s="44">
        <v>1.63</v>
      </c>
      <c r="AK195" s="42">
        <v>1.46</v>
      </c>
      <c r="AL195" s="96"/>
    </row>
    <row r="196" spans="1:38">
      <c r="A196" s="2235"/>
      <c r="B196" s="472">
        <v>42998</v>
      </c>
      <c r="C196" s="473" t="s">
        <v>679</v>
      </c>
      <c r="D196" s="116" t="s">
        <v>641</v>
      </c>
      <c r="E196" s="889" t="s">
        <v>36</v>
      </c>
      <c r="F196" s="890">
        <v>24.1</v>
      </c>
      <c r="G196" s="891">
        <v>24.4</v>
      </c>
      <c r="H196" s="892">
        <v>24.5</v>
      </c>
      <c r="I196" s="893">
        <v>4.0999999999999996</v>
      </c>
      <c r="J196" s="894">
        <v>2.4</v>
      </c>
      <c r="K196" s="895">
        <v>7.72</v>
      </c>
      <c r="L196" s="896">
        <v>7.75</v>
      </c>
      <c r="M196" s="893">
        <v>31.4</v>
      </c>
      <c r="N196" s="894">
        <v>31.5</v>
      </c>
      <c r="O196" s="891"/>
      <c r="P196" s="892">
        <v>115.4</v>
      </c>
      <c r="Q196" s="891"/>
      <c r="R196" s="892">
        <v>109.7</v>
      </c>
      <c r="S196" s="891"/>
      <c r="T196" s="892"/>
      <c r="U196" s="891"/>
      <c r="V196" s="892"/>
      <c r="W196" s="893"/>
      <c r="X196" s="894">
        <v>10.8</v>
      </c>
      <c r="Y196" s="897"/>
      <c r="Z196" s="898">
        <v>219</v>
      </c>
      <c r="AA196" s="895"/>
      <c r="AB196" s="896">
        <v>0.08</v>
      </c>
      <c r="AC196" s="1030"/>
      <c r="AD196" s="50" t="s">
        <v>36</v>
      </c>
      <c r="AE196" s="501" t="s">
        <v>36</v>
      </c>
      <c r="AF196" s="502" t="s">
        <v>36</v>
      </c>
      <c r="AG196" s="6" t="s">
        <v>384</v>
      </c>
      <c r="AH196" s="18" t="s">
        <v>23</v>
      </c>
      <c r="AI196" s="45">
        <v>5.3999999999999999E-2</v>
      </c>
      <c r="AJ196" s="46">
        <v>4.2000000000000003E-2</v>
      </c>
      <c r="AK196" s="47">
        <v>0.182</v>
      </c>
      <c r="AL196" s="98"/>
    </row>
    <row r="197" spans="1:38">
      <c r="A197" s="2235"/>
      <c r="B197" s="472">
        <v>42999</v>
      </c>
      <c r="C197" s="473" t="s">
        <v>680</v>
      </c>
      <c r="D197" s="116" t="s">
        <v>627</v>
      </c>
      <c r="E197" s="889" t="s">
        <v>36</v>
      </c>
      <c r="F197" s="890" t="s">
        <v>36</v>
      </c>
      <c r="G197" s="891" t="s">
        <v>36</v>
      </c>
      <c r="H197" s="892" t="s">
        <v>36</v>
      </c>
      <c r="I197" s="893" t="s">
        <v>36</v>
      </c>
      <c r="J197" s="894" t="s">
        <v>36</v>
      </c>
      <c r="K197" s="895" t="s">
        <v>36</v>
      </c>
      <c r="L197" s="896" t="s">
        <v>36</v>
      </c>
      <c r="M197" s="893" t="s">
        <v>36</v>
      </c>
      <c r="N197" s="894" t="s">
        <v>36</v>
      </c>
      <c r="O197" s="891" t="s">
        <v>36</v>
      </c>
      <c r="P197" s="892" t="s">
        <v>36</v>
      </c>
      <c r="Q197" s="891" t="s">
        <v>36</v>
      </c>
      <c r="R197" s="892" t="s">
        <v>36</v>
      </c>
      <c r="S197" s="891" t="s">
        <v>36</v>
      </c>
      <c r="T197" s="892" t="s">
        <v>36</v>
      </c>
      <c r="U197" s="891" t="s">
        <v>36</v>
      </c>
      <c r="V197" s="892" t="s">
        <v>36</v>
      </c>
      <c r="W197" s="893" t="s">
        <v>36</v>
      </c>
      <c r="X197" s="894" t="s">
        <v>36</v>
      </c>
      <c r="Y197" s="897" t="s">
        <v>36</v>
      </c>
      <c r="Z197" s="898" t="s">
        <v>36</v>
      </c>
      <c r="AA197" s="895" t="s">
        <v>36</v>
      </c>
      <c r="AB197" s="896" t="s">
        <v>36</v>
      </c>
      <c r="AC197" s="1030"/>
      <c r="AD197" s="50" t="s">
        <v>36</v>
      </c>
      <c r="AE197" s="501" t="s">
        <v>36</v>
      </c>
      <c r="AF197" s="502" t="s">
        <v>36</v>
      </c>
      <c r="AG197" s="6" t="s">
        <v>405</v>
      </c>
      <c r="AH197" s="18" t="s">
        <v>23</v>
      </c>
      <c r="AI197" s="24" t="s">
        <v>644</v>
      </c>
      <c r="AJ197" s="44" t="s">
        <v>644</v>
      </c>
      <c r="AK197" s="42" t="s">
        <v>644</v>
      </c>
      <c r="AL197" s="96"/>
    </row>
    <row r="198" spans="1:38">
      <c r="A198" s="2235"/>
      <c r="B198" s="472">
        <v>43000</v>
      </c>
      <c r="C198" s="473" t="s">
        <v>681</v>
      </c>
      <c r="D198" s="116" t="s">
        <v>627</v>
      </c>
      <c r="E198" s="889">
        <v>6</v>
      </c>
      <c r="F198" s="890" t="s">
        <v>36</v>
      </c>
      <c r="G198" s="891" t="s">
        <v>36</v>
      </c>
      <c r="H198" s="892" t="s">
        <v>36</v>
      </c>
      <c r="I198" s="893" t="s">
        <v>36</v>
      </c>
      <c r="J198" s="894" t="s">
        <v>36</v>
      </c>
      <c r="K198" s="895" t="s">
        <v>36</v>
      </c>
      <c r="L198" s="896" t="s">
        <v>36</v>
      </c>
      <c r="M198" s="893" t="s">
        <v>36</v>
      </c>
      <c r="N198" s="894" t="s">
        <v>36</v>
      </c>
      <c r="O198" s="891" t="s">
        <v>36</v>
      </c>
      <c r="P198" s="892" t="s">
        <v>36</v>
      </c>
      <c r="Q198" s="891" t="s">
        <v>36</v>
      </c>
      <c r="R198" s="892" t="s">
        <v>36</v>
      </c>
      <c r="S198" s="891" t="s">
        <v>36</v>
      </c>
      <c r="T198" s="892" t="s">
        <v>36</v>
      </c>
      <c r="U198" s="891" t="s">
        <v>36</v>
      </c>
      <c r="V198" s="892" t="s">
        <v>36</v>
      </c>
      <c r="W198" s="893" t="s">
        <v>36</v>
      </c>
      <c r="X198" s="894" t="s">
        <v>36</v>
      </c>
      <c r="Y198" s="897" t="s">
        <v>36</v>
      </c>
      <c r="Z198" s="898" t="s">
        <v>36</v>
      </c>
      <c r="AA198" s="895" t="s">
        <v>36</v>
      </c>
      <c r="AB198" s="896" t="s">
        <v>36</v>
      </c>
      <c r="AC198" s="1030"/>
      <c r="AD198" s="50" t="s">
        <v>36</v>
      </c>
      <c r="AE198" s="501" t="s">
        <v>36</v>
      </c>
      <c r="AF198" s="502" t="s">
        <v>36</v>
      </c>
      <c r="AG198" s="6" t="s">
        <v>99</v>
      </c>
      <c r="AH198" s="18" t="s">
        <v>23</v>
      </c>
      <c r="AI198" s="23">
        <v>20</v>
      </c>
      <c r="AJ198" s="48">
        <v>20</v>
      </c>
      <c r="AK198" s="36">
        <v>22.2</v>
      </c>
      <c r="AL198" s="97"/>
    </row>
    <row r="199" spans="1:38">
      <c r="A199" s="2235"/>
      <c r="B199" s="472">
        <v>43001</v>
      </c>
      <c r="C199" s="473" t="s">
        <v>682</v>
      </c>
      <c r="D199" s="116" t="s">
        <v>632</v>
      </c>
      <c r="E199" s="889">
        <v>12.5</v>
      </c>
      <c r="F199" s="890" t="s">
        <v>36</v>
      </c>
      <c r="G199" s="891" t="s">
        <v>36</v>
      </c>
      <c r="H199" s="892" t="s">
        <v>36</v>
      </c>
      <c r="I199" s="893" t="s">
        <v>36</v>
      </c>
      <c r="J199" s="894" t="s">
        <v>36</v>
      </c>
      <c r="K199" s="895" t="s">
        <v>36</v>
      </c>
      <c r="L199" s="896" t="s">
        <v>36</v>
      </c>
      <c r="M199" s="893" t="s">
        <v>36</v>
      </c>
      <c r="N199" s="894" t="s">
        <v>36</v>
      </c>
      <c r="O199" s="891" t="s">
        <v>36</v>
      </c>
      <c r="P199" s="892" t="s">
        <v>36</v>
      </c>
      <c r="Q199" s="891" t="s">
        <v>36</v>
      </c>
      <c r="R199" s="892" t="s">
        <v>36</v>
      </c>
      <c r="S199" s="891" t="s">
        <v>36</v>
      </c>
      <c r="T199" s="892" t="s">
        <v>36</v>
      </c>
      <c r="U199" s="891" t="s">
        <v>36</v>
      </c>
      <c r="V199" s="892" t="s">
        <v>36</v>
      </c>
      <c r="W199" s="893" t="s">
        <v>36</v>
      </c>
      <c r="X199" s="894" t="s">
        <v>36</v>
      </c>
      <c r="Y199" s="897" t="s">
        <v>36</v>
      </c>
      <c r="Z199" s="898" t="s">
        <v>36</v>
      </c>
      <c r="AA199" s="895" t="s">
        <v>36</v>
      </c>
      <c r="AB199" s="896" t="s">
        <v>36</v>
      </c>
      <c r="AC199" s="1030"/>
      <c r="AD199" s="50" t="s">
        <v>36</v>
      </c>
      <c r="AE199" s="501" t="s">
        <v>36</v>
      </c>
      <c r="AF199" s="502" t="s">
        <v>36</v>
      </c>
      <c r="AG199" s="6" t="s">
        <v>27</v>
      </c>
      <c r="AH199" s="18" t="s">
        <v>23</v>
      </c>
      <c r="AI199" s="23">
        <v>21.2</v>
      </c>
      <c r="AJ199" s="48">
        <v>20.399999999999999</v>
      </c>
      <c r="AK199" s="36">
        <v>33.299999999999997</v>
      </c>
      <c r="AL199" s="97"/>
    </row>
    <row r="200" spans="1:38">
      <c r="A200" s="2235"/>
      <c r="B200" s="472">
        <v>43002</v>
      </c>
      <c r="C200" s="473" t="s">
        <v>683</v>
      </c>
      <c r="D200" s="116" t="s">
        <v>627</v>
      </c>
      <c r="E200" s="889" t="s">
        <v>36</v>
      </c>
      <c r="F200" s="890" t="s">
        <v>36</v>
      </c>
      <c r="G200" s="891" t="s">
        <v>36</v>
      </c>
      <c r="H200" s="892" t="s">
        <v>36</v>
      </c>
      <c r="I200" s="893" t="s">
        <v>36</v>
      </c>
      <c r="J200" s="894" t="s">
        <v>36</v>
      </c>
      <c r="K200" s="895" t="s">
        <v>36</v>
      </c>
      <c r="L200" s="896" t="s">
        <v>36</v>
      </c>
      <c r="M200" s="893" t="s">
        <v>36</v>
      </c>
      <c r="N200" s="894" t="s">
        <v>36</v>
      </c>
      <c r="O200" s="891" t="s">
        <v>36</v>
      </c>
      <c r="P200" s="892" t="s">
        <v>36</v>
      </c>
      <c r="Q200" s="891" t="s">
        <v>36</v>
      </c>
      <c r="R200" s="892" t="s">
        <v>36</v>
      </c>
      <c r="S200" s="891" t="s">
        <v>36</v>
      </c>
      <c r="T200" s="892" t="s">
        <v>36</v>
      </c>
      <c r="U200" s="891" t="s">
        <v>36</v>
      </c>
      <c r="V200" s="892" t="s">
        <v>36</v>
      </c>
      <c r="W200" s="893" t="s">
        <v>36</v>
      </c>
      <c r="X200" s="894" t="s">
        <v>36</v>
      </c>
      <c r="Y200" s="897" t="s">
        <v>36</v>
      </c>
      <c r="Z200" s="898" t="s">
        <v>36</v>
      </c>
      <c r="AA200" s="895" t="s">
        <v>36</v>
      </c>
      <c r="AB200" s="896" t="s">
        <v>36</v>
      </c>
      <c r="AC200" s="1030"/>
      <c r="AD200" s="50" t="s">
        <v>36</v>
      </c>
      <c r="AE200" s="501" t="s">
        <v>36</v>
      </c>
      <c r="AF200" s="502" t="s">
        <v>36</v>
      </c>
      <c r="AG200" s="6" t="s">
        <v>387</v>
      </c>
      <c r="AH200" s="18" t="s">
        <v>398</v>
      </c>
      <c r="AI200" s="51">
        <v>7</v>
      </c>
      <c r="AJ200" s="52">
        <v>5</v>
      </c>
      <c r="AK200" s="43">
        <v>18</v>
      </c>
      <c r="AL200" s="99"/>
    </row>
    <row r="201" spans="1:38">
      <c r="A201" s="2235"/>
      <c r="B201" s="472">
        <v>43003</v>
      </c>
      <c r="C201" s="473" t="s">
        <v>677</v>
      </c>
      <c r="D201" s="116" t="s">
        <v>627</v>
      </c>
      <c r="E201" s="889" t="s">
        <v>36</v>
      </c>
      <c r="F201" s="890" t="s">
        <v>36</v>
      </c>
      <c r="G201" s="891" t="s">
        <v>36</v>
      </c>
      <c r="H201" s="892" t="s">
        <v>36</v>
      </c>
      <c r="I201" s="893" t="s">
        <v>36</v>
      </c>
      <c r="J201" s="894" t="s">
        <v>36</v>
      </c>
      <c r="K201" s="895" t="s">
        <v>36</v>
      </c>
      <c r="L201" s="896" t="s">
        <v>36</v>
      </c>
      <c r="M201" s="893" t="s">
        <v>36</v>
      </c>
      <c r="N201" s="894" t="s">
        <v>36</v>
      </c>
      <c r="O201" s="891" t="s">
        <v>36</v>
      </c>
      <c r="P201" s="892" t="s">
        <v>36</v>
      </c>
      <c r="Q201" s="891" t="s">
        <v>36</v>
      </c>
      <c r="R201" s="892" t="s">
        <v>36</v>
      </c>
      <c r="S201" s="891" t="s">
        <v>36</v>
      </c>
      <c r="T201" s="892" t="s">
        <v>36</v>
      </c>
      <c r="U201" s="891" t="s">
        <v>36</v>
      </c>
      <c r="V201" s="892" t="s">
        <v>36</v>
      </c>
      <c r="W201" s="893" t="s">
        <v>36</v>
      </c>
      <c r="X201" s="894" t="s">
        <v>36</v>
      </c>
      <c r="Y201" s="897" t="s">
        <v>36</v>
      </c>
      <c r="Z201" s="898" t="s">
        <v>36</v>
      </c>
      <c r="AA201" s="895" t="s">
        <v>36</v>
      </c>
      <c r="AB201" s="896" t="s">
        <v>36</v>
      </c>
      <c r="AC201" s="1030"/>
      <c r="AD201" s="50" t="s">
        <v>36</v>
      </c>
      <c r="AE201" s="501" t="s">
        <v>36</v>
      </c>
      <c r="AF201" s="502">
        <v>0</v>
      </c>
      <c r="AG201" s="6" t="s">
        <v>406</v>
      </c>
      <c r="AH201" s="18" t="s">
        <v>23</v>
      </c>
      <c r="AI201" s="51">
        <v>4</v>
      </c>
      <c r="AJ201" s="52" t="s">
        <v>748</v>
      </c>
      <c r="AK201" s="43">
        <v>23</v>
      </c>
      <c r="AL201" s="99"/>
    </row>
    <row r="202" spans="1:38">
      <c r="A202" s="2235"/>
      <c r="B202" s="472">
        <v>43004</v>
      </c>
      <c r="C202" s="473" t="s">
        <v>678</v>
      </c>
      <c r="D202" s="116" t="s">
        <v>641</v>
      </c>
      <c r="E202" s="889" t="s">
        <v>36</v>
      </c>
      <c r="F202" s="890" t="s">
        <v>36</v>
      </c>
      <c r="G202" s="891" t="s">
        <v>36</v>
      </c>
      <c r="H202" s="892" t="s">
        <v>36</v>
      </c>
      <c r="I202" s="893" t="s">
        <v>36</v>
      </c>
      <c r="J202" s="894" t="s">
        <v>36</v>
      </c>
      <c r="K202" s="895" t="s">
        <v>36</v>
      </c>
      <c r="L202" s="896" t="s">
        <v>36</v>
      </c>
      <c r="M202" s="893" t="s">
        <v>36</v>
      </c>
      <c r="N202" s="894" t="s">
        <v>36</v>
      </c>
      <c r="O202" s="891" t="s">
        <v>36</v>
      </c>
      <c r="P202" s="892" t="s">
        <v>36</v>
      </c>
      <c r="Q202" s="891" t="s">
        <v>36</v>
      </c>
      <c r="R202" s="892" t="s">
        <v>36</v>
      </c>
      <c r="S202" s="891" t="s">
        <v>36</v>
      </c>
      <c r="T202" s="892" t="s">
        <v>36</v>
      </c>
      <c r="U202" s="891" t="s">
        <v>36</v>
      </c>
      <c r="V202" s="892" t="s">
        <v>36</v>
      </c>
      <c r="W202" s="893" t="s">
        <v>36</v>
      </c>
      <c r="X202" s="894" t="s">
        <v>36</v>
      </c>
      <c r="Y202" s="897" t="s">
        <v>36</v>
      </c>
      <c r="Z202" s="898" t="s">
        <v>36</v>
      </c>
      <c r="AA202" s="895" t="s">
        <v>36</v>
      </c>
      <c r="AB202" s="896" t="s">
        <v>36</v>
      </c>
      <c r="AC202" s="1030"/>
      <c r="AD202" s="50" t="s">
        <v>36</v>
      </c>
      <c r="AE202" s="501" t="s">
        <v>36</v>
      </c>
      <c r="AF202" s="502" t="s">
        <v>36</v>
      </c>
      <c r="AG202" s="19"/>
      <c r="AH202" s="9"/>
      <c r="AI202" s="20"/>
      <c r="AJ202" s="8"/>
      <c r="AK202" s="8"/>
      <c r="AL202" s="9"/>
    </row>
    <row r="203" spans="1:38">
      <c r="A203" s="2235"/>
      <c r="B203" s="472">
        <v>43005</v>
      </c>
      <c r="C203" s="473" t="s">
        <v>679</v>
      </c>
      <c r="D203" s="116" t="s">
        <v>641</v>
      </c>
      <c r="E203" s="889">
        <v>1</v>
      </c>
      <c r="F203" s="890" t="s">
        <v>36</v>
      </c>
      <c r="G203" s="891" t="s">
        <v>36</v>
      </c>
      <c r="H203" s="892" t="s">
        <v>36</v>
      </c>
      <c r="I203" s="893" t="s">
        <v>36</v>
      </c>
      <c r="J203" s="894" t="s">
        <v>36</v>
      </c>
      <c r="K203" s="895" t="s">
        <v>36</v>
      </c>
      <c r="L203" s="896" t="s">
        <v>36</v>
      </c>
      <c r="M203" s="893" t="s">
        <v>36</v>
      </c>
      <c r="N203" s="894" t="s">
        <v>36</v>
      </c>
      <c r="O203" s="891" t="s">
        <v>36</v>
      </c>
      <c r="P203" s="892" t="s">
        <v>36</v>
      </c>
      <c r="Q203" s="891" t="s">
        <v>36</v>
      </c>
      <c r="R203" s="892" t="s">
        <v>36</v>
      </c>
      <c r="S203" s="891" t="s">
        <v>36</v>
      </c>
      <c r="T203" s="892" t="s">
        <v>36</v>
      </c>
      <c r="U203" s="891" t="s">
        <v>36</v>
      </c>
      <c r="V203" s="892" t="s">
        <v>36</v>
      </c>
      <c r="W203" s="893" t="s">
        <v>36</v>
      </c>
      <c r="X203" s="894" t="s">
        <v>36</v>
      </c>
      <c r="Y203" s="897" t="s">
        <v>36</v>
      </c>
      <c r="Z203" s="898" t="s">
        <v>36</v>
      </c>
      <c r="AA203" s="895" t="s">
        <v>36</v>
      </c>
      <c r="AB203" s="896" t="s">
        <v>36</v>
      </c>
      <c r="AC203" s="1030"/>
      <c r="AD203" s="50" t="s">
        <v>36</v>
      </c>
      <c r="AE203" s="501" t="s">
        <v>36</v>
      </c>
      <c r="AF203" s="502" t="s">
        <v>36</v>
      </c>
      <c r="AG203" s="19"/>
      <c r="AH203" s="9"/>
      <c r="AI203" s="20"/>
      <c r="AJ203" s="8"/>
      <c r="AK203" s="8"/>
      <c r="AL203" s="9"/>
    </row>
    <row r="204" spans="1:38">
      <c r="A204" s="2235"/>
      <c r="B204" s="472">
        <v>43006</v>
      </c>
      <c r="C204" s="473" t="s">
        <v>680</v>
      </c>
      <c r="D204" s="116" t="s">
        <v>632</v>
      </c>
      <c r="E204" s="889">
        <v>101.5</v>
      </c>
      <c r="F204" s="890" t="s">
        <v>36</v>
      </c>
      <c r="G204" s="891" t="s">
        <v>36</v>
      </c>
      <c r="H204" s="892" t="s">
        <v>36</v>
      </c>
      <c r="I204" s="893" t="s">
        <v>36</v>
      </c>
      <c r="J204" s="894" t="s">
        <v>36</v>
      </c>
      <c r="K204" s="895" t="s">
        <v>36</v>
      </c>
      <c r="L204" s="896" t="s">
        <v>36</v>
      </c>
      <c r="M204" s="893" t="s">
        <v>36</v>
      </c>
      <c r="N204" s="894" t="s">
        <v>36</v>
      </c>
      <c r="O204" s="891" t="s">
        <v>36</v>
      </c>
      <c r="P204" s="892" t="s">
        <v>36</v>
      </c>
      <c r="Q204" s="891" t="s">
        <v>36</v>
      </c>
      <c r="R204" s="892" t="s">
        <v>36</v>
      </c>
      <c r="S204" s="891" t="s">
        <v>36</v>
      </c>
      <c r="T204" s="892" t="s">
        <v>36</v>
      </c>
      <c r="U204" s="891" t="s">
        <v>36</v>
      </c>
      <c r="V204" s="892" t="s">
        <v>36</v>
      </c>
      <c r="W204" s="893" t="s">
        <v>36</v>
      </c>
      <c r="X204" s="894" t="s">
        <v>36</v>
      </c>
      <c r="Y204" s="897" t="s">
        <v>36</v>
      </c>
      <c r="Z204" s="898" t="s">
        <v>36</v>
      </c>
      <c r="AA204" s="895" t="s">
        <v>36</v>
      </c>
      <c r="AB204" s="896" t="s">
        <v>36</v>
      </c>
      <c r="AC204" s="1030"/>
      <c r="AD204" s="50" t="s">
        <v>36</v>
      </c>
      <c r="AE204" s="501" t="s">
        <v>36</v>
      </c>
      <c r="AF204" s="502">
        <v>0</v>
      </c>
      <c r="AG204" s="21"/>
      <c r="AH204" s="3"/>
      <c r="AI204" s="22"/>
      <c r="AJ204" s="10"/>
      <c r="AK204" s="10"/>
      <c r="AL204" s="3"/>
    </row>
    <row r="205" spans="1:38">
      <c r="A205" s="2235"/>
      <c r="B205" s="472">
        <v>43007</v>
      </c>
      <c r="C205" s="473" t="s">
        <v>681</v>
      </c>
      <c r="D205" s="116" t="s">
        <v>627</v>
      </c>
      <c r="E205" s="889" t="s">
        <v>36</v>
      </c>
      <c r="F205" s="890" t="s">
        <v>36</v>
      </c>
      <c r="G205" s="891" t="s">
        <v>36</v>
      </c>
      <c r="H205" s="892" t="s">
        <v>36</v>
      </c>
      <c r="I205" s="893" t="s">
        <v>36</v>
      </c>
      <c r="J205" s="894" t="s">
        <v>36</v>
      </c>
      <c r="K205" s="895" t="s">
        <v>36</v>
      </c>
      <c r="L205" s="896" t="s">
        <v>36</v>
      </c>
      <c r="M205" s="893" t="s">
        <v>36</v>
      </c>
      <c r="N205" s="894" t="s">
        <v>36</v>
      </c>
      <c r="O205" s="891" t="s">
        <v>36</v>
      </c>
      <c r="P205" s="892" t="s">
        <v>36</v>
      </c>
      <c r="Q205" s="891" t="s">
        <v>36</v>
      </c>
      <c r="R205" s="892" t="s">
        <v>36</v>
      </c>
      <c r="S205" s="891" t="s">
        <v>36</v>
      </c>
      <c r="T205" s="892" t="s">
        <v>36</v>
      </c>
      <c r="U205" s="891" t="s">
        <v>36</v>
      </c>
      <c r="V205" s="892" t="s">
        <v>36</v>
      </c>
      <c r="W205" s="893" t="s">
        <v>36</v>
      </c>
      <c r="X205" s="894" t="s">
        <v>36</v>
      </c>
      <c r="Y205" s="897" t="s">
        <v>36</v>
      </c>
      <c r="Z205" s="898" t="s">
        <v>36</v>
      </c>
      <c r="AA205" s="895" t="s">
        <v>36</v>
      </c>
      <c r="AB205" s="896" t="s">
        <v>36</v>
      </c>
      <c r="AC205" s="1030"/>
      <c r="AD205" s="50" t="s">
        <v>36</v>
      </c>
      <c r="AE205" s="501" t="s">
        <v>36</v>
      </c>
      <c r="AF205" s="502">
        <v>0</v>
      </c>
      <c r="AG205" s="1691" t="s">
        <v>389</v>
      </c>
      <c r="AH205" s="2" t="s">
        <v>36</v>
      </c>
      <c r="AI205" s="2" t="s">
        <v>36</v>
      </c>
      <c r="AJ205" s="2" t="s">
        <v>36</v>
      </c>
      <c r="AK205" s="2" t="s">
        <v>36</v>
      </c>
      <c r="AL205" s="100" t="s">
        <v>36</v>
      </c>
    </row>
    <row r="206" spans="1:38" ht="13.5" customHeight="1">
      <c r="A206" s="2235"/>
      <c r="B206" s="475">
        <v>43008</v>
      </c>
      <c r="C206" s="476" t="s">
        <v>682</v>
      </c>
      <c r="D206" s="288" t="s">
        <v>641</v>
      </c>
      <c r="E206" s="889" t="s">
        <v>36</v>
      </c>
      <c r="F206" s="890" t="s">
        <v>36</v>
      </c>
      <c r="G206" s="1072" t="s">
        <v>36</v>
      </c>
      <c r="H206" s="1073" t="s">
        <v>36</v>
      </c>
      <c r="I206" s="1074" t="s">
        <v>36</v>
      </c>
      <c r="J206" s="1075" t="s">
        <v>36</v>
      </c>
      <c r="K206" s="1076" t="s">
        <v>36</v>
      </c>
      <c r="L206" s="1077" t="s">
        <v>36</v>
      </c>
      <c r="M206" s="1074" t="s">
        <v>36</v>
      </c>
      <c r="N206" s="1075" t="s">
        <v>36</v>
      </c>
      <c r="O206" s="891" t="s">
        <v>36</v>
      </c>
      <c r="P206" s="892" t="s">
        <v>36</v>
      </c>
      <c r="Q206" s="891" t="s">
        <v>36</v>
      </c>
      <c r="R206" s="892" t="s">
        <v>36</v>
      </c>
      <c r="S206" s="891" t="s">
        <v>36</v>
      </c>
      <c r="T206" s="892" t="s">
        <v>36</v>
      </c>
      <c r="U206" s="891" t="s">
        <v>36</v>
      </c>
      <c r="V206" s="892" t="s">
        <v>36</v>
      </c>
      <c r="W206" s="893" t="s">
        <v>36</v>
      </c>
      <c r="X206" s="894" t="s">
        <v>36</v>
      </c>
      <c r="Y206" s="897" t="s">
        <v>36</v>
      </c>
      <c r="Z206" s="898" t="s">
        <v>36</v>
      </c>
      <c r="AA206" s="895" t="s">
        <v>36</v>
      </c>
      <c r="AB206" s="896" t="s">
        <v>36</v>
      </c>
      <c r="AC206" s="1030"/>
      <c r="AD206" s="50" t="s">
        <v>36</v>
      </c>
      <c r="AE206" s="501" t="s">
        <v>36</v>
      </c>
      <c r="AF206" s="502" t="s">
        <v>36</v>
      </c>
      <c r="AG206" s="2283" t="s">
        <v>763</v>
      </c>
      <c r="AH206" s="2284"/>
      <c r="AI206" s="2284"/>
      <c r="AJ206" s="2284"/>
      <c r="AK206" s="2284"/>
      <c r="AL206" s="2285"/>
    </row>
    <row r="207" spans="1:38" s="1" customFormat="1" ht="13.5" customHeight="1">
      <c r="A207" s="2235"/>
      <c r="B207" s="2194" t="s">
        <v>407</v>
      </c>
      <c r="C207" s="2184"/>
      <c r="D207" s="664"/>
      <c r="E207" s="586">
        <f t="shared" ref="E207:AC207" si="14">MAX(E177:E206)</f>
        <v>101.5</v>
      </c>
      <c r="F207" s="587">
        <f t="shared" si="14"/>
        <v>29.4</v>
      </c>
      <c r="G207" s="688">
        <f t="shared" si="14"/>
        <v>26.7</v>
      </c>
      <c r="H207" s="589">
        <f t="shared" si="14"/>
        <v>26.9</v>
      </c>
      <c r="I207" s="590">
        <f t="shared" si="14"/>
        <v>5.4</v>
      </c>
      <c r="J207" s="689">
        <f t="shared" si="14"/>
        <v>3</v>
      </c>
      <c r="K207" s="690">
        <f t="shared" si="14"/>
        <v>7.82</v>
      </c>
      <c r="L207" s="593">
        <f t="shared" si="14"/>
        <v>7.79</v>
      </c>
      <c r="M207" s="590">
        <f t="shared" si="14"/>
        <v>32.6</v>
      </c>
      <c r="N207" s="689">
        <f t="shared" si="14"/>
        <v>32.700000000000003</v>
      </c>
      <c r="O207" s="688">
        <f t="shared" si="14"/>
        <v>105.7</v>
      </c>
      <c r="P207" s="589">
        <f t="shared" si="14"/>
        <v>123.8</v>
      </c>
      <c r="Q207" s="588">
        <f t="shared" si="14"/>
        <v>110.7</v>
      </c>
      <c r="R207" s="587">
        <f t="shared" si="14"/>
        <v>114.5</v>
      </c>
      <c r="S207" s="688">
        <f t="shared" si="14"/>
        <v>71.8</v>
      </c>
      <c r="T207" s="589">
        <f t="shared" si="14"/>
        <v>72</v>
      </c>
      <c r="U207" s="588">
        <f t="shared" si="14"/>
        <v>38.9</v>
      </c>
      <c r="V207" s="587">
        <f t="shared" si="14"/>
        <v>39.299999999999997</v>
      </c>
      <c r="W207" s="691">
        <f t="shared" si="14"/>
        <v>10.5</v>
      </c>
      <c r="X207" s="591">
        <f t="shared" si="14"/>
        <v>11.6</v>
      </c>
      <c r="Y207" s="594">
        <f t="shared" si="14"/>
        <v>186</v>
      </c>
      <c r="Z207" s="692">
        <f t="shared" si="14"/>
        <v>253</v>
      </c>
      <c r="AA207" s="690">
        <f t="shared" si="14"/>
        <v>0.17</v>
      </c>
      <c r="AB207" s="593">
        <f t="shared" si="14"/>
        <v>0.09</v>
      </c>
      <c r="AC207" s="615">
        <f t="shared" si="14"/>
        <v>0</v>
      </c>
      <c r="AD207" s="693">
        <f t="shared" ref="AD207" si="15">MAX(AD176:AD206)</f>
        <v>0</v>
      </c>
      <c r="AE207" s="747" t="s">
        <v>36</v>
      </c>
      <c r="AF207" s="674"/>
      <c r="AG207" s="2286" t="s">
        <v>764</v>
      </c>
      <c r="AH207" s="2287"/>
      <c r="AI207" s="2287"/>
      <c r="AJ207" s="2287"/>
      <c r="AK207" s="2287"/>
      <c r="AL207" s="2288"/>
    </row>
    <row r="208" spans="1:38" s="1" customFormat="1" ht="13.5" customHeight="1">
      <c r="A208" s="2235"/>
      <c r="B208" s="2195" t="s">
        <v>408</v>
      </c>
      <c r="C208" s="2186"/>
      <c r="D208" s="666"/>
      <c r="E208" s="597">
        <f t="shared" ref="E208:AC208" si="16">MIN(E177:E206)</f>
        <v>0.5</v>
      </c>
      <c r="F208" s="598">
        <f t="shared" si="16"/>
        <v>19.2</v>
      </c>
      <c r="G208" s="694">
        <f t="shared" si="16"/>
        <v>24.4</v>
      </c>
      <c r="H208" s="600">
        <f t="shared" si="16"/>
        <v>24.5</v>
      </c>
      <c r="I208" s="601">
        <f t="shared" si="16"/>
        <v>2.5</v>
      </c>
      <c r="J208" s="695">
        <f t="shared" si="16"/>
        <v>0.9</v>
      </c>
      <c r="K208" s="696">
        <f t="shared" si="16"/>
        <v>7.47</v>
      </c>
      <c r="L208" s="604">
        <f t="shared" si="16"/>
        <v>7.5</v>
      </c>
      <c r="M208" s="601">
        <f t="shared" si="16"/>
        <v>31.2</v>
      </c>
      <c r="N208" s="695">
        <f t="shared" si="16"/>
        <v>31.3</v>
      </c>
      <c r="O208" s="694">
        <f t="shared" si="16"/>
        <v>105.7</v>
      </c>
      <c r="P208" s="600">
        <f t="shared" si="16"/>
        <v>108.8</v>
      </c>
      <c r="Q208" s="599">
        <f t="shared" si="16"/>
        <v>110.7</v>
      </c>
      <c r="R208" s="598">
        <f t="shared" si="16"/>
        <v>109.7</v>
      </c>
      <c r="S208" s="694">
        <f t="shared" si="16"/>
        <v>71.8</v>
      </c>
      <c r="T208" s="600">
        <f t="shared" si="16"/>
        <v>72</v>
      </c>
      <c r="U208" s="599">
        <f t="shared" si="16"/>
        <v>38.9</v>
      </c>
      <c r="V208" s="598">
        <f t="shared" si="16"/>
        <v>39.299999999999997</v>
      </c>
      <c r="W208" s="697">
        <f t="shared" si="16"/>
        <v>10.5</v>
      </c>
      <c r="X208" s="602">
        <f t="shared" si="16"/>
        <v>10.5</v>
      </c>
      <c r="Y208" s="605">
        <f t="shared" si="16"/>
        <v>186</v>
      </c>
      <c r="Z208" s="698">
        <f t="shared" si="16"/>
        <v>140</v>
      </c>
      <c r="AA208" s="696">
        <f t="shared" si="16"/>
        <v>0.17</v>
      </c>
      <c r="AB208" s="604" t="s">
        <v>758</v>
      </c>
      <c r="AC208" s="49">
        <f t="shared" si="16"/>
        <v>0</v>
      </c>
      <c r="AD208" s="699">
        <f t="shared" ref="AD208" si="17">MIN(AD176:AD206)</f>
        <v>0</v>
      </c>
      <c r="AE208" s="747" t="s">
        <v>36</v>
      </c>
      <c r="AF208" s="674"/>
      <c r="AG208" s="11" t="s">
        <v>36</v>
      </c>
      <c r="AH208" s="2" t="s">
        <v>36</v>
      </c>
      <c r="AI208" s="2" t="s">
        <v>36</v>
      </c>
      <c r="AJ208" s="2" t="s">
        <v>36</v>
      </c>
      <c r="AK208" s="2" t="s">
        <v>36</v>
      </c>
      <c r="AL208" s="100" t="s">
        <v>36</v>
      </c>
    </row>
    <row r="209" spans="1:38" s="1" customFormat="1" ht="13.5" customHeight="1">
      <c r="A209" s="2235"/>
      <c r="B209" s="2195" t="s">
        <v>409</v>
      </c>
      <c r="C209" s="2186"/>
      <c r="D209" s="666"/>
      <c r="E209" s="1614">
        <v>7.1</v>
      </c>
      <c r="F209" s="1152">
        <f t="shared" ref="F209:AC209" si="18">AVERAGE(F177:F206)</f>
        <v>24.680000000000003</v>
      </c>
      <c r="G209" s="694">
        <f t="shared" si="18"/>
        <v>24.905000000000005</v>
      </c>
      <c r="H209" s="600">
        <f t="shared" si="18"/>
        <v>25.094999999999999</v>
      </c>
      <c r="I209" s="601">
        <f t="shared" si="18"/>
        <v>3.4699999999999998</v>
      </c>
      <c r="J209" s="695">
        <f t="shared" si="18"/>
        <v>1.64</v>
      </c>
      <c r="K209" s="696">
        <f t="shared" si="18"/>
        <v>7.6340000000000003</v>
      </c>
      <c r="L209" s="604">
        <f t="shared" si="18"/>
        <v>7.6440000000000001</v>
      </c>
      <c r="M209" s="601">
        <f t="shared" si="18"/>
        <v>31.75</v>
      </c>
      <c r="N209" s="695">
        <f t="shared" si="18"/>
        <v>31.830000000000002</v>
      </c>
      <c r="O209" s="599">
        <f t="shared" si="18"/>
        <v>105.7</v>
      </c>
      <c r="P209" s="600">
        <f t="shared" si="18"/>
        <v>114.76153846153846</v>
      </c>
      <c r="Q209" s="599">
        <f t="shared" si="18"/>
        <v>110.7</v>
      </c>
      <c r="R209" s="598">
        <f t="shared" si="18"/>
        <v>111.45384615384614</v>
      </c>
      <c r="S209" s="694">
        <f t="shared" si="18"/>
        <v>71.8</v>
      </c>
      <c r="T209" s="600">
        <f t="shared" si="18"/>
        <v>72</v>
      </c>
      <c r="U209" s="599">
        <f t="shared" si="18"/>
        <v>38.9</v>
      </c>
      <c r="V209" s="598">
        <f t="shared" si="18"/>
        <v>39.299999999999997</v>
      </c>
      <c r="W209" s="697">
        <f t="shared" si="18"/>
        <v>10.5</v>
      </c>
      <c r="X209" s="602">
        <f t="shared" si="18"/>
        <v>11.015384615384617</v>
      </c>
      <c r="Y209" s="605">
        <f t="shared" si="18"/>
        <v>186</v>
      </c>
      <c r="Z209" s="698">
        <f t="shared" si="18"/>
        <v>179.84615384615384</v>
      </c>
      <c r="AA209" s="696">
        <f t="shared" si="18"/>
        <v>0.17</v>
      </c>
      <c r="AB209" s="604" t="s">
        <v>758</v>
      </c>
      <c r="AC209" s="49" t="e">
        <f t="shared" si="18"/>
        <v>#DIV/0!</v>
      </c>
      <c r="AD209" s="699" t="e">
        <f t="shared" ref="AD209" si="19">AVERAGE(AD176:AD206)</f>
        <v>#DIV/0!</v>
      </c>
      <c r="AE209" s="747" t="s">
        <v>36</v>
      </c>
      <c r="AF209" s="674"/>
      <c r="AG209" s="11" t="s">
        <v>36</v>
      </c>
      <c r="AH209" s="2" t="s">
        <v>36</v>
      </c>
      <c r="AI209" s="2" t="s">
        <v>36</v>
      </c>
      <c r="AJ209" s="2" t="s">
        <v>36</v>
      </c>
      <c r="AK209" s="2" t="s">
        <v>36</v>
      </c>
      <c r="AL209" s="100" t="s">
        <v>36</v>
      </c>
    </row>
    <row r="210" spans="1:38" s="1" customFormat="1" ht="13.5" customHeight="1">
      <c r="A210" s="2236"/>
      <c r="B210" s="2189" t="s">
        <v>410</v>
      </c>
      <c r="C210" s="2190"/>
      <c r="D210" s="666"/>
      <c r="E210" s="669">
        <f>SUM(E177:E206)</f>
        <v>213</v>
      </c>
      <c r="F210" s="677"/>
      <c r="G210" s="1153"/>
      <c r="H210" s="678"/>
      <c r="I210" s="679"/>
      <c r="J210" s="1154"/>
      <c r="K210" s="1155"/>
      <c r="L210" s="680"/>
      <c r="M210" s="679"/>
      <c r="N210" s="1154"/>
      <c r="O210" s="681"/>
      <c r="P210" s="727"/>
      <c r="Q210" s="732"/>
      <c r="R210" s="733"/>
      <c r="S210" s="726"/>
      <c r="T210" s="727"/>
      <c r="U210" s="732"/>
      <c r="V210" s="733"/>
      <c r="W210" s="734"/>
      <c r="X210" s="735"/>
      <c r="Y210" s="736"/>
      <c r="Z210" s="737"/>
      <c r="AA210" s="730"/>
      <c r="AB210" s="731"/>
      <c r="AC210" s="670">
        <f>SUM(AC177:AC206)</f>
        <v>0</v>
      </c>
      <c r="AD210" s="738"/>
      <c r="AE210" s="747"/>
      <c r="AF210" s="674"/>
      <c r="AG210" s="274"/>
      <c r="AH210" s="276"/>
      <c r="AI210" s="276"/>
      <c r="AJ210" s="276"/>
      <c r="AK210" s="276"/>
      <c r="AL210" s="275"/>
    </row>
    <row r="211" spans="1:38" ht="13.5" customHeight="1">
      <c r="A211" s="2225" t="s">
        <v>352</v>
      </c>
      <c r="B211" s="469">
        <v>43009</v>
      </c>
      <c r="C211" s="470" t="s">
        <v>683</v>
      </c>
      <c r="D211" s="245" t="s">
        <v>627</v>
      </c>
      <c r="E211" s="1019" t="s">
        <v>36</v>
      </c>
      <c r="F211" s="1059"/>
      <c r="G211" s="1060"/>
      <c r="H211" s="1061"/>
      <c r="I211" s="1062"/>
      <c r="J211" s="1063"/>
      <c r="K211" s="1064"/>
      <c r="L211" s="1065"/>
      <c r="M211" s="1062"/>
      <c r="N211" s="1063"/>
      <c r="O211" s="1060"/>
      <c r="P211" s="1022"/>
      <c r="Q211" s="1021"/>
      <c r="R211" s="1022"/>
      <c r="S211" s="1021"/>
      <c r="T211" s="1022"/>
      <c r="U211" s="1021"/>
      <c r="V211" s="1022"/>
      <c r="W211" s="1023"/>
      <c r="X211" s="1024"/>
      <c r="Y211" s="1027"/>
      <c r="Z211" s="1028"/>
      <c r="AA211" s="1025"/>
      <c r="AB211" s="1026"/>
      <c r="AC211" s="1029"/>
      <c r="AD211" s="506" t="s">
        <v>36</v>
      </c>
      <c r="AE211" s="507" t="s">
        <v>36</v>
      </c>
      <c r="AF211" s="508"/>
      <c r="AG211" s="277">
        <v>43013</v>
      </c>
      <c r="AH211" s="147" t="s">
        <v>3</v>
      </c>
      <c r="AI211" s="148">
        <v>18.8</v>
      </c>
      <c r="AJ211" s="149" t="s">
        <v>20</v>
      </c>
      <c r="AK211" s="150"/>
      <c r="AL211" s="151"/>
    </row>
    <row r="212" spans="1:38">
      <c r="A212" s="2226"/>
      <c r="B212" s="472">
        <v>43010</v>
      </c>
      <c r="C212" s="473" t="s">
        <v>677</v>
      </c>
      <c r="D212" s="116" t="s">
        <v>641</v>
      </c>
      <c r="E212" s="889">
        <v>0.5</v>
      </c>
      <c r="F212" s="890"/>
      <c r="G212" s="891"/>
      <c r="H212" s="892"/>
      <c r="I212" s="893"/>
      <c r="J212" s="894"/>
      <c r="K212" s="895"/>
      <c r="L212" s="896"/>
      <c r="M212" s="893"/>
      <c r="N212" s="894"/>
      <c r="O212" s="891"/>
      <c r="P212" s="892"/>
      <c r="Q212" s="891"/>
      <c r="R212" s="892"/>
      <c r="S212" s="891"/>
      <c r="T212" s="892"/>
      <c r="U212" s="891"/>
      <c r="V212" s="892"/>
      <c r="W212" s="893"/>
      <c r="X212" s="894"/>
      <c r="Y212" s="897"/>
      <c r="Z212" s="898"/>
      <c r="AA212" s="895"/>
      <c r="AB212" s="896"/>
      <c r="AC212" s="1030"/>
      <c r="AD212" s="50" t="s">
        <v>36</v>
      </c>
      <c r="AE212" s="501" t="s">
        <v>36</v>
      </c>
      <c r="AF212" s="502"/>
      <c r="AG212" s="12" t="s">
        <v>94</v>
      </c>
      <c r="AH212" s="13" t="s">
        <v>396</v>
      </c>
      <c r="AI212" s="14" t="s">
        <v>5</v>
      </c>
      <c r="AJ212" s="15" t="s">
        <v>6</v>
      </c>
      <c r="AK212" s="16" t="s">
        <v>310</v>
      </c>
      <c r="AL212" s="93"/>
    </row>
    <row r="213" spans="1:38">
      <c r="A213" s="2226"/>
      <c r="B213" s="472">
        <v>43011</v>
      </c>
      <c r="C213" s="473" t="s">
        <v>678</v>
      </c>
      <c r="D213" s="116" t="s">
        <v>641</v>
      </c>
      <c r="E213" s="889">
        <v>1.5</v>
      </c>
      <c r="F213" s="890"/>
      <c r="G213" s="891"/>
      <c r="H213" s="892"/>
      <c r="I213" s="893"/>
      <c r="J213" s="894"/>
      <c r="K213" s="895"/>
      <c r="L213" s="896"/>
      <c r="M213" s="893"/>
      <c r="N213" s="894"/>
      <c r="O213" s="891"/>
      <c r="P213" s="892"/>
      <c r="Q213" s="891"/>
      <c r="R213" s="892"/>
      <c r="S213" s="891"/>
      <c r="T213" s="892"/>
      <c r="U213" s="891"/>
      <c r="V213" s="892"/>
      <c r="W213" s="893"/>
      <c r="X213" s="894"/>
      <c r="Y213" s="897"/>
      <c r="Z213" s="898"/>
      <c r="AA213" s="895"/>
      <c r="AB213" s="896"/>
      <c r="AC213" s="1030"/>
      <c r="AD213" s="50" t="s">
        <v>36</v>
      </c>
      <c r="AE213" s="501" t="s">
        <v>36</v>
      </c>
      <c r="AF213" s="502"/>
      <c r="AG213" s="5" t="s">
        <v>95</v>
      </c>
      <c r="AH213" s="17" t="s">
        <v>20</v>
      </c>
      <c r="AI213" s="31"/>
      <c r="AJ213" s="32"/>
      <c r="AK213" s="33">
        <v>18</v>
      </c>
      <c r="AL213" s="94"/>
    </row>
    <row r="214" spans="1:38">
      <c r="A214" s="2226"/>
      <c r="B214" s="472">
        <v>43012</v>
      </c>
      <c r="C214" s="473" t="s">
        <v>679</v>
      </c>
      <c r="D214" s="116" t="s">
        <v>641</v>
      </c>
      <c r="E214" s="889" t="s">
        <v>36</v>
      </c>
      <c r="F214" s="890"/>
      <c r="G214" s="891"/>
      <c r="H214" s="892"/>
      <c r="I214" s="893"/>
      <c r="J214" s="894"/>
      <c r="K214" s="895"/>
      <c r="L214" s="896"/>
      <c r="M214" s="893"/>
      <c r="N214" s="894"/>
      <c r="O214" s="891"/>
      <c r="P214" s="892"/>
      <c r="Q214" s="891"/>
      <c r="R214" s="892"/>
      <c r="S214" s="891"/>
      <c r="T214" s="892"/>
      <c r="U214" s="891"/>
      <c r="V214" s="892"/>
      <c r="W214" s="893"/>
      <c r="X214" s="894"/>
      <c r="Y214" s="897"/>
      <c r="Z214" s="898"/>
      <c r="AA214" s="895"/>
      <c r="AB214" s="896"/>
      <c r="AC214" s="1030"/>
      <c r="AD214" s="50" t="s">
        <v>36</v>
      </c>
      <c r="AE214" s="501" t="s">
        <v>36</v>
      </c>
      <c r="AF214" s="502"/>
      <c r="AG214" s="6" t="s">
        <v>397</v>
      </c>
      <c r="AH214" s="18" t="s">
        <v>398</v>
      </c>
      <c r="AI214" s="37"/>
      <c r="AJ214" s="38"/>
      <c r="AK214" s="39">
        <v>33.5</v>
      </c>
      <c r="AL214" s="95"/>
    </row>
    <row r="215" spans="1:38">
      <c r="A215" s="2226"/>
      <c r="B215" s="537">
        <v>43013</v>
      </c>
      <c r="C215" s="528" t="s">
        <v>680</v>
      </c>
      <c r="D215" s="116" t="s">
        <v>641</v>
      </c>
      <c r="E215" s="889" t="s">
        <v>36</v>
      </c>
      <c r="F215" s="890"/>
      <c r="G215" s="891"/>
      <c r="H215" s="892"/>
      <c r="I215" s="893"/>
      <c r="J215" s="894"/>
      <c r="K215" s="895"/>
      <c r="L215" s="896"/>
      <c r="M215" s="893"/>
      <c r="N215" s="894"/>
      <c r="O215" s="891"/>
      <c r="P215" s="892"/>
      <c r="Q215" s="891"/>
      <c r="R215" s="892"/>
      <c r="S215" s="891"/>
      <c r="T215" s="892"/>
      <c r="U215" s="891"/>
      <c r="V215" s="892"/>
      <c r="W215" s="893"/>
      <c r="X215" s="894"/>
      <c r="Y215" s="897"/>
      <c r="Z215" s="898"/>
      <c r="AA215" s="895"/>
      <c r="AB215" s="896"/>
      <c r="AC215" s="1030"/>
      <c r="AD215" s="50" t="s">
        <v>36</v>
      </c>
      <c r="AE215" s="501" t="s">
        <v>36</v>
      </c>
      <c r="AF215" s="502"/>
      <c r="AG215" s="6" t="s">
        <v>21</v>
      </c>
      <c r="AH215" s="18"/>
      <c r="AI215" s="40"/>
      <c r="AJ215" s="41"/>
      <c r="AK215" s="42">
        <v>7.79</v>
      </c>
      <c r="AL215" s="96"/>
    </row>
    <row r="216" spans="1:38">
      <c r="A216" s="2226"/>
      <c r="B216" s="1592">
        <v>43014</v>
      </c>
      <c r="C216" s="1593" t="s">
        <v>681</v>
      </c>
      <c r="D216" s="116" t="s">
        <v>641</v>
      </c>
      <c r="E216" s="889">
        <v>26.5</v>
      </c>
      <c r="F216" s="890"/>
      <c r="G216" s="891"/>
      <c r="H216" s="892"/>
      <c r="I216" s="893"/>
      <c r="J216" s="894"/>
      <c r="K216" s="895"/>
      <c r="L216" s="896"/>
      <c r="M216" s="893"/>
      <c r="N216" s="894"/>
      <c r="O216" s="891"/>
      <c r="P216" s="892"/>
      <c r="Q216" s="891"/>
      <c r="R216" s="892"/>
      <c r="S216" s="891"/>
      <c r="T216" s="892"/>
      <c r="U216" s="891"/>
      <c r="V216" s="892"/>
      <c r="W216" s="893"/>
      <c r="X216" s="894"/>
      <c r="Y216" s="897"/>
      <c r="Z216" s="898"/>
      <c r="AA216" s="895"/>
      <c r="AB216" s="896"/>
      <c r="AC216" s="1030"/>
      <c r="AD216" s="50" t="s">
        <v>36</v>
      </c>
      <c r="AE216" s="501" t="s">
        <v>36</v>
      </c>
      <c r="AF216" s="502"/>
      <c r="AG216" s="6" t="s">
        <v>369</v>
      </c>
      <c r="AH216" s="18" t="s">
        <v>22</v>
      </c>
      <c r="AI216" s="34"/>
      <c r="AJ216" s="35"/>
      <c r="AK216" s="36">
        <v>27</v>
      </c>
      <c r="AL216" s="97"/>
    </row>
    <row r="217" spans="1:38">
      <c r="A217" s="2226"/>
      <c r="B217" s="472">
        <v>43015</v>
      </c>
      <c r="C217" s="473" t="s">
        <v>682</v>
      </c>
      <c r="D217" s="116" t="s">
        <v>641</v>
      </c>
      <c r="E217" s="889">
        <v>37.5</v>
      </c>
      <c r="F217" s="890"/>
      <c r="G217" s="891"/>
      <c r="H217" s="892"/>
      <c r="I217" s="893"/>
      <c r="J217" s="894"/>
      <c r="K217" s="895"/>
      <c r="L217" s="896"/>
      <c r="M217" s="893"/>
      <c r="N217" s="894"/>
      <c r="O217" s="891"/>
      <c r="P217" s="892"/>
      <c r="Q217" s="891"/>
      <c r="R217" s="892"/>
      <c r="S217" s="891"/>
      <c r="T217" s="892"/>
      <c r="U217" s="891"/>
      <c r="V217" s="892"/>
      <c r="W217" s="893"/>
      <c r="X217" s="894"/>
      <c r="Y217" s="897"/>
      <c r="Z217" s="898"/>
      <c r="AA217" s="895"/>
      <c r="AB217" s="896"/>
      <c r="AC217" s="1030"/>
      <c r="AD217" s="50" t="s">
        <v>36</v>
      </c>
      <c r="AE217" s="501" t="s">
        <v>36</v>
      </c>
      <c r="AF217" s="502"/>
      <c r="AG217" s="6" t="s">
        <v>399</v>
      </c>
      <c r="AH217" s="18" t="s">
        <v>23</v>
      </c>
      <c r="AI217" s="34"/>
      <c r="AJ217" s="35"/>
      <c r="AK217" s="36">
        <v>84.7</v>
      </c>
      <c r="AL217" s="97"/>
    </row>
    <row r="218" spans="1:38">
      <c r="A218" s="2226"/>
      <c r="B218" s="472">
        <v>43016</v>
      </c>
      <c r="C218" s="473" t="s">
        <v>683</v>
      </c>
      <c r="D218" s="116" t="s">
        <v>641</v>
      </c>
      <c r="E218" s="889" t="s">
        <v>36</v>
      </c>
      <c r="F218" s="890"/>
      <c r="G218" s="891"/>
      <c r="H218" s="892"/>
      <c r="I218" s="893"/>
      <c r="J218" s="894"/>
      <c r="K218" s="895"/>
      <c r="L218" s="896"/>
      <c r="M218" s="893"/>
      <c r="N218" s="894"/>
      <c r="O218" s="891"/>
      <c r="P218" s="892"/>
      <c r="Q218" s="891"/>
      <c r="R218" s="892"/>
      <c r="S218" s="891"/>
      <c r="T218" s="892"/>
      <c r="U218" s="891"/>
      <c r="V218" s="892"/>
      <c r="W218" s="893"/>
      <c r="X218" s="894"/>
      <c r="Y218" s="897"/>
      <c r="Z218" s="898"/>
      <c r="AA218" s="895"/>
      <c r="AB218" s="896"/>
      <c r="AC218" s="1030"/>
      <c r="AD218" s="50" t="s">
        <v>36</v>
      </c>
      <c r="AE218" s="501" t="s">
        <v>36</v>
      </c>
      <c r="AF218" s="502"/>
      <c r="AG218" s="6" t="s">
        <v>373</v>
      </c>
      <c r="AH218" s="18" t="s">
        <v>23</v>
      </c>
      <c r="AI218" s="34"/>
      <c r="AJ218" s="35"/>
      <c r="AK218" s="36">
        <v>101.9</v>
      </c>
      <c r="AL218" s="97"/>
    </row>
    <row r="219" spans="1:38">
      <c r="A219" s="2226"/>
      <c r="B219" s="472">
        <v>43017</v>
      </c>
      <c r="C219" s="473" t="s">
        <v>677</v>
      </c>
      <c r="D219" s="116" t="s">
        <v>627</v>
      </c>
      <c r="E219" s="889" t="s">
        <v>36</v>
      </c>
      <c r="F219" s="890"/>
      <c r="G219" s="891"/>
      <c r="H219" s="892"/>
      <c r="I219" s="893"/>
      <c r="J219" s="894"/>
      <c r="K219" s="895"/>
      <c r="L219" s="896"/>
      <c r="M219" s="893"/>
      <c r="N219" s="894"/>
      <c r="O219" s="891"/>
      <c r="P219" s="892"/>
      <c r="Q219" s="891"/>
      <c r="R219" s="892"/>
      <c r="S219" s="891"/>
      <c r="T219" s="892"/>
      <c r="U219" s="891"/>
      <c r="V219" s="892"/>
      <c r="W219" s="893"/>
      <c r="X219" s="894"/>
      <c r="Y219" s="897"/>
      <c r="Z219" s="898"/>
      <c r="AA219" s="895"/>
      <c r="AB219" s="896"/>
      <c r="AC219" s="1030"/>
      <c r="AD219" s="50" t="s">
        <v>36</v>
      </c>
      <c r="AE219" s="501" t="s">
        <v>36</v>
      </c>
      <c r="AF219" s="502"/>
      <c r="AG219" s="6" t="s">
        <v>374</v>
      </c>
      <c r="AH219" s="18" t="s">
        <v>23</v>
      </c>
      <c r="AI219" s="34"/>
      <c r="AJ219" s="35"/>
      <c r="AK219" s="36">
        <v>68</v>
      </c>
      <c r="AL219" s="97"/>
    </row>
    <row r="220" spans="1:38">
      <c r="A220" s="2226"/>
      <c r="B220" s="472">
        <v>43018</v>
      </c>
      <c r="C220" s="473" t="s">
        <v>678</v>
      </c>
      <c r="D220" s="116" t="s">
        <v>627</v>
      </c>
      <c r="E220" s="889" t="s">
        <v>36</v>
      </c>
      <c r="F220" s="890"/>
      <c r="G220" s="891"/>
      <c r="H220" s="892"/>
      <c r="I220" s="893"/>
      <c r="J220" s="894"/>
      <c r="K220" s="895"/>
      <c r="L220" s="896"/>
      <c r="M220" s="893"/>
      <c r="N220" s="894"/>
      <c r="O220" s="891"/>
      <c r="P220" s="892"/>
      <c r="Q220" s="891"/>
      <c r="R220" s="892"/>
      <c r="S220" s="891"/>
      <c r="T220" s="892"/>
      <c r="U220" s="891"/>
      <c r="V220" s="892"/>
      <c r="W220" s="893"/>
      <c r="X220" s="894"/>
      <c r="Y220" s="897"/>
      <c r="Z220" s="898"/>
      <c r="AA220" s="895"/>
      <c r="AB220" s="896"/>
      <c r="AC220" s="1030"/>
      <c r="AD220" s="50" t="s">
        <v>36</v>
      </c>
      <c r="AE220" s="501" t="s">
        <v>36</v>
      </c>
      <c r="AF220" s="502"/>
      <c r="AG220" s="6" t="s">
        <v>375</v>
      </c>
      <c r="AH220" s="18" t="s">
        <v>23</v>
      </c>
      <c r="AI220" s="34"/>
      <c r="AJ220" s="35"/>
      <c r="AK220" s="36">
        <v>33.9</v>
      </c>
      <c r="AL220" s="97"/>
    </row>
    <row r="221" spans="1:38">
      <c r="A221" s="2226"/>
      <c r="B221" s="472">
        <v>43019</v>
      </c>
      <c r="C221" s="473" t="s">
        <v>679</v>
      </c>
      <c r="D221" s="116" t="s">
        <v>641</v>
      </c>
      <c r="E221" s="889" t="s">
        <v>36</v>
      </c>
      <c r="F221" s="890"/>
      <c r="G221" s="891"/>
      <c r="H221" s="892"/>
      <c r="I221" s="893"/>
      <c r="J221" s="894"/>
      <c r="K221" s="895"/>
      <c r="L221" s="896"/>
      <c r="M221" s="893"/>
      <c r="N221" s="894"/>
      <c r="O221" s="891"/>
      <c r="P221" s="892"/>
      <c r="Q221" s="891"/>
      <c r="R221" s="892"/>
      <c r="S221" s="891"/>
      <c r="T221" s="892"/>
      <c r="U221" s="891"/>
      <c r="V221" s="892"/>
      <c r="W221" s="893"/>
      <c r="X221" s="894"/>
      <c r="Y221" s="897"/>
      <c r="Z221" s="898"/>
      <c r="AA221" s="895"/>
      <c r="AB221" s="896"/>
      <c r="AC221" s="1030"/>
      <c r="AD221" s="50" t="s">
        <v>36</v>
      </c>
      <c r="AE221" s="501" t="s">
        <v>36</v>
      </c>
      <c r="AF221" s="502"/>
      <c r="AG221" s="6" t="s">
        <v>400</v>
      </c>
      <c r="AH221" s="18" t="s">
        <v>23</v>
      </c>
      <c r="AI221" s="37"/>
      <c r="AJ221" s="38"/>
      <c r="AK221" s="39">
        <v>10</v>
      </c>
      <c r="AL221" s="95"/>
    </row>
    <row r="222" spans="1:38">
      <c r="A222" s="2226"/>
      <c r="B222" s="472">
        <v>43020</v>
      </c>
      <c r="C222" s="473" t="s">
        <v>680</v>
      </c>
      <c r="D222" s="116" t="s">
        <v>627</v>
      </c>
      <c r="E222" s="889" t="s">
        <v>36</v>
      </c>
      <c r="F222" s="890"/>
      <c r="G222" s="891"/>
      <c r="H222" s="892"/>
      <c r="I222" s="893"/>
      <c r="J222" s="894"/>
      <c r="K222" s="895"/>
      <c r="L222" s="896"/>
      <c r="M222" s="893"/>
      <c r="N222" s="894"/>
      <c r="O222" s="891"/>
      <c r="P222" s="892"/>
      <c r="Q222" s="891"/>
      <c r="R222" s="892"/>
      <c r="S222" s="891"/>
      <c r="T222" s="892"/>
      <c r="U222" s="891"/>
      <c r="V222" s="892"/>
      <c r="W222" s="893"/>
      <c r="X222" s="894"/>
      <c r="Y222" s="897"/>
      <c r="Z222" s="898"/>
      <c r="AA222" s="895"/>
      <c r="AB222" s="896"/>
      <c r="AC222" s="1030"/>
      <c r="AD222" s="50" t="s">
        <v>36</v>
      </c>
      <c r="AE222" s="501" t="s">
        <v>36</v>
      </c>
      <c r="AF222" s="502"/>
      <c r="AG222" s="6" t="s">
        <v>401</v>
      </c>
      <c r="AH222" s="18" t="s">
        <v>23</v>
      </c>
      <c r="AI222" s="49"/>
      <c r="AJ222" s="50"/>
      <c r="AK222" s="25">
        <v>209</v>
      </c>
      <c r="AL222" s="26"/>
    </row>
    <row r="223" spans="1:38">
      <c r="A223" s="2226"/>
      <c r="B223" s="472">
        <v>43021</v>
      </c>
      <c r="C223" s="473" t="s">
        <v>681</v>
      </c>
      <c r="D223" s="116" t="s">
        <v>632</v>
      </c>
      <c r="E223" s="889">
        <v>6</v>
      </c>
      <c r="F223" s="890"/>
      <c r="G223" s="891"/>
      <c r="H223" s="892"/>
      <c r="I223" s="893"/>
      <c r="J223" s="894"/>
      <c r="K223" s="895"/>
      <c r="L223" s="896"/>
      <c r="M223" s="893"/>
      <c r="N223" s="894"/>
      <c r="O223" s="891"/>
      <c r="P223" s="892"/>
      <c r="Q223" s="891"/>
      <c r="R223" s="892"/>
      <c r="S223" s="891"/>
      <c r="T223" s="892"/>
      <c r="U223" s="891"/>
      <c r="V223" s="892"/>
      <c r="W223" s="893"/>
      <c r="X223" s="894"/>
      <c r="Y223" s="897"/>
      <c r="Z223" s="898"/>
      <c r="AA223" s="895"/>
      <c r="AB223" s="896"/>
      <c r="AC223" s="1030"/>
      <c r="AD223" s="50" t="s">
        <v>36</v>
      </c>
      <c r="AE223" s="501" t="s">
        <v>36</v>
      </c>
      <c r="AF223" s="502"/>
      <c r="AG223" s="6" t="s">
        <v>402</v>
      </c>
      <c r="AH223" s="18" t="s">
        <v>23</v>
      </c>
      <c r="AI223" s="40"/>
      <c r="AJ223" s="41"/>
      <c r="AK223" s="42">
        <v>0.32</v>
      </c>
      <c r="AL223" s="96"/>
    </row>
    <row r="224" spans="1:38">
      <c r="A224" s="2226"/>
      <c r="B224" s="472">
        <v>43022</v>
      </c>
      <c r="C224" s="473" t="s">
        <v>682</v>
      </c>
      <c r="D224" s="116" t="s">
        <v>632</v>
      </c>
      <c r="E224" s="889">
        <v>13</v>
      </c>
      <c r="F224" s="890"/>
      <c r="G224" s="891"/>
      <c r="H224" s="892"/>
      <c r="I224" s="893"/>
      <c r="J224" s="894"/>
      <c r="K224" s="895"/>
      <c r="L224" s="896"/>
      <c r="M224" s="893"/>
      <c r="N224" s="894"/>
      <c r="O224" s="891"/>
      <c r="P224" s="892"/>
      <c r="Q224" s="891"/>
      <c r="R224" s="892"/>
      <c r="S224" s="891"/>
      <c r="T224" s="892"/>
      <c r="U224" s="891"/>
      <c r="V224" s="892"/>
      <c r="W224" s="893"/>
      <c r="X224" s="894"/>
      <c r="Y224" s="897"/>
      <c r="Z224" s="898"/>
      <c r="AA224" s="895"/>
      <c r="AB224" s="896"/>
      <c r="AC224" s="1030"/>
      <c r="AD224" s="50" t="s">
        <v>36</v>
      </c>
      <c r="AE224" s="501" t="s">
        <v>36</v>
      </c>
      <c r="AF224" s="502"/>
      <c r="AG224" s="6" t="s">
        <v>24</v>
      </c>
      <c r="AH224" s="18" t="s">
        <v>23</v>
      </c>
      <c r="AI224" s="23"/>
      <c r="AJ224" s="48"/>
      <c r="AK224" s="36">
        <v>5.5</v>
      </c>
      <c r="AL224" s="96"/>
    </row>
    <row r="225" spans="1:38">
      <c r="A225" s="2226"/>
      <c r="B225" s="472">
        <v>43023</v>
      </c>
      <c r="C225" s="473" t="s">
        <v>683</v>
      </c>
      <c r="D225" s="116" t="s">
        <v>632</v>
      </c>
      <c r="E225" s="889">
        <v>11</v>
      </c>
      <c r="F225" s="890"/>
      <c r="G225" s="891"/>
      <c r="H225" s="892"/>
      <c r="I225" s="893"/>
      <c r="J225" s="894"/>
      <c r="K225" s="895"/>
      <c r="L225" s="896"/>
      <c r="M225" s="893"/>
      <c r="N225" s="894"/>
      <c r="O225" s="891"/>
      <c r="P225" s="892"/>
      <c r="Q225" s="891"/>
      <c r="R225" s="892"/>
      <c r="S225" s="891"/>
      <c r="T225" s="892"/>
      <c r="U225" s="891"/>
      <c r="V225" s="892"/>
      <c r="W225" s="893"/>
      <c r="X225" s="894"/>
      <c r="Y225" s="897"/>
      <c r="Z225" s="898"/>
      <c r="AA225" s="895"/>
      <c r="AB225" s="896"/>
      <c r="AC225" s="1030"/>
      <c r="AD225" s="50" t="s">
        <v>36</v>
      </c>
      <c r="AE225" s="501" t="s">
        <v>36</v>
      </c>
      <c r="AF225" s="502"/>
      <c r="AG225" s="6" t="s">
        <v>25</v>
      </c>
      <c r="AH225" s="18" t="s">
        <v>23</v>
      </c>
      <c r="AI225" s="23"/>
      <c r="AJ225" s="48"/>
      <c r="AK225" s="36">
        <v>1.6</v>
      </c>
      <c r="AL225" s="96"/>
    </row>
    <row r="226" spans="1:38">
      <c r="A226" s="2226"/>
      <c r="B226" s="472">
        <v>43024</v>
      </c>
      <c r="C226" s="473" t="s">
        <v>677</v>
      </c>
      <c r="D226" s="116" t="s">
        <v>632</v>
      </c>
      <c r="E226" s="889">
        <v>18.5</v>
      </c>
      <c r="F226" s="890"/>
      <c r="G226" s="891"/>
      <c r="H226" s="892"/>
      <c r="I226" s="893"/>
      <c r="J226" s="894"/>
      <c r="K226" s="895"/>
      <c r="L226" s="896"/>
      <c r="M226" s="893"/>
      <c r="N226" s="894"/>
      <c r="O226" s="891"/>
      <c r="P226" s="892"/>
      <c r="Q226" s="891"/>
      <c r="R226" s="892"/>
      <c r="S226" s="891"/>
      <c r="T226" s="892"/>
      <c r="U226" s="891"/>
      <c r="V226" s="892"/>
      <c r="W226" s="893"/>
      <c r="X226" s="894"/>
      <c r="Y226" s="897"/>
      <c r="Z226" s="898"/>
      <c r="AA226" s="895"/>
      <c r="AB226" s="896"/>
      <c r="AC226" s="1030"/>
      <c r="AD226" s="50" t="s">
        <v>36</v>
      </c>
      <c r="AE226" s="501" t="s">
        <v>36</v>
      </c>
      <c r="AF226" s="502"/>
      <c r="AG226" s="6" t="s">
        <v>403</v>
      </c>
      <c r="AH226" s="18" t="s">
        <v>23</v>
      </c>
      <c r="AI226" s="23"/>
      <c r="AJ226" s="48"/>
      <c r="AK226" s="36">
        <v>9.1</v>
      </c>
      <c r="AL226" s="96"/>
    </row>
    <row r="227" spans="1:38">
      <c r="A227" s="2226"/>
      <c r="B227" s="472">
        <v>43025</v>
      </c>
      <c r="C227" s="473" t="s">
        <v>678</v>
      </c>
      <c r="D227" s="116" t="s">
        <v>632</v>
      </c>
      <c r="E227" s="889">
        <v>10</v>
      </c>
      <c r="F227" s="890"/>
      <c r="G227" s="891"/>
      <c r="H227" s="892"/>
      <c r="I227" s="893"/>
      <c r="J227" s="894"/>
      <c r="K227" s="895"/>
      <c r="L227" s="896"/>
      <c r="M227" s="893"/>
      <c r="N227" s="894"/>
      <c r="O227" s="891"/>
      <c r="P227" s="892"/>
      <c r="Q227" s="891"/>
      <c r="R227" s="892"/>
      <c r="S227" s="891"/>
      <c r="T227" s="892"/>
      <c r="U227" s="891"/>
      <c r="V227" s="892"/>
      <c r="W227" s="893"/>
      <c r="X227" s="894"/>
      <c r="Y227" s="897"/>
      <c r="Z227" s="898"/>
      <c r="AA227" s="895"/>
      <c r="AB227" s="896"/>
      <c r="AC227" s="1030"/>
      <c r="AD227" s="50" t="s">
        <v>36</v>
      </c>
      <c r="AE227" s="501" t="s">
        <v>36</v>
      </c>
      <c r="AF227" s="502"/>
      <c r="AG227" s="6" t="s">
        <v>404</v>
      </c>
      <c r="AH227" s="18" t="s">
        <v>23</v>
      </c>
      <c r="AI227" s="45"/>
      <c r="AJ227" s="46"/>
      <c r="AK227" s="47">
        <v>8.3000000000000004E-2</v>
      </c>
      <c r="AL227" s="98"/>
    </row>
    <row r="228" spans="1:38">
      <c r="A228" s="2226"/>
      <c r="B228" s="472">
        <v>43026</v>
      </c>
      <c r="C228" s="473" t="s">
        <v>679</v>
      </c>
      <c r="D228" s="116" t="s">
        <v>627</v>
      </c>
      <c r="E228" s="889" t="s">
        <v>36</v>
      </c>
      <c r="F228" s="890"/>
      <c r="G228" s="891"/>
      <c r="H228" s="892"/>
      <c r="I228" s="893"/>
      <c r="J228" s="894"/>
      <c r="K228" s="895"/>
      <c r="L228" s="896"/>
      <c r="M228" s="893"/>
      <c r="N228" s="894"/>
      <c r="O228" s="891"/>
      <c r="P228" s="892"/>
      <c r="Q228" s="891"/>
      <c r="R228" s="892"/>
      <c r="S228" s="891"/>
      <c r="T228" s="892"/>
      <c r="U228" s="891"/>
      <c r="V228" s="892"/>
      <c r="W228" s="893"/>
      <c r="X228" s="894"/>
      <c r="Y228" s="897"/>
      <c r="Z228" s="898"/>
      <c r="AA228" s="895"/>
      <c r="AB228" s="896"/>
      <c r="AC228" s="1030"/>
      <c r="AD228" s="50" t="s">
        <v>36</v>
      </c>
      <c r="AE228" s="501" t="s">
        <v>36</v>
      </c>
      <c r="AF228" s="502"/>
      <c r="AG228" s="6" t="s">
        <v>292</v>
      </c>
      <c r="AH228" s="18" t="s">
        <v>23</v>
      </c>
      <c r="AI228" s="24"/>
      <c r="AJ228" s="44"/>
      <c r="AK228" s="42">
        <v>0.89</v>
      </c>
      <c r="AL228" s="96"/>
    </row>
    <row r="229" spans="1:38">
      <c r="A229" s="2226"/>
      <c r="B229" s="472">
        <v>43027</v>
      </c>
      <c r="C229" s="473" t="s">
        <v>680</v>
      </c>
      <c r="D229" s="116" t="s">
        <v>632</v>
      </c>
      <c r="E229" s="889">
        <v>43</v>
      </c>
      <c r="F229" s="890"/>
      <c r="G229" s="891"/>
      <c r="H229" s="892"/>
      <c r="I229" s="893"/>
      <c r="J229" s="894"/>
      <c r="K229" s="895"/>
      <c r="L229" s="896"/>
      <c r="M229" s="893"/>
      <c r="N229" s="894"/>
      <c r="O229" s="891"/>
      <c r="P229" s="892"/>
      <c r="Q229" s="891"/>
      <c r="R229" s="892"/>
      <c r="S229" s="891"/>
      <c r="T229" s="892"/>
      <c r="U229" s="891"/>
      <c r="V229" s="892"/>
      <c r="W229" s="893"/>
      <c r="X229" s="894"/>
      <c r="Y229" s="897"/>
      <c r="Z229" s="898"/>
      <c r="AA229" s="895"/>
      <c r="AB229" s="896"/>
      <c r="AC229" s="1030"/>
      <c r="AD229" s="50" t="s">
        <v>36</v>
      </c>
      <c r="AE229" s="501" t="s">
        <v>36</v>
      </c>
      <c r="AF229" s="502"/>
      <c r="AG229" s="6" t="s">
        <v>98</v>
      </c>
      <c r="AH229" s="18" t="s">
        <v>23</v>
      </c>
      <c r="AI229" s="24"/>
      <c r="AJ229" s="44"/>
      <c r="AK229" s="42">
        <v>1.1200000000000001</v>
      </c>
      <c r="AL229" s="96"/>
    </row>
    <row r="230" spans="1:38">
      <c r="A230" s="2226"/>
      <c r="B230" s="472">
        <v>43028</v>
      </c>
      <c r="C230" s="473" t="s">
        <v>681</v>
      </c>
      <c r="D230" s="116" t="s">
        <v>632</v>
      </c>
      <c r="E230" s="889">
        <v>5.5</v>
      </c>
      <c r="F230" s="890"/>
      <c r="G230" s="891"/>
      <c r="H230" s="892"/>
      <c r="I230" s="893"/>
      <c r="J230" s="894"/>
      <c r="K230" s="895"/>
      <c r="L230" s="896"/>
      <c r="M230" s="893"/>
      <c r="N230" s="894"/>
      <c r="O230" s="891"/>
      <c r="P230" s="892"/>
      <c r="Q230" s="891"/>
      <c r="R230" s="892"/>
      <c r="S230" s="891"/>
      <c r="T230" s="892"/>
      <c r="U230" s="891"/>
      <c r="V230" s="892"/>
      <c r="W230" s="893"/>
      <c r="X230" s="894"/>
      <c r="Y230" s="897"/>
      <c r="Z230" s="898"/>
      <c r="AA230" s="895"/>
      <c r="AB230" s="896"/>
      <c r="AC230" s="1030"/>
      <c r="AD230" s="50" t="s">
        <v>36</v>
      </c>
      <c r="AE230" s="501" t="s">
        <v>36</v>
      </c>
      <c r="AF230" s="502"/>
      <c r="AG230" s="6" t="s">
        <v>384</v>
      </c>
      <c r="AH230" s="18" t="s">
        <v>23</v>
      </c>
      <c r="AI230" s="348"/>
      <c r="AJ230" s="268"/>
      <c r="AK230" s="47">
        <v>0.129</v>
      </c>
      <c r="AL230" s="98"/>
    </row>
    <row r="231" spans="1:38">
      <c r="A231" s="2226"/>
      <c r="B231" s="472">
        <v>43029</v>
      </c>
      <c r="C231" s="473" t="s">
        <v>682</v>
      </c>
      <c r="D231" s="116" t="s">
        <v>632</v>
      </c>
      <c r="E231" s="889">
        <v>9.5</v>
      </c>
      <c r="F231" s="890"/>
      <c r="G231" s="891"/>
      <c r="H231" s="892"/>
      <c r="I231" s="893"/>
      <c r="J231" s="894"/>
      <c r="K231" s="895"/>
      <c r="L231" s="896"/>
      <c r="M231" s="893"/>
      <c r="N231" s="894"/>
      <c r="O231" s="891"/>
      <c r="P231" s="892"/>
      <c r="Q231" s="891"/>
      <c r="R231" s="892"/>
      <c r="S231" s="891"/>
      <c r="T231" s="892"/>
      <c r="U231" s="891"/>
      <c r="V231" s="892"/>
      <c r="W231" s="893"/>
      <c r="X231" s="894"/>
      <c r="Y231" s="897"/>
      <c r="Z231" s="898"/>
      <c r="AA231" s="895"/>
      <c r="AB231" s="896"/>
      <c r="AC231" s="1030"/>
      <c r="AD231" s="50" t="s">
        <v>36</v>
      </c>
      <c r="AE231" s="501" t="s">
        <v>36</v>
      </c>
      <c r="AF231" s="502"/>
      <c r="AG231" s="6" t="s">
        <v>405</v>
      </c>
      <c r="AH231" s="18" t="s">
        <v>23</v>
      </c>
      <c r="AI231" s="24"/>
      <c r="AJ231" s="44"/>
      <c r="AK231" s="42" t="s">
        <v>644</v>
      </c>
      <c r="AL231" s="96"/>
    </row>
    <row r="232" spans="1:38">
      <c r="A232" s="2226"/>
      <c r="B232" s="472">
        <v>43030</v>
      </c>
      <c r="C232" s="473" t="s">
        <v>683</v>
      </c>
      <c r="D232" s="116" t="s">
        <v>632</v>
      </c>
      <c r="E232" s="889">
        <v>139</v>
      </c>
      <c r="F232" s="890"/>
      <c r="G232" s="891"/>
      <c r="H232" s="892"/>
      <c r="I232" s="893"/>
      <c r="J232" s="894"/>
      <c r="K232" s="895"/>
      <c r="L232" s="896"/>
      <c r="M232" s="893"/>
      <c r="N232" s="894"/>
      <c r="O232" s="891"/>
      <c r="P232" s="892"/>
      <c r="Q232" s="891"/>
      <c r="R232" s="892"/>
      <c r="S232" s="891"/>
      <c r="T232" s="892"/>
      <c r="U232" s="891"/>
      <c r="V232" s="892"/>
      <c r="W232" s="893"/>
      <c r="X232" s="894"/>
      <c r="Y232" s="897"/>
      <c r="Z232" s="898"/>
      <c r="AA232" s="895"/>
      <c r="AB232" s="896"/>
      <c r="AC232" s="1030"/>
      <c r="AD232" s="50" t="s">
        <v>36</v>
      </c>
      <c r="AE232" s="501" t="s">
        <v>36</v>
      </c>
      <c r="AF232" s="502"/>
      <c r="AG232" s="6" t="s">
        <v>99</v>
      </c>
      <c r="AH232" s="18" t="s">
        <v>23</v>
      </c>
      <c r="AI232" s="23"/>
      <c r="AJ232" s="48"/>
      <c r="AK232" s="36">
        <v>20.2</v>
      </c>
      <c r="AL232" s="97"/>
    </row>
    <row r="233" spans="1:38">
      <c r="A233" s="2226"/>
      <c r="B233" s="472">
        <v>43031</v>
      </c>
      <c r="C233" s="473" t="s">
        <v>677</v>
      </c>
      <c r="D233" s="116" t="s">
        <v>632</v>
      </c>
      <c r="E233" s="889">
        <v>24</v>
      </c>
      <c r="F233" s="890"/>
      <c r="G233" s="891"/>
      <c r="H233" s="892"/>
      <c r="I233" s="893"/>
      <c r="J233" s="894"/>
      <c r="K233" s="895"/>
      <c r="L233" s="896"/>
      <c r="M233" s="893"/>
      <c r="N233" s="894"/>
      <c r="O233" s="891"/>
      <c r="P233" s="892"/>
      <c r="Q233" s="891"/>
      <c r="R233" s="892"/>
      <c r="S233" s="891"/>
      <c r="T233" s="892"/>
      <c r="U233" s="891"/>
      <c r="V233" s="892"/>
      <c r="W233" s="893"/>
      <c r="X233" s="894"/>
      <c r="Y233" s="897"/>
      <c r="Z233" s="898"/>
      <c r="AA233" s="895"/>
      <c r="AB233" s="896"/>
      <c r="AC233" s="1030"/>
      <c r="AD233" s="50" t="s">
        <v>36</v>
      </c>
      <c r="AE233" s="501" t="s">
        <v>36</v>
      </c>
      <c r="AF233" s="502"/>
      <c r="AG233" s="6" t="s">
        <v>27</v>
      </c>
      <c r="AH233" s="18" t="s">
        <v>23</v>
      </c>
      <c r="AI233" s="23"/>
      <c r="AJ233" s="48"/>
      <c r="AK233" s="36">
        <v>34.200000000000003</v>
      </c>
      <c r="AL233" s="97"/>
    </row>
    <row r="234" spans="1:38">
      <c r="A234" s="2226"/>
      <c r="B234" s="472">
        <v>43032</v>
      </c>
      <c r="C234" s="473" t="s">
        <v>678</v>
      </c>
      <c r="D234" s="116" t="s">
        <v>641</v>
      </c>
      <c r="E234" s="889" t="s">
        <v>36</v>
      </c>
      <c r="F234" s="890"/>
      <c r="G234" s="891"/>
      <c r="H234" s="892"/>
      <c r="I234" s="893"/>
      <c r="J234" s="894"/>
      <c r="K234" s="895"/>
      <c r="L234" s="896"/>
      <c r="M234" s="893"/>
      <c r="N234" s="894"/>
      <c r="O234" s="891"/>
      <c r="P234" s="892"/>
      <c r="Q234" s="891"/>
      <c r="R234" s="892"/>
      <c r="S234" s="891"/>
      <c r="T234" s="892"/>
      <c r="U234" s="891"/>
      <c r="V234" s="892"/>
      <c r="W234" s="893"/>
      <c r="X234" s="894"/>
      <c r="Y234" s="897"/>
      <c r="Z234" s="898"/>
      <c r="AA234" s="895"/>
      <c r="AB234" s="896"/>
      <c r="AC234" s="1030"/>
      <c r="AD234" s="50" t="s">
        <v>36</v>
      </c>
      <c r="AE234" s="501" t="s">
        <v>36</v>
      </c>
      <c r="AF234" s="502"/>
      <c r="AG234" s="6" t="s">
        <v>387</v>
      </c>
      <c r="AH234" s="18" t="s">
        <v>398</v>
      </c>
      <c r="AI234" s="51"/>
      <c r="AJ234" s="52"/>
      <c r="AK234" s="43">
        <v>30</v>
      </c>
      <c r="AL234" s="99"/>
    </row>
    <row r="235" spans="1:38">
      <c r="A235" s="2226"/>
      <c r="B235" s="472">
        <v>43033</v>
      </c>
      <c r="C235" s="473" t="s">
        <v>679</v>
      </c>
      <c r="D235" s="116" t="s">
        <v>632</v>
      </c>
      <c r="E235" s="889">
        <v>12</v>
      </c>
      <c r="F235" s="890"/>
      <c r="G235" s="891"/>
      <c r="H235" s="892"/>
      <c r="I235" s="893"/>
      <c r="J235" s="894"/>
      <c r="K235" s="895"/>
      <c r="L235" s="896"/>
      <c r="M235" s="893"/>
      <c r="N235" s="894"/>
      <c r="O235" s="891"/>
      <c r="P235" s="892"/>
      <c r="Q235" s="891"/>
      <c r="R235" s="892"/>
      <c r="S235" s="891"/>
      <c r="T235" s="892"/>
      <c r="U235" s="891"/>
      <c r="V235" s="892"/>
      <c r="W235" s="893"/>
      <c r="X235" s="894"/>
      <c r="Y235" s="897"/>
      <c r="Z235" s="898"/>
      <c r="AA235" s="895"/>
      <c r="AB235" s="896"/>
      <c r="AC235" s="1030"/>
      <c r="AD235" s="50" t="s">
        <v>36</v>
      </c>
      <c r="AE235" s="501" t="s">
        <v>36</v>
      </c>
      <c r="AF235" s="502"/>
      <c r="AG235" s="6" t="s">
        <v>406</v>
      </c>
      <c r="AH235" s="18" t="s">
        <v>23</v>
      </c>
      <c r="AI235" s="51"/>
      <c r="AJ235" s="52"/>
      <c r="AK235" s="43">
        <v>18</v>
      </c>
      <c r="AL235" s="99"/>
    </row>
    <row r="236" spans="1:38">
      <c r="A236" s="2226"/>
      <c r="B236" s="472">
        <v>43034</v>
      </c>
      <c r="C236" s="473" t="s">
        <v>680</v>
      </c>
      <c r="D236" s="116" t="s">
        <v>627</v>
      </c>
      <c r="E236" s="889">
        <v>0.5</v>
      </c>
      <c r="F236" s="890"/>
      <c r="G236" s="891"/>
      <c r="H236" s="892"/>
      <c r="I236" s="893"/>
      <c r="J236" s="894"/>
      <c r="K236" s="895"/>
      <c r="L236" s="896"/>
      <c r="M236" s="893"/>
      <c r="N236" s="894"/>
      <c r="O236" s="891"/>
      <c r="P236" s="892"/>
      <c r="Q236" s="891"/>
      <c r="R236" s="892"/>
      <c r="S236" s="891"/>
      <c r="T236" s="892"/>
      <c r="U236" s="891"/>
      <c r="V236" s="892"/>
      <c r="W236" s="893"/>
      <c r="X236" s="894"/>
      <c r="Y236" s="897"/>
      <c r="Z236" s="898"/>
      <c r="AA236" s="895"/>
      <c r="AB236" s="896"/>
      <c r="AC236" s="1030"/>
      <c r="AD236" s="50" t="s">
        <v>36</v>
      </c>
      <c r="AE236" s="501" t="s">
        <v>36</v>
      </c>
      <c r="AF236" s="502"/>
      <c r="AG236" s="19"/>
      <c r="AH236" s="9"/>
      <c r="AI236" s="20"/>
      <c r="AJ236" s="8"/>
      <c r="AK236" s="8"/>
      <c r="AL236" s="9"/>
    </row>
    <row r="237" spans="1:38">
      <c r="A237" s="2226"/>
      <c r="B237" s="472">
        <v>43035</v>
      </c>
      <c r="C237" s="473" t="s">
        <v>681</v>
      </c>
      <c r="D237" s="116" t="s">
        <v>627</v>
      </c>
      <c r="E237" s="889" t="s">
        <v>36</v>
      </c>
      <c r="F237" s="890"/>
      <c r="G237" s="891"/>
      <c r="H237" s="892"/>
      <c r="I237" s="893"/>
      <c r="J237" s="894"/>
      <c r="K237" s="895"/>
      <c r="L237" s="896"/>
      <c r="M237" s="893"/>
      <c r="N237" s="894"/>
      <c r="O237" s="891"/>
      <c r="P237" s="892"/>
      <c r="Q237" s="891"/>
      <c r="R237" s="892"/>
      <c r="S237" s="891"/>
      <c r="T237" s="892"/>
      <c r="U237" s="891"/>
      <c r="V237" s="892"/>
      <c r="W237" s="893"/>
      <c r="X237" s="894"/>
      <c r="Y237" s="897"/>
      <c r="Z237" s="898"/>
      <c r="AA237" s="895"/>
      <c r="AB237" s="896"/>
      <c r="AC237" s="1030"/>
      <c r="AD237" s="50" t="s">
        <v>36</v>
      </c>
      <c r="AE237" s="501" t="s">
        <v>36</v>
      </c>
      <c r="AF237" s="502"/>
      <c r="AG237" s="19"/>
      <c r="AH237" s="9"/>
      <c r="AI237" s="20"/>
      <c r="AJ237" s="8"/>
      <c r="AK237" s="8"/>
      <c r="AL237" s="9"/>
    </row>
    <row r="238" spans="1:38">
      <c r="A238" s="2226"/>
      <c r="B238" s="472">
        <v>43036</v>
      </c>
      <c r="C238" s="473" t="s">
        <v>682</v>
      </c>
      <c r="D238" s="116" t="s">
        <v>641</v>
      </c>
      <c r="E238" s="889">
        <v>3</v>
      </c>
      <c r="F238" s="890"/>
      <c r="G238" s="891"/>
      <c r="H238" s="892"/>
      <c r="I238" s="893"/>
      <c r="J238" s="894"/>
      <c r="K238" s="895"/>
      <c r="L238" s="896"/>
      <c r="M238" s="893"/>
      <c r="N238" s="894"/>
      <c r="O238" s="891"/>
      <c r="P238" s="892"/>
      <c r="Q238" s="891"/>
      <c r="R238" s="892"/>
      <c r="S238" s="891"/>
      <c r="T238" s="892"/>
      <c r="U238" s="891"/>
      <c r="V238" s="892"/>
      <c r="W238" s="893"/>
      <c r="X238" s="894"/>
      <c r="Y238" s="897"/>
      <c r="Z238" s="898"/>
      <c r="AA238" s="895"/>
      <c r="AB238" s="896"/>
      <c r="AC238" s="1030"/>
      <c r="AD238" s="50" t="s">
        <v>36</v>
      </c>
      <c r="AE238" s="501" t="s">
        <v>36</v>
      </c>
      <c r="AF238" s="502"/>
      <c r="AG238" s="21"/>
      <c r="AH238" s="3"/>
      <c r="AI238" s="22"/>
      <c r="AJ238" s="10"/>
      <c r="AK238" s="10"/>
      <c r="AL238" s="3"/>
    </row>
    <row r="239" spans="1:38">
      <c r="A239" s="2226"/>
      <c r="B239" s="472">
        <v>43037</v>
      </c>
      <c r="C239" s="473" t="s">
        <v>683</v>
      </c>
      <c r="D239" s="116" t="s">
        <v>632</v>
      </c>
      <c r="E239" s="889">
        <v>126</v>
      </c>
      <c r="F239" s="890"/>
      <c r="G239" s="891"/>
      <c r="H239" s="892"/>
      <c r="I239" s="893"/>
      <c r="J239" s="894"/>
      <c r="K239" s="895"/>
      <c r="L239" s="896"/>
      <c r="M239" s="893"/>
      <c r="N239" s="894"/>
      <c r="O239" s="891"/>
      <c r="P239" s="892"/>
      <c r="Q239" s="891"/>
      <c r="R239" s="892"/>
      <c r="S239" s="891"/>
      <c r="T239" s="892"/>
      <c r="U239" s="891"/>
      <c r="V239" s="892"/>
      <c r="W239" s="893"/>
      <c r="X239" s="894"/>
      <c r="Y239" s="897"/>
      <c r="Z239" s="898"/>
      <c r="AA239" s="895"/>
      <c r="AB239" s="896"/>
      <c r="AC239" s="1030"/>
      <c r="AD239" s="50" t="s">
        <v>36</v>
      </c>
      <c r="AE239" s="501" t="s">
        <v>36</v>
      </c>
      <c r="AF239" s="502"/>
      <c r="AG239" s="1691" t="s">
        <v>389</v>
      </c>
      <c r="AH239" s="2" t="s">
        <v>36</v>
      </c>
      <c r="AI239" s="2" t="s">
        <v>36</v>
      </c>
      <c r="AJ239" s="2" t="s">
        <v>36</v>
      </c>
      <c r="AK239" s="2" t="s">
        <v>36</v>
      </c>
      <c r="AL239" s="100" t="s">
        <v>36</v>
      </c>
    </row>
    <row r="240" spans="1:38">
      <c r="A240" s="2226"/>
      <c r="B240" s="472">
        <v>43038</v>
      </c>
      <c r="C240" s="473" t="s">
        <v>677</v>
      </c>
      <c r="D240" s="116" t="s">
        <v>627</v>
      </c>
      <c r="E240" s="889" t="s">
        <v>36</v>
      </c>
      <c r="F240" s="890"/>
      <c r="G240" s="891"/>
      <c r="H240" s="892"/>
      <c r="I240" s="893"/>
      <c r="J240" s="894"/>
      <c r="K240" s="895"/>
      <c r="L240" s="896"/>
      <c r="M240" s="893"/>
      <c r="N240" s="894"/>
      <c r="O240" s="891"/>
      <c r="P240" s="892"/>
      <c r="Q240" s="891"/>
      <c r="R240" s="892"/>
      <c r="S240" s="891"/>
      <c r="T240" s="892"/>
      <c r="U240" s="891"/>
      <c r="V240" s="892"/>
      <c r="W240" s="893"/>
      <c r="X240" s="894"/>
      <c r="Y240" s="897"/>
      <c r="Z240" s="898"/>
      <c r="AA240" s="895"/>
      <c r="AB240" s="896"/>
      <c r="AC240" s="1030"/>
      <c r="AD240" s="50" t="s">
        <v>36</v>
      </c>
      <c r="AE240" s="501" t="s">
        <v>36</v>
      </c>
      <c r="AF240" s="502"/>
      <c r="AG240" s="2283" t="s">
        <v>763</v>
      </c>
      <c r="AH240" s="2284"/>
      <c r="AI240" s="2284"/>
      <c r="AJ240" s="2284"/>
      <c r="AK240" s="2284"/>
      <c r="AL240" s="2285"/>
    </row>
    <row r="241" spans="1:38">
      <c r="A241" s="2226"/>
      <c r="B241" s="475">
        <v>43039</v>
      </c>
      <c r="C241" s="476" t="s">
        <v>678</v>
      </c>
      <c r="D241" s="288" t="s">
        <v>627</v>
      </c>
      <c r="E241" s="1070" t="s">
        <v>36</v>
      </c>
      <c r="F241" s="1071"/>
      <c r="G241" s="1072"/>
      <c r="H241" s="1073"/>
      <c r="I241" s="1074"/>
      <c r="J241" s="1075"/>
      <c r="K241" s="1076"/>
      <c r="L241" s="1077"/>
      <c r="M241" s="1074"/>
      <c r="N241" s="1075"/>
      <c r="O241" s="1072"/>
      <c r="P241" s="1073"/>
      <c r="Q241" s="1072"/>
      <c r="R241" s="1073"/>
      <c r="S241" s="1072"/>
      <c r="T241" s="1073"/>
      <c r="U241" s="1072"/>
      <c r="V241" s="1073"/>
      <c r="W241" s="1074"/>
      <c r="X241" s="1075"/>
      <c r="Y241" s="1078"/>
      <c r="Z241" s="1079"/>
      <c r="AA241" s="1076"/>
      <c r="AB241" s="1077"/>
      <c r="AC241" s="1080"/>
      <c r="AD241" s="503" t="s">
        <v>36</v>
      </c>
      <c r="AE241" s="504" t="s">
        <v>36</v>
      </c>
      <c r="AF241" s="505"/>
      <c r="AG241" s="2286" t="s">
        <v>764</v>
      </c>
      <c r="AH241" s="2287"/>
      <c r="AI241" s="2287"/>
      <c r="AJ241" s="2287"/>
      <c r="AK241" s="2287"/>
      <c r="AL241" s="2288"/>
    </row>
    <row r="242" spans="1:38" s="1" customFormat="1" ht="13.5" customHeight="1">
      <c r="A242" s="2226"/>
      <c r="B242" s="2194" t="s">
        <v>407</v>
      </c>
      <c r="C242" s="2184"/>
      <c r="D242" s="664"/>
      <c r="E242" s="586">
        <f t="shared" ref="E242:AC242" si="20">MAX(E211:E241)</f>
        <v>139</v>
      </c>
      <c r="F242" s="587">
        <f t="shared" si="20"/>
        <v>0</v>
      </c>
      <c r="G242" s="688">
        <f t="shared" si="20"/>
        <v>0</v>
      </c>
      <c r="H242" s="589">
        <f t="shared" si="20"/>
        <v>0</v>
      </c>
      <c r="I242" s="590">
        <f t="shared" si="20"/>
        <v>0</v>
      </c>
      <c r="J242" s="689">
        <f t="shared" si="20"/>
        <v>0</v>
      </c>
      <c r="K242" s="690">
        <f t="shared" si="20"/>
        <v>0</v>
      </c>
      <c r="L242" s="593">
        <f t="shared" si="20"/>
        <v>0</v>
      </c>
      <c r="M242" s="590">
        <f t="shared" si="20"/>
        <v>0</v>
      </c>
      <c r="N242" s="689">
        <f t="shared" si="20"/>
        <v>0</v>
      </c>
      <c r="O242" s="688">
        <f t="shared" si="20"/>
        <v>0</v>
      </c>
      <c r="P242" s="589">
        <f t="shared" si="20"/>
        <v>0</v>
      </c>
      <c r="Q242" s="588">
        <f t="shared" si="20"/>
        <v>0</v>
      </c>
      <c r="R242" s="587">
        <f t="shared" si="20"/>
        <v>0</v>
      </c>
      <c r="S242" s="688">
        <f t="shared" si="20"/>
        <v>0</v>
      </c>
      <c r="T242" s="589">
        <f t="shared" si="20"/>
        <v>0</v>
      </c>
      <c r="U242" s="588">
        <f t="shared" si="20"/>
        <v>0</v>
      </c>
      <c r="V242" s="587">
        <f t="shared" si="20"/>
        <v>0</v>
      </c>
      <c r="W242" s="691">
        <f t="shared" si="20"/>
        <v>0</v>
      </c>
      <c r="X242" s="591">
        <f t="shared" si="20"/>
        <v>0</v>
      </c>
      <c r="Y242" s="594">
        <f t="shared" si="20"/>
        <v>0</v>
      </c>
      <c r="Z242" s="692">
        <f t="shared" si="20"/>
        <v>0</v>
      </c>
      <c r="AA242" s="690">
        <f t="shared" si="20"/>
        <v>0</v>
      </c>
      <c r="AB242" s="593">
        <f t="shared" si="20"/>
        <v>0</v>
      </c>
      <c r="AC242" s="615">
        <f t="shared" si="20"/>
        <v>0</v>
      </c>
      <c r="AD242" s="693">
        <f t="shared" ref="AD242" si="21">MAX(AD211:AD241)</f>
        <v>0</v>
      </c>
      <c r="AE242" s="747" t="s">
        <v>36</v>
      </c>
      <c r="AF242" s="674"/>
      <c r="AG242" s="11" t="s">
        <v>36</v>
      </c>
      <c r="AH242" s="2" t="s">
        <v>36</v>
      </c>
      <c r="AI242" s="2" t="s">
        <v>36</v>
      </c>
      <c r="AJ242" s="2" t="s">
        <v>36</v>
      </c>
      <c r="AK242" s="2" t="s">
        <v>36</v>
      </c>
      <c r="AL242" s="100" t="s">
        <v>36</v>
      </c>
    </row>
    <row r="243" spans="1:38" s="1" customFormat="1" ht="13.5" customHeight="1">
      <c r="A243" s="2226"/>
      <c r="B243" s="2195" t="s">
        <v>408</v>
      </c>
      <c r="C243" s="2186"/>
      <c r="D243" s="666"/>
      <c r="E243" s="597">
        <f t="shared" ref="E243:AC243" si="22">MIN(E211:E241)</f>
        <v>0.5</v>
      </c>
      <c r="F243" s="598">
        <f t="shared" si="22"/>
        <v>0</v>
      </c>
      <c r="G243" s="694">
        <f t="shared" si="22"/>
        <v>0</v>
      </c>
      <c r="H243" s="600">
        <f t="shared" si="22"/>
        <v>0</v>
      </c>
      <c r="I243" s="601">
        <f t="shared" si="22"/>
        <v>0</v>
      </c>
      <c r="J243" s="695">
        <f t="shared" si="22"/>
        <v>0</v>
      </c>
      <c r="K243" s="696">
        <f t="shared" si="22"/>
        <v>0</v>
      </c>
      <c r="L243" s="604">
        <f t="shared" si="22"/>
        <v>0</v>
      </c>
      <c r="M243" s="601">
        <f t="shared" si="22"/>
        <v>0</v>
      </c>
      <c r="N243" s="695">
        <f t="shared" si="22"/>
        <v>0</v>
      </c>
      <c r="O243" s="694">
        <f t="shared" si="22"/>
        <v>0</v>
      </c>
      <c r="P243" s="600">
        <f t="shared" si="22"/>
        <v>0</v>
      </c>
      <c r="Q243" s="599">
        <f t="shared" si="22"/>
        <v>0</v>
      </c>
      <c r="R243" s="598">
        <f t="shared" si="22"/>
        <v>0</v>
      </c>
      <c r="S243" s="694">
        <f t="shared" si="22"/>
        <v>0</v>
      </c>
      <c r="T243" s="600">
        <f t="shared" si="22"/>
        <v>0</v>
      </c>
      <c r="U243" s="599">
        <f t="shared" si="22"/>
        <v>0</v>
      </c>
      <c r="V243" s="598">
        <f t="shared" si="22"/>
        <v>0</v>
      </c>
      <c r="W243" s="697">
        <f t="shared" si="22"/>
        <v>0</v>
      </c>
      <c r="X243" s="602">
        <f t="shared" si="22"/>
        <v>0</v>
      </c>
      <c r="Y243" s="605">
        <f t="shared" si="22"/>
        <v>0</v>
      </c>
      <c r="Z243" s="698">
        <f t="shared" si="22"/>
        <v>0</v>
      </c>
      <c r="AA243" s="696">
        <f t="shared" si="22"/>
        <v>0</v>
      </c>
      <c r="AB243" s="604">
        <f t="shared" si="22"/>
        <v>0</v>
      </c>
      <c r="AC243" s="49">
        <f t="shared" si="22"/>
        <v>0</v>
      </c>
      <c r="AD243" s="699">
        <f t="shared" ref="AD243" si="23">MIN(AD211:AD241)</f>
        <v>0</v>
      </c>
      <c r="AE243" s="747" t="s">
        <v>36</v>
      </c>
      <c r="AF243" s="674"/>
      <c r="AG243" s="11" t="s">
        <v>36</v>
      </c>
      <c r="AH243" s="2" t="s">
        <v>36</v>
      </c>
      <c r="AI243" s="2" t="s">
        <v>36</v>
      </c>
      <c r="AJ243" s="2" t="s">
        <v>36</v>
      </c>
      <c r="AK243" s="2" t="s">
        <v>36</v>
      </c>
      <c r="AL243" s="100" t="s">
        <v>36</v>
      </c>
    </row>
    <row r="244" spans="1:38" s="1" customFormat="1" ht="13.5" customHeight="1">
      <c r="A244" s="2226"/>
      <c r="B244" s="2195" t="s">
        <v>409</v>
      </c>
      <c r="C244" s="2186"/>
      <c r="D244" s="666"/>
      <c r="E244" s="1615">
        <v>15.709677419354838</v>
      </c>
      <c r="F244" s="1152" t="e">
        <f t="shared" ref="F244:AC244" si="24">AVERAGE(F211:F241)</f>
        <v>#DIV/0!</v>
      </c>
      <c r="G244" s="694" t="e">
        <f t="shared" si="24"/>
        <v>#DIV/0!</v>
      </c>
      <c r="H244" s="600" t="e">
        <f t="shared" si="24"/>
        <v>#DIV/0!</v>
      </c>
      <c r="I244" s="601" t="e">
        <f t="shared" si="24"/>
        <v>#DIV/0!</v>
      </c>
      <c r="J244" s="695" t="e">
        <f t="shared" si="24"/>
        <v>#DIV/0!</v>
      </c>
      <c r="K244" s="696" t="e">
        <f t="shared" si="24"/>
        <v>#DIV/0!</v>
      </c>
      <c r="L244" s="604" t="e">
        <f t="shared" si="24"/>
        <v>#DIV/0!</v>
      </c>
      <c r="M244" s="601" t="e">
        <f t="shared" si="24"/>
        <v>#DIV/0!</v>
      </c>
      <c r="N244" s="695" t="e">
        <f t="shared" si="24"/>
        <v>#DIV/0!</v>
      </c>
      <c r="O244" s="599" t="e">
        <f t="shared" si="24"/>
        <v>#DIV/0!</v>
      </c>
      <c r="P244" s="600" t="e">
        <f t="shared" si="24"/>
        <v>#DIV/0!</v>
      </c>
      <c r="Q244" s="599" t="e">
        <f t="shared" si="24"/>
        <v>#DIV/0!</v>
      </c>
      <c r="R244" s="598" t="e">
        <f t="shared" si="24"/>
        <v>#DIV/0!</v>
      </c>
      <c r="S244" s="694" t="e">
        <f t="shared" si="24"/>
        <v>#DIV/0!</v>
      </c>
      <c r="T244" s="600" t="e">
        <f t="shared" si="24"/>
        <v>#DIV/0!</v>
      </c>
      <c r="U244" s="599" t="e">
        <f t="shared" si="24"/>
        <v>#DIV/0!</v>
      </c>
      <c r="V244" s="598" t="e">
        <f t="shared" si="24"/>
        <v>#DIV/0!</v>
      </c>
      <c r="W244" s="697" t="e">
        <f t="shared" si="24"/>
        <v>#DIV/0!</v>
      </c>
      <c r="X244" s="602" t="e">
        <f t="shared" si="24"/>
        <v>#DIV/0!</v>
      </c>
      <c r="Y244" s="605" t="e">
        <f t="shared" si="24"/>
        <v>#DIV/0!</v>
      </c>
      <c r="Z244" s="698" t="e">
        <f t="shared" si="24"/>
        <v>#DIV/0!</v>
      </c>
      <c r="AA244" s="696" t="e">
        <f t="shared" si="24"/>
        <v>#DIV/0!</v>
      </c>
      <c r="AB244" s="604" t="e">
        <f t="shared" si="24"/>
        <v>#DIV/0!</v>
      </c>
      <c r="AC244" s="49" t="e">
        <f t="shared" si="24"/>
        <v>#DIV/0!</v>
      </c>
      <c r="AD244" s="699" t="e">
        <f t="shared" ref="AD244" si="25">AVERAGE(AD211:AD241)</f>
        <v>#DIV/0!</v>
      </c>
      <c r="AE244" s="747" t="s">
        <v>36</v>
      </c>
      <c r="AF244" s="674"/>
      <c r="AG244" s="11" t="s">
        <v>36</v>
      </c>
      <c r="AH244" s="2" t="s">
        <v>36</v>
      </c>
      <c r="AI244" s="2" t="s">
        <v>36</v>
      </c>
      <c r="AJ244" s="2" t="s">
        <v>36</v>
      </c>
      <c r="AK244" s="2" t="s">
        <v>36</v>
      </c>
      <c r="AL244" s="100" t="s">
        <v>36</v>
      </c>
    </row>
    <row r="245" spans="1:38" s="1" customFormat="1" ht="13.5" customHeight="1">
      <c r="A245" s="2227"/>
      <c r="B245" s="2189" t="s">
        <v>410</v>
      </c>
      <c r="C245" s="2190"/>
      <c r="D245" s="666"/>
      <c r="E245" s="669">
        <f>SUM(E211:E241)</f>
        <v>487</v>
      </c>
      <c r="F245" s="677"/>
      <c r="G245" s="1153"/>
      <c r="H245" s="678"/>
      <c r="I245" s="679"/>
      <c r="J245" s="1154"/>
      <c r="K245" s="1155"/>
      <c r="L245" s="680"/>
      <c r="M245" s="679"/>
      <c r="N245" s="1154"/>
      <c r="O245" s="681"/>
      <c r="P245" s="727"/>
      <c r="Q245" s="732"/>
      <c r="R245" s="733"/>
      <c r="S245" s="726"/>
      <c r="T245" s="727"/>
      <c r="U245" s="732"/>
      <c r="V245" s="733"/>
      <c r="W245" s="734"/>
      <c r="X245" s="735"/>
      <c r="Y245" s="736"/>
      <c r="Z245" s="737"/>
      <c r="AA245" s="730"/>
      <c r="AB245" s="731"/>
      <c r="AC245" s="670">
        <f>SUM(AC211:AC241)</f>
        <v>0</v>
      </c>
      <c r="AD245" s="738"/>
      <c r="AE245" s="747"/>
      <c r="AF245" s="674"/>
      <c r="AG245" s="274"/>
      <c r="AH245" s="276"/>
      <c r="AI245" s="276"/>
      <c r="AJ245" s="276"/>
      <c r="AK245" s="276"/>
      <c r="AL245" s="275"/>
    </row>
    <row r="246" spans="1:38" ht="13.5" customHeight="1">
      <c r="A246" s="2230" t="s">
        <v>354</v>
      </c>
      <c r="B246" s="469">
        <v>43040</v>
      </c>
      <c r="C246" s="470" t="s">
        <v>679</v>
      </c>
      <c r="D246" s="245" t="s">
        <v>641</v>
      </c>
      <c r="E246" s="1019" t="s">
        <v>36</v>
      </c>
      <c r="F246" s="1020">
        <v>15.5</v>
      </c>
      <c r="G246" s="1021"/>
      <c r="H246" s="1022"/>
      <c r="I246" s="1023"/>
      <c r="J246" s="1024"/>
      <c r="K246" s="1025"/>
      <c r="L246" s="1026"/>
      <c r="M246" s="1023"/>
      <c r="N246" s="1024"/>
      <c r="O246" s="1021"/>
      <c r="P246" s="1022"/>
      <c r="Q246" s="1021"/>
      <c r="R246" s="1022"/>
      <c r="S246" s="1021"/>
      <c r="T246" s="1022"/>
      <c r="U246" s="1021"/>
      <c r="V246" s="1022"/>
      <c r="W246" s="1023"/>
      <c r="X246" s="1024"/>
      <c r="Y246" s="1027"/>
      <c r="Z246" s="1028"/>
      <c r="AA246" s="1025"/>
      <c r="AB246" s="1026"/>
      <c r="AC246" s="1029"/>
      <c r="AD246" s="506" t="s">
        <v>36</v>
      </c>
      <c r="AE246" s="507" t="s">
        <v>36</v>
      </c>
      <c r="AF246" s="508"/>
      <c r="AG246" s="277">
        <v>43048</v>
      </c>
      <c r="AH246" s="147" t="s">
        <v>54</v>
      </c>
      <c r="AI246" s="148"/>
      <c r="AJ246" s="149" t="s">
        <v>20</v>
      </c>
      <c r="AK246" s="150"/>
      <c r="AL246" s="151"/>
    </row>
    <row r="247" spans="1:38">
      <c r="A247" s="2231"/>
      <c r="B247" s="472">
        <v>43041</v>
      </c>
      <c r="C247" s="473" t="s">
        <v>680</v>
      </c>
      <c r="D247" s="116" t="s">
        <v>627</v>
      </c>
      <c r="E247" s="889" t="s">
        <v>36</v>
      </c>
      <c r="F247" s="890">
        <v>16.8</v>
      </c>
      <c r="G247" s="891"/>
      <c r="H247" s="892"/>
      <c r="I247" s="893"/>
      <c r="J247" s="894"/>
      <c r="K247" s="895"/>
      <c r="L247" s="896"/>
      <c r="M247" s="893"/>
      <c r="N247" s="894"/>
      <c r="O247" s="891"/>
      <c r="P247" s="892"/>
      <c r="Q247" s="891"/>
      <c r="R247" s="892"/>
      <c r="S247" s="891"/>
      <c r="T247" s="892"/>
      <c r="U247" s="891"/>
      <c r="V247" s="892"/>
      <c r="W247" s="893"/>
      <c r="X247" s="894"/>
      <c r="Y247" s="897"/>
      <c r="Z247" s="898"/>
      <c r="AA247" s="895"/>
      <c r="AB247" s="896"/>
      <c r="AC247" s="1030"/>
      <c r="AD247" s="50" t="s">
        <v>36</v>
      </c>
      <c r="AE247" s="501" t="s">
        <v>36</v>
      </c>
      <c r="AF247" s="502"/>
      <c r="AG247" s="12" t="s">
        <v>49</v>
      </c>
      <c r="AH247" s="13" t="s">
        <v>489</v>
      </c>
      <c r="AI247" s="14" t="s">
        <v>490</v>
      </c>
      <c r="AJ247" s="15" t="s">
        <v>491</v>
      </c>
      <c r="AK247" s="16" t="s">
        <v>310</v>
      </c>
      <c r="AL247" s="93"/>
    </row>
    <row r="248" spans="1:38">
      <c r="A248" s="2231"/>
      <c r="B248" s="472">
        <v>43042</v>
      </c>
      <c r="C248" s="473" t="s">
        <v>681</v>
      </c>
      <c r="D248" s="116" t="s">
        <v>627</v>
      </c>
      <c r="E248" s="889">
        <v>7.5</v>
      </c>
      <c r="F248" s="890">
        <v>17.7</v>
      </c>
      <c r="G248" s="891"/>
      <c r="H248" s="892"/>
      <c r="I248" s="893"/>
      <c r="J248" s="894"/>
      <c r="K248" s="895"/>
      <c r="L248" s="896"/>
      <c r="M248" s="893"/>
      <c r="N248" s="894"/>
      <c r="O248" s="891"/>
      <c r="P248" s="892"/>
      <c r="Q248" s="891"/>
      <c r="R248" s="892"/>
      <c r="S248" s="891"/>
      <c r="T248" s="892"/>
      <c r="U248" s="891"/>
      <c r="V248" s="892"/>
      <c r="W248" s="893"/>
      <c r="X248" s="894"/>
      <c r="Y248" s="897"/>
      <c r="Z248" s="898"/>
      <c r="AA248" s="895"/>
      <c r="AB248" s="896"/>
      <c r="AC248" s="1030"/>
      <c r="AD248" s="50" t="s">
        <v>36</v>
      </c>
      <c r="AE248" s="501" t="s">
        <v>36</v>
      </c>
      <c r="AF248" s="502">
        <v>0</v>
      </c>
      <c r="AG248" s="5" t="s">
        <v>55</v>
      </c>
      <c r="AH248" s="17" t="s">
        <v>20</v>
      </c>
      <c r="AI248" s="31"/>
      <c r="AJ248" s="32"/>
      <c r="AK248" s="33">
        <v>15.4</v>
      </c>
      <c r="AL248" s="94"/>
    </row>
    <row r="249" spans="1:38">
      <c r="A249" s="2231"/>
      <c r="B249" s="1592">
        <v>43043</v>
      </c>
      <c r="C249" s="1593" t="s">
        <v>682</v>
      </c>
      <c r="D249" s="116" t="s">
        <v>641</v>
      </c>
      <c r="E249" s="889">
        <v>4.5</v>
      </c>
      <c r="F249" s="890">
        <v>18</v>
      </c>
      <c r="G249" s="891"/>
      <c r="H249" s="892"/>
      <c r="I249" s="893"/>
      <c r="J249" s="894"/>
      <c r="K249" s="895"/>
      <c r="L249" s="896"/>
      <c r="M249" s="893"/>
      <c r="N249" s="894"/>
      <c r="O249" s="891"/>
      <c r="P249" s="892"/>
      <c r="Q249" s="891"/>
      <c r="R249" s="892"/>
      <c r="S249" s="891"/>
      <c r="T249" s="892"/>
      <c r="U249" s="891"/>
      <c r="V249" s="892"/>
      <c r="W249" s="893"/>
      <c r="X249" s="894"/>
      <c r="Y249" s="897"/>
      <c r="Z249" s="898"/>
      <c r="AA249" s="895"/>
      <c r="AB249" s="896"/>
      <c r="AC249" s="1030"/>
      <c r="AD249" s="50" t="s">
        <v>36</v>
      </c>
      <c r="AE249" s="501" t="s">
        <v>36</v>
      </c>
      <c r="AF249" s="502">
        <v>0</v>
      </c>
      <c r="AG249" s="6" t="s">
        <v>57</v>
      </c>
      <c r="AH249" s="18" t="s">
        <v>492</v>
      </c>
      <c r="AI249" s="37"/>
      <c r="AJ249" s="38"/>
      <c r="AK249" s="39">
        <v>8.3000000000000007</v>
      </c>
      <c r="AL249" s="95"/>
    </row>
    <row r="250" spans="1:38">
      <c r="A250" s="2231"/>
      <c r="B250" s="472">
        <v>43044</v>
      </c>
      <c r="C250" s="473" t="s">
        <v>683</v>
      </c>
      <c r="D250" s="116" t="s">
        <v>627</v>
      </c>
      <c r="E250" s="889" t="s">
        <v>36</v>
      </c>
      <c r="F250" s="890">
        <v>14.7</v>
      </c>
      <c r="G250" s="891"/>
      <c r="H250" s="892"/>
      <c r="I250" s="893"/>
      <c r="J250" s="894"/>
      <c r="K250" s="895"/>
      <c r="L250" s="896"/>
      <c r="M250" s="893"/>
      <c r="N250" s="894"/>
      <c r="O250" s="891"/>
      <c r="P250" s="892"/>
      <c r="Q250" s="891"/>
      <c r="R250" s="892"/>
      <c r="S250" s="891"/>
      <c r="T250" s="892"/>
      <c r="U250" s="891"/>
      <c r="V250" s="892"/>
      <c r="W250" s="893"/>
      <c r="X250" s="894"/>
      <c r="Y250" s="897"/>
      <c r="Z250" s="898"/>
      <c r="AA250" s="895"/>
      <c r="AB250" s="896"/>
      <c r="AC250" s="1030"/>
      <c r="AD250" s="50" t="s">
        <v>36</v>
      </c>
      <c r="AE250" s="501" t="s">
        <v>36</v>
      </c>
      <c r="AF250" s="502">
        <v>0</v>
      </c>
      <c r="AG250" s="6" t="s">
        <v>21</v>
      </c>
      <c r="AH250" s="18"/>
      <c r="AI250" s="40"/>
      <c r="AJ250" s="41"/>
      <c r="AK250" s="42">
        <v>7.89</v>
      </c>
      <c r="AL250" s="96"/>
    </row>
    <row r="251" spans="1:38">
      <c r="A251" s="2231"/>
      <c r="B251" s="472">
        <v>43045</v>
      </c>
      <c r="C251" s="473" t="s">
        <v>677</v>
      </c>
      <c r="D251" s="116" t="s">
        <v>627</v>
      </c>
      <c r="E251" s="889" t="s">
        <v>36</v>
      </c>
      <c r="F251" s="890">
        <v>15.4</v>
      </c>
      <c r="G251" s="891"/>
      <c r="H251" s="892"/>
      <c r="I251" s="893"/>
      <c r="J251" s="894"/>
      <c r="K251" s="895"/>
      <c r="L251" s="896"/>
      <c r="M251" s="893"/>
      <c r="N251" s="894"/>
      <c r="O251" s="891"/>
      <c r="P251" s="892"/>
      <c r="Q251" s="891"/>
      <c r="R251" s="892"/>
      <c r="S251" s="891"/>
      <c r="T251" s="892"/>
      <c r="U251" s="891"/>
      <c r="V251" s="892"/>
      <c r="W251" s="893"/>
      <c r="X251" s="894"/>
      <c r="Y251" s="897"/>
      <c r="Z251" s="898"/>
      <c r="AA251" s="895"/>
      <c r="AB251" s="896"/>
      <c r="AC251" s="1030"/>
      <c r="AD251" s="50" t="s">
        <v>36</v>
      </c>
      <c r="AE251" s="501" t="s">
        <v>36</v>
      </c>
      <c r="AF251" s="502">
        <v>0</v>
      </c>
      <c r="AG251" s="6" t="s">
        <v>493</v>
      </c>
      <c r="AH251" s="18" t="s">
        <v>22</v>
      </c>
      <c r="AI251" s="34"/>
      <c r="AJ251" s="35"/>
      <c r="AK251" s="36">
        <v>28</v>
      </c>
      <c r="AL251" s="97"/>
    </row>
    <row r="252" spans="1:38">
      <c r="A252" s="2231"/>
      <c r="B252" s="472">
        <v>43046</v>
      </c>
      <c r="C252" s="473" t="s">
        <v>678</v>
      </c>
      <c r="D252" s="116" t="s">
        <v>627</v>
      </c>
      <c r="E252" s="889" t="s">
        <v>36</v>
      </c>
      <c r="F252" s="890">
        <v>17.5</v>
      </c>
      <c r="G252" s="891"/>
      <c r="H252" s="892"/>
      <c r="I252" s="893"/>
      <c r="J252" s="894"/>
      <c r="K252" s="895"/>
      <c r="L252" s="896"/>
      <c r="M252" s="893"/>
      <c r="N252" s="894"/>
      <c r="O252" s="891"/>
      <c r="P252" s="892"/>
      <c r="Q252" s="891"/>
      <c r="R252" s="892"/>
      <c r="S252" s="891"/>
      <c r="T252" s="892"/>
      <c r="U252" s="891"/>
      <c r="V252" s="892"/>
      <c r="W252" s="893"/>
      <c r="X252" s="894"/>
      <c r="Y252" s="897"/>
      <c r="Z252" s="898"/>
      <c r="AA252" s="895"/>
      <c r="AB252" s="896"/>
      <c r="AC252" s="1030"/>
      <c r="AD252" s="50" t="s">
        <v>36</v>
      </c>
      <c r="AE252" s="501" t="s">
        <v>36</v>
      </c>
      <c r="AF252" s="502">
        <v>0</v>
      </c>
      <c r="AG252" s="6" t="s">
        <v>494</v>
      </c>
      <c r="AH252" s="18" t="s">
        <v>23</v>
      </c>
      <c r="AI252" s="34"/>
      <c r="AJ252" s="35"/>
      <c r="AK252" s="36">
        <v>87.3</v>
      </c>
      <c r="AL252" s="97"/>
    </row>
    <row r="253" spans="1:38">
      <c r="A253" s="2231"/>
      <c r="B253" s="472">
        <v>43047</v>
      </c>
      <c r="C253" s="473" t="s">
        <v>679</v>
      </c>
      <c r="D253" s="116" t="s">
        <v>632</v>
      </c>
      <c r="E253" s="889">
        <v>1.5</v>
      </c>
      <c r="F253" s="890">
        <v>17.8</v>
      </c>
      <c r="G253" s="891"/>
      <c r="H253" s="892"/>
      <c r="I253" s="893"/>
      <c r="J253" s="894"/>
      <c r="K253" s="895"/>
      <c r="L253" s="896"/>
      <c r="M253" s="893"/>
      <c r="N253" s="894"/>
      <c r="O253" s="891"/>
      <c r="P253" s="892"/>
      <c r="Q253" s="891"/>
      <c r="R253" s="892"/>
      <c r="S253" s="891"/>
      <c r="T253" s="892"/>
      <c r="U253" s="891"/>
      <c r="V253" s="892"/>
      <c r="W253" s="893"/>
      <c r="X253" s="894"/>
      <c r="Y253" s="897"/>
      <c r="Z253" s="898"/>
      <c r="AA253" s="895"/>
      <c r="AB253" s="896"/>
      <c r="AC253" s="1030"/>
      <c r="AD253" s="50" t="s">
        <v>36</v>
      </c>
      <c r="AE253" s="501" t="s">
        <v>36</v>
      </c>
      <c r="AF253" s="502">
        <v>0</v>
      </c>
      <c r="AG253" s="6" t="s">
        <v>495</v>
      </c>
      <c r="AH253" s="18" t="s">
        <v>23</v>
      </c>
      <c r="AI253" s="34"/>
      <c r="AJ253" s="35"/>
      <c r="AK253" s="36">
        <v>102.9</v>
      </c>
      <c r="AL253" s="97"/>
    </row>
    <row r="254" spans="1:38">
      <c r="A254" s="2231"/>
      <c r="B254" s="537">
        <v>43048</v>
      </c>
      <c r="C254" s="528" t="s">
        <v>680</v>
      </c>
      <c r="D254" s="116" t="s">
        <v>627</v>
      </c>
      <c r="E254" s="889" t="s">
        <v>36</v>
      </c>
      <c r="F254" s="890">
        <v>17.600000000000001</v>
      </c>
      <c r="G254" s="891"/>
      <c r="H254" s="892"/>
      <c r="I254" s="893"/>
      <c r="J254" s="894"/>
      <c r="K254" s="895"/>
      <c r="L254" s="896"/>
      <c r="M254" s="893"/>
      <c r="N254" s="894"/>
      <c r="O254" s="891"/>
      <c r="P254" s="892"/>
      <c r="Q254" s="891"/>
      <c r="R254" s="892"/>
      <c r="S254" s="891"/>
      <c r="T254" s="892"/>
      <c r="U254" s="891"/>
      <c r="V254" s="892"/>
      <c r="W254" s="893"/>
      <c r="X254" s="894"/>
      <c r="Y254" s="897"/>
      <c r="Z254" s="898"/>
      <c r="AA254" s="895"/>
      <c r="AB254" s="896"/>
      <c r="AC254" s="1030"/>
      <c r="AD254" s="50" t="s">
        <v>36</v>
      </c>
      <c r="AE254" s="501" t="s">
        <v>36</v>
      </c>
      <c r="AF254" s="502">
        <v>0</v>
      </c>
      <c r="AG254" s="6" t="s">
        <v>496</v>
      </c>
      <c r="AH254" s="18" t="s">
        <v>23</v>
      </c>
      <c r="AI254" s="34"/>
      <c r="AJ254" s="35"/>
      <c r="AK254" s="36">
        <v>68.2</v>
      </c>
      <c r="AL254" s="97"/>
    </row>
    <row r="255" spans="1:38">
      <c r="A255" s="2231"/>
      <c r="B255" s="472">
        <v>43049</v>
      </c>
      <c r="C255" s="473" t="s">
        <v>681</v>
      </c>
      <c r="D255" s="116" t="s">
        <v>627</v>
      </c>
      <c r="E255" s="889" t="s">
        <v>36</v>
      </c>
      <c r="F255" s="890">
        <v>15.1</v>
      </c>
      <c r="G255" s="891"/>
      <c r="H255" s="892"/>
      <c r="I255" s="893"/>
      <c r="J255" s="894"/>
      <c r="K255" s="895"/>
      <c r="L255" s="896"/>
      <c r="M255" s="893"/>
      <c r="N255" s="894"/>
      <c r="O255" s="891"/>
      <c r="P255" s="892"/>
      <c r="Q255" s="891"/>
      <c r="R255" s="892"/>
      <c r="S255" s="891"/>
      <c r="T255" s="892"/>
      <c r="U255" s="891"/>
      <c r="V255" s="892"/>
      <c r="W255" s="893"/>
      <c r="X255" s="894"/>
      <c r="Y255" s="897"/>
      <c r="Z255" s="898"/>
      <c r="AA255" s="895"/>
      <c r="AB255" s="896"/>
      <c r="AC255" s="1030"/>
      <c r="AD255" s="50" t="s">
        <v>36</v>
      </c>
      <c r="AE255" s="501" t="s">
        <v>36</v>
      </c>
      <c r="AF255" s="502">
        <v>0</v>
      </c>
      <c r="AG255" s="6" t="s">
        <v>497</v>
      </c>
      <c r="AH255" s="18" t="s">
        <v>23</v>
      </c>
      <c r="AI255" s="34"/>
      <c r="AJ255" s="35"/>
      <c r="AK255" s="36">
        <v>34.700000000000003</v>
      </c>
      <c r="AL255" s="97"/>
    </row>
    <row r="256" spans="1:38">
      <c r="A256" s="2231"/>
      <c r="B256" s="472">
        <v>43050</v>
      </c>
      <c r="C256" s="473" t="s">
        <v>682</v>
      </c>
      <c r="D256" s="116" t="s">
        <v>627</v>
      </c>
      <c r="E256" s="889" t="s">
        <v>36</v>
      </c>
      <c r="F256" s="890">
        <v>21.7</v>
      </c>
      <c r="G256" s="891"/>
      <c r="H256" s="892"/>
      <c r="I256" s="893"/>
      <c r="J256" s="894"/>
      <c r="K256" s="895"/>
      <c r="L256" s="896"/>
      <c r="M256" s="893"/>
      <c r="N256" s="894"/>
      <c r="O256" s="891"/>
      <c r="P256" s="892"/>
      <c r="Q256" s="891"/>
      <c r="R256" s="892"/>
      <c r="S256" s="891"/>
      <c r="T256" s="892"/>
      <c r="U256" s="891"/>
      <c r="V256" s="892"/>
      <c r="W256" s="893"/>
      <c r="X256" s="894"/>
      <c r="Y256" s="897"/>
      <c r="Z256" s="898"/>
      <c r="AA256" s="895"/>
      <c r="AB256" s="896"/>
      <c r="AC256" s="1030"/>
      <c r="AD256" s="50" t="s">
        <v>36</v>
      </c>
      <c r="AE256" s="501" t="s">
        <v>36</v>
      </c>
      <c r="AF256" s="502">
        <v>0</v>
      </c>
      <c r="AG256" s="6" t="s">
        <v>498</v>
      </c>
      <c r="AH256" s="18" t="s">
        <v>23</v>
      </c>
      <c r="AI256" s="37"/>
      <c r="AJ256" s="38"/>
      <c r="AK256" s="39">
        <v>12.5</v>
      </c>
      <c r="AL256" s="95"/>
    </row>
    <row r="257" spans="1:38">
      <c r="A257" s="2231"/>
      <c r="B257" s="472">
        <v>43051</v>
      </c>
      <c r="C257" s="473" t="s">
        <v>683</v>
      </c>
      <c r="D257" s="116" t="s">
        <v>627</v>
      </c>
      <c r="E257" s="889" t="s">
        <v>36</v>
      </c>
      <c r="F257" s="890">
        <v>13.4</v>
      </c>
      <c r="G257" s="891"/>
      <c r="H257" s="892"/>
      <c r="I257" s="893"/>
      <c r="J257" s="894"/>
      <c r="K257" s="895"/>
      <c r="L257" s="896"/>
      <c r="M257" s="893"/>
      <c r="N257" s="894"/>
      <c r="O257" s="891"/>
      <c r="P257" s="892"/>
      <c r="Q257" s="891"/>
      <c r="R257" s="892"/>
      <c r="S257" s="891"/>
      <c r="T257" s="892"/>
      <c r="U257" s="891"/>
      <c r="V257" s="892"/>
      <c r="W257" s="893"/>
      <c r="X257" s="894"/>
      <c r="Y257" s="897"/>
      <c r="Z257" s="898"/>
      <c r="AA257" s="895"/>
      <c r="AB257" s="896"/>
      <c r="AC257" s="1030"/>
      <c r="AD257" s="50" t="s">
        <v>36</v>
      </c>
      <c r="AE257" s="501" t="s">
        <v>36</v>
      </c>
      <c r="AF257" s="502">
        <v>0</v>
      </c>
      <c r="AG257" s="6" t="s">
        <v>499</v>
      </c>
      <c r="AH257" s="18" t="s">
        <v>23</v>
      </c>
      <c r="AI257" s="49"/>
      <c r="AJ257" s="50"/>
      <c r="AK257" s="25">
        <v>206</v>
      </c>
      <c r="AL257" s="26"/>
    </row>
    <row r="258" spans="1:38">
      <c r="A258" s="2231"/>
      <c r="B258" s="472">
        <v>43052</v>
      </c>
      <c r="C258" s="473" t="s">
        <v>677</v>
      </c>
      <c r="D258" s="116" t="s">
        <v>627</v>
      </c>
      <c r="E258" s="889">
        <v>7</v>
      </c>
      <c r="F258" s="890">
        <v>12.6</v>
      </c>
      <c r="G258" s="891"/>
      <c r="H258" s="892"/>
      <c r="I258" s="893"/>
      <c r="J258" s="894"/>
      <c r="K258" s="895"/>
      <c r="L258" s="896"/>
      <c r="M258" s="893"/>
      <c r="N258" s="894"/>
      <c r="O258" s="891"/>
      <c r="P258" s="892"/>
      <c r="Q258" s="891"/>
      <c r="R258" s="892"/>
      <c r="S258" s="891"/>
      <c r="T258" s="892"/>
      <c r="U258" s="891"/>
      <c r="V258" s="892"/>
      <c r="W258" s="893"/>
      <c r="X258" s="894"/>
      <c r="Y258" s="897"/>
      <c r="Z258" s="898"/>
      <c r="AA258" s="895"/>
      <c r="AB258" s="896"/>
      <c r="AC258" s="1030"/>
      <c r="AD258" s="50" t="s">
        <v>36</v>
      </c>
      <c r="AE258" s="501" t="s">
        <v>36</v>
      </c>
      <c r="AF258" s="502">
        <v>0</v>
      </c>
      <c r="AG258" s="6" t="s">
        <v>67</v>
      </c>
      <c r="AH258" s="18" t="s">
        <v>23</v>
      </c>
      <c r="AI258" s="40"/>
      <c r="AJ258" s="41"/>
      <c r="AK258" s="42">
        <v>0.68</v>
      </c>
      <c r="AL258" s="96"/>
    </row>
    <row r="259" spans="1:38">
      <c r="A259" s="2231"/>
      <c r="B259" s="472">
        <v>43053</v>
      </c>
      <c r="C259" s="473" t="s">
        <v>678</v>
      </c>
      <c r="D259" s="116" t="s">
        <v>641</v>
      </c>
      <c r="E259" s="889">
        <v>12</v>
      </c>
      <c r="F259" s="890">
        <v>13.5</v>
      </c>
      <c r="G259" s="891"/>
      <c r="H259" s="892"/>
      <c r="I259" s="893"/>
      <c r="J259" s="894"/>
      <c r="K259" s="895"/>
      <c r="L259" s="896"/>
      <c r="M259" s="893"/>
      <c r="N259" s="894"/>
      <c r="O259" s="891"/>
      <c r="P259" s="892"/>
      <c r="Q259" s="891"/>
      <c r="R259" s="892"/>
      <c r="S259" s="891"/>
      <c r="T259" s="892"/>
      <c r="U259" s="891"/>
      <c r="V259" s="892"/>
      <c r="W259" s="893"/>
      <c r="X259" s="894"/>
      <c r="Y259" s="897"/>
      <c r="Z259" s="898"/>
      <c r="AA259" s="895"/>
      <c r="AB259" s="896"/>
      <c r="AC259" s="1030"/>
      <c r="AD259" s="50" t="s">
        <v>36</v>
      </c>
      <c r="AE259" s="501" t="s">
        <v>36</v>
      </c>
      <c r="AF259" s="502">
        <v>0</v>
      </c>
      <c r="AG259" s="6" t="s">
        <v>24</v>
      </c>
      <c r="AH259" s="18" t="s">
        <v>23</v>
      </c>
      <c r="AI259" s="23"/>
      <c r="AJ259" s="48"/>
      <c r="AK259" s="36">
        <v>3.9</v>
      </c>
      <c r="AL259" s="96"/>
    </row>
    <row r="260" spans="1:38">
      <c r="A260" s="2231"/>
      <c r="B260" s="472">
        <v>43054</v>
      </c>
      <c r="C260" s="473" t="s">
        <v>679</v>
      </c>
      <c r="D260" s="116" t="s">
        <v>641</v>
      </c>
      <c r="E260" s="889" t="s">
        <v>36</v>
      </c>
      <c r="F260" s="890">
        <v>12.9</v>
      </c>
      <c r="G260" s="891"/>
      <c r="H260" s="892"/>
      <c r="I260" s="893"/>
      <c r="J260" s="894"/>
      <c r="K260" s="895"/>
      <c r="L260" s="896"/>
      <c r="M260" s="893"/>
      <c r="N260" s="894"/>
      <c r="O260" s="891"/>
      <c r="P260" s="892"/>
      <c r="Q260" s="891"/>
      <c r="R260" s="892"/>
      <c r="S260" s="891"/>
      <c r="T260" s="892"/>
      <c r="U260" s="891"/>
      <c r="V260" s="892"/>
      <c r="W260" s="893"/>
      <c r="X260" s="894"/>
      <c r="Y260" s="897"/>
      <c r="Z260" s="898"/>
      <c r="AA260" s="895"/>
      <c r="AB260" s="896"/>
      <c r="AC260" s="1030"/>
      <c r="AD260" s="50" t="s">
        <v>36</v>
      </c>
      <c r="AE260" s="501" t="s">
        <v>36</v>
      </c>
      <c r="AF260" s="502">
        <v>0</v>
      </c>
      <c r="AG260" s="6" t="s">
        <v>25</v>
      </c>
      <c r="AH260" s="18" t="s">
        <v>23</v>
      </c>
      <c r="AI260" s="23"/>
      <c r="AJ260" s="48"/>
      <c r="AK260" s="36">
        <v>1.3</v>
      </c>
      <c r="AL260" s="96"/>
    </row>
    <row r="261" spans="1:38">
      <c r="A261" s="2231"/>
      <c r="B261" s="472">
        <v>43055</v>
      </c>
      <c r="C261" s="473" t="s">
        <v>680</v>
      </c>
      <c r="D261" s="116" t="s">
        <v>627</v>
      </c>
      <c r="E261" s="889" t="s">
        <v>36</v>
      </c>
      <c r="F261" s="890">
        <v>14.2</v>
      </c>
      <c r="G261" s="891"/>
      <c r="H261" s="892"/>
      <c r="I261" s="893"/>
      <c r="J261" s="894"/>
      <c r="K261" s="895"/>
      <c r="L261" s="896"/>
      <c r="M261" s="893"/>
      <c r="N261" s="894"/>
      <c r="O261" s="891"/>
      <c r="P261" s="892"/>
      <c r="Q261" s="891"/>
      <c r="R261" s="892"/>
      <c r="S261" s="891"/>
      <c r="T261" s="892"/>
      <c r="U261" s="891"/>
      <c r="V261" s="892"/>
      <c r="W261" s="893"/>
      <c r="X261" s="894"/>
      <c r="Y261" s="897"/>
      <c r="Z261" s="898"/>
      <c r="AA261" s="895"/>
      <c r="AB261" s="896"/>
      <c r="AC261" s="1030"/>
      <c r="AD261" s="50" t="s">
        <v>36</v>
      </c>
      <c r="AE261" s="501" t="s">
        <v>36</v>
      </c>
      <c r="AF261" s="502">
        <v>0</v>
      </c>
      <c r="AG261" s="6" t="s">
        <v>500</v>
      </c>
      <c r="AH261" s="18" t="s">
        <v>23</v>
      </c>
      <c r="AI261" s="23"/>
      <c r="AJ261" s="48"/>
      <c r="AK261" s="36">
        <v>9.6</v>
      </c>
      <c r="AL261" s="96"/>
    </row>
    <row r="262" spans="1:38">
      <c r="A262" s="2231"/>
      <c r="B262" s="472">
        <v>43056</v>
      </c>
      <c r="C262" s="473" t="s">
        <v>681</v>
      </c>
      <c r="D262" s="116" t="s">
        <v>627</v>
      </c>
      <c r="E262" s="889" t="s">
        <v>36</v>
      </c>
      <c r="F262" s="890">
        <v>11.4</v>
      </c>
      <c r="G262" s="891"/>
      <c r="H262" s="892"/>
      <c r="I262" s="893"/>
      <c r="J262" s="894"/>
      <c r="K262" s="895"/>
      <c r="L262" s="896"/>
      <c r="M262" s="893"/>
      <c r="N262" s="894"/>
      <c r="O262" s="891"/>
      <c r="P262" s="892"/>
      <c r="Q262" s="891"/>
      <c r="R262" s="892"/>
      <c r="S262" s="891"/>
      <c r="T262" s="892"/>
      <c r="U262" s="891"/>
      <c r="V262" s="892"/>
      <c r="W262" s="893"/>
      <c r="X262" s="894"/>
      <c r="Y262" s="897"/>
      <c r="Z262" s="898"/>
      <c r="AA262" s="895"/>
      <c r="AB262" s="896"/>
      <c r="AC262" s="1030"/>
      <c r="AD262" s="50" t="s">
        <v>36</v>
      </c>
      <c r="AE262" s="501" t="s">
        <v>36</v>
      </c>
      <c r="AF262" s="502">
        <v>0</v>
      </c>
      <c r="AG262" s="6" t="s">
        <v>501</v>
      </c>
      <c r="AH262" s="18" t="s">
        <v>23</v>
      </c>
      <c r="AI262" s="45"/>
      <c r="AJ262" s="46"/>
      <c r="AK262" s="47">
        <v>1.2999999999999999E-2</v>
      </c>
      <c r="AL262" s="98"/>
    </row>
    <row r="263" spans="1:38">
      <c r="A263" s="2231"/>
      <c r="B263" s="472">
        <v>43057</v>
      </c>
      <c r="C263" s="473" t="s">
        <v>682</v>
      </c>
      <c r="D263" s="116" t="s">
        <v>641</v>
      </c>
      <c r="E263" s="889">
        <v>2</v>
      </c>
      <c r="F263" s="890">
        <v>12.9</v>
      </c>
      <c r="G263" s="891"/>
      <c r="H263" s="892"/>
      <c r="I263" s="893"/>
      <c r="J263" s="894"/>
      <c r="K263" s="895"/>
      <c r="L263" s="896"/>
      <c r="M263" s="893"/>
      <c r="N263" s="894"/>
      <c r="O263" s="891"/>
      <c r="P263" s="892"/>
      <c r="Q263" s="891"/>
      <c r="R263" s="892"/>
      <c r="S263" s="891"/>
      <c r="T263" s="892"/>
      <c r="U263" s="891"/>
      <c r="V263" s="892"/>
      <c r="W263" s="893"/>
      <c r="X263" s="894"/>
      <c r="Y263" s="897"/>
      <c r="Z263" s="898"/>
      <c r="AA263" s="895"/>
      <c r="AB263" s="896"/>
      <c r="AC263" s="1030"/>
      <c r="AD263" s="50" t="s">
        <v>36</v>
      </c>
      <c r="AE263" s="501" t="s">
        <v>36</v>
      </c>
      <c r="AF263" s="502">
        <v>0</v>
      </c>
      <c r="AG263" s="6" t="s">
        <v>292</v>
      </c>
      <c r="AH263" s="18" t="s">
        <v>23</v>
      </c>
      <c r="AI263" s="24"/>
      <c r="AJ263" s="44"/>
      <c r="AK263" s="42">
        <v>0.84</v>
      </c>
      <c r="AL263" s="96"/>
    </row>
    <row r="264" spans="1:38">
      <c r="A264" s="2231"/>
      <c r="B264" s="472">
        <v>43058</v>
      </c>
      <c r="C264" s="473" t="s">
        <v>683</v>
      </c>
      <c r="D264" s="116" t="s">
        <v>627</v>
      </c>
      <c r="E264" s="889" t="s">
        <v>36</v>
      </c>
      <c r="F264" s="890">
        <v>10.4</v>
      </c>
      <c r="G264" s="891"/>
      <c r="H264" s="892"/>
      <c r="I264" s="893"/>
      <c r="J264" s="894"/>
      <c r="K264" s="895"/>
      <c r="L264" s="896"/>
      <c r="M264" s="893"/>
      <c r="N264" s="894"/>
      <c r="O264" s="891"/>
      <c r="P264" s="892"/>
      <c r="Q264" s="891"/>
      <c r="R264" s="892"/>
      <c r="S264" s="891"/>
      <c r="T264" s="892"/>
      <c r="U264" s="891"/>
      <c r="V264" s="892"/>
      <c r="W264" s="893"/>
      <c r="X264" s="894"/>
      <c r="Y264" s="897"/>
      <c r="Z264" s="898"/>
      <c r="AA264" s="895"/>
      <c r="AB264" s="896"/>
      <c r="AC264" s="1030"/>
      <c r="AD264" s="50" t="s">
        <v>36</v>
      </c>
      <c r="AE264" s="501" t="s">
        <v>36</v>
      </c>
      <c r="AF264" s="502">
        <v>0</v>
      </c>
      <c r="AG264" s="6" t="s">
        <v>502</v>
      </c>
      <c r="AH264" s="18" t="s">
        <v>23</v>
      </c>
      <c r="AI264" s="24"/>
      <c r="AJ264" s="44"/>
      <c r="AK264" s="42">
        <v>1.04</v>
      </c>
      <c r="AL264" s="96"/>
    </row>
    <row r="265" spans="1:38">
      <c r="A265" s="2231"/>
      <c r="B265" s="472">
        <v>43059</v>
      </c>
      <c r="C265" s="473" t="s">
        <v>677</v>
      </c>
      <c r="D265" s="116" t="s">
        <v>641</v>
      </c>
      <c r="E265" s="889" t="s">
        <v>36</v>
      </c>
      <c r="F265" s="890">
        <v>5.5</v>
      </c>
      <c r="G265" s="891"/>
      <c r="H265" s="892"/>
      <c r="I265" s="893"/>
      <c r="J265" s="894"/>
      <c r="K265" s="895"/>
      <c r="L265" s="896"/>
      <c r="M265" s="893"/>
      <c r="N265" s="894"/>
      <c r="O265" s="891"/>
      <c r="P265" s="892"/>
      <c r="Q265" s="891"/>
      <c r="R265" s="892"/>
      <c r="S265" s="891"/>
      <c r="T265" s="892"/>
      <c r="U265" s="891"/>
      <c r="V265" s="892"/>
      <c r="W265" s="893"/>
      <c r="X265" s="894"/>
      <c r="Y265" s="897"/>
      <c r="Z265" s="898"/>
      <c r="AA265" s="895"/>
      <c r="AB265" s="896"/>
      <c r="AC265" s="1030"/>
      <c r="AD265" s="50" t="s">
        <v>36</v>
      </c>
      <c r="AE265" s="501" t="s">
        <v>36</v>
      </c>
      <c r="AF265" s="502">
        <v>0</v>
      </c>
      <c r="AG265" s="6" t="s">
        <v>503</v>
      </c>
      <c r="AH265" s="18" t="s">
        <v>23</v>
      </c>
      <c r="AI265" s="348"/>
      <c r="AJ265" s="268"/>
      <c r="AK265" s="47">
        <v>0.10299999999999999</v>
      </c>
      <c r="AL265" s="98"/>
    </row>
    <row r="266" spans="1:38">
      <c r="A266" s="2231"/>
      <c r="B266" s="472">
        <v>43060</v>
      </c>
      <c r="C266" s="473" t="s">
        <v>678</v>
      </c>
      <c r="D266" s="116" t="s">
        <v>627</v>
      </c>
      <c r="E266" s="889" t="s">
        <v>36</v>
      </c>
      <c r="F266" s="890">
        <v>9.6999999999999993</v>
      </c>
      <c r="G266" s="891"/>
      <c r="H266" s="892"/>
      <c r="I266" s="893"/>
      <c r="J266" s="894"/>
      <c r="K266" s="895"/>
      <c r="L266" s="896"/>
      <c r="M266" s="893"/>
      <c r="N266" s="894"/>
      <c r="O266" s="891"/>
      <c r="P266" s="892"/>
      <c r="Q266" s="891"/>
      <c r="R266" s="892"/>
      <c r="S266" s="891"/>
      <c r="T266" s="892"/>
      <c r="U266" s="891"/>
      <c r="V266" s="892"/>
      <c r="W266" s="893"/>
      <c r="X266" s="894"/>
      <c r="Y266" s="897"/>
      <c r="Z266" s="898"/>
      <c r="AA266" s="895"/>
      <c r="AB266" s="896"/>
      <c r="AC266" s="1030"/>
      <c r="AD266" s="50" t="s">
        <v>36</v>
      </c>
      <c r="AE266" s="501" t="s">
        <v>36</v>
      </c>
      <c r="AF266" s="502">
        <v>0</v>
      </c>
      <c r="AG266" s="6" t="s">
        <v>504</v>
      </c>
      <c r="AH266" s="18" t="s">
        <v>23</v>
      </c>
      <c r="AI266" s="24"/>
      <c r="AJ266" s="44"/>
      <c r="AK266" s="42" t="s">
        <v>644</v>
      </c>
      <c r="AL266" s="96"/>
    </row>
    <row r="267" spans="1:38">
      <c r="A267" s="2231"/>
      <c r="B267" s="472">
        <v>43061</v>
      </c>
      <c r="C267" s="473" t="s">
        <v>679</v>
      </c>
      <c r="D267" s="116" t="s">
        <v>627</v>
      </c>
      <c r="E267" s="889">
        <v>0.5</v>
      </c>
      <c r="F267" s="890">
        <v>9</v>
      </c>
      <c r="G267" s="891"/>
      <c r="H267" s="892"/>
      <c r="I267" s="893"/>
      <c r="J267" s="894"/>
      <c r="K267" s="895"/>
      <c r="L267" s="896"/>
      <c r="M267" s="893"/>
      <c r="N267" s="894"/>
      <c r="O267" s="891"/>
      <c r="P267" s="892"/>
      <c r="Q267" s="891"/>
      <c r="R267" s="892"/>
      <c r="S267" s="891"/>
      <c r="T267" s="892"/>
      <c r="U267" s="891"/>
      <c r="V267" s="892"/>
      <c r="W267" s="893"/>
      <c r="X267" s="894"/>
      <c r="Y267" s="897"/>
      <c r="Z267" s="898"/>
      <c r="AA267" s="895"/>
      <c r="AB267" s="896"/>
      <c r="AC267" s="1030"/>
      <c r="AD267" s="50" t="s">
        <v>36</v>
      </c>
      <c r="AE267" s="501" t="s">
        <v>36</v>
      </c>
      <c r="AF267" s="502">
        <v>0</v>
      </c>
      <c r="AG267" s="6" t="s">
        <v>505</v>
      </c>
      <c r="AH267" s="18" t="s">
        <v>23</v>
      </c>
      <c r="AI267" s="23"/>
      <c r="AJ267" s="48"/>
      <c r="AK267" s="36">
        <v>21.8</v>
      </c>
      <c r="AL267" s="97"/>
    </row>
    <row r="268" spans="1:38">
      <c r="A268" s="2231"/>
      <c r="B268" s="472">
        <v>43062</v>
      </c>
      <c r="C268" s="473" t="s">
        <v>680</v>
      </c>
      <c r="D268" s="116" t="s">
        <v>632</v>
      </c>
      <c r="E268" s="889">
        <v>38</v>
      </c>
      <c r="F268" s="890">
        <v>9.5</v>
      </c>
      <c r="G268" s="891"/>
      <c r="H268" s="892"/>
      <c r="I268" s="893"/>
      <c r="J268" s="894"/>
      <c r="K268" s="895"/>
      <c r="L268" s="896"/>
      <c r="M268" s="893"/>
      <c r="N268" s="894"/>
      <c r="O268" s="891"/>
      <c r="P268" s="892"/>
      <c r="Q268" s="891"/>
      <c r="R268" s="892"/>
      <c r="S268" s="891"/>
      <c r="T268" s="892"/>
      <c r="U268" s="891"/>
      <c r="V268" s="892"/>
      <c r="W268" s="893"/>
      <c r="X268" s="894"/>
      <c r="Y268" s="897"/>
      <c r="Z268" s="898"/>
      <c r="AA268" s="895"/>
      <c r="AB268" s="896"/>
      <c r="AC268" s="1030"/>
      <c r="AD268" s="50" t="s">
        <v>36</v>
      </c>
      <c r="AE268" s="501" t="s">
        <v>36</v>
      </c>
      <c r="AF268" s="502">
        <v>0</v>
      </c>
      <c r="AG268" s="6" t="s">
        <v>27</v>
      </c>
      <c r="AH268" s="18" t="s">
        <v>23</v>
      </c>
      <c r="AI268" s="23"/>
      <c r="AJ268" s="48"/>
      <c r="AK268" s="36">
        <v>34.9</v>
      </c>
      <c r="AL268" s="97"/>
    </row>
    <row r="269" spans="1:38">
      <c r="A269" s="2231"/>
      <c r="B269" s="472">
        <v>43063</v>
      </c>
      <c r="C269" s="473" t="s">
        <v>681</v>
      </c>
      <c r="D269" s="116" t="s">
        <v>627</v>
      </c>
      <c r="E269" s="889" t="s">
        <v>36</v>
      </c>
      <c r="F269" s="890">
        <v>13.3</v>
      </c>
      <c r="G269" s="891"/>
      <c r="H269" s="892"/>
      <c r="I269" s="893"/>
      <c r="J269" s="894"/>
      <c r="K269" s="895"/>
      <c r="L269" s="896"/>
      <c r="M269" s="893"/>
      <c r="N269" s="894"/>
      <c r="O269" s="891"/>
      <c r="P269" s="892"/>
      <c r="Q269" s="891"/>
      <c r="R269" s="892"/>
      <c r="S269" s="891"/>
      <c r="T269" s="892"/>
      <c r="U269" s="891"/>
      <c r="V269" s="892"/>
      <c r="W269" s="893"/>
      <c r="X269" s="894"/>
      <c r="Y269" s="897"/>
      <c r="Z269" s="898"/>
      <c r="AA269" s="895"/>
      <c r="AB269" s="896"/>
      <c r="AC269" s="1030"/>
      <c r="AD269" s="50" t="s">
        <v>36</v>
      </c>
      <c r="AE269" s="501" t="s">
        <v>36</v>
      </c>
      <c r="AF269" s="502">
        <v>0</v>
      </c>
      <c r="AG269" s="6" t="s">
        <v>58</v>
      </c>
      <c r="AH269" s="18" t="s">
        <v>492</v>
      </c>
      <c r="AI269" s="51"/>
      <c r="AJ269" s="52"/>
      <c r="AK269" s="43">
        <v>11</v>
      </c>
      <c r="AL269" s="99"/>
    </row>
    <row r="270" spans="1:38">
      <c r="A270" s="2231"/>
      <c r="B270" s="472">
        <v>43064</v>
      </c>
      <c r="C270" s="473" t="s">
        <v>682</v>
      </c>
      <c r="D270" s="116" t="s">
        <v>627</v>
      </c>
      <c r="E270" s="889" t="s">
        <v>36</v>
      </c>
      <c r="F270" s="890">
        <v>12.3</v>
      </c>
      <c r="G270" s="891"/>
      <c r="H270" s="892"/>
      <c r="I270" s="893"/>
      <c r="J270" s="894"/>
      <c r="K270" s="895"/>
      <c r="L270" s="896"/>
      <c r="M270" s="893"/>
      <c r="N270" s="894"/>
      <c r="O270" s="891"/>
      <c r="P270" s="892"/>
      <c r="Q270" s="891"/>
      <c r="R270" s="892"/>
      <c r="S270" s="891"/>
      <c r="T270" s="892"/>
      <c r="U270" s="891"/>
      <c r="V270" s="892"/>
      <c r="W270" s="893"/>
      <c r="X270" s="894"/>
      <c r="Y270" s="897"/>
      <c r="Z270" s="898"/>
      <c r="AA270" s="895"/>
      <c r="AB270" s="896"/>
      <c r="AC270" s="1030"/>
      <c r="AD270" s="50" t="s">
        <v>36</v>
      </c>
      <c r="AE270" s="501" t="s">
        <v>36</v>
      </c>
      <c r="AF270" s="502">
        <v>0</v>
      </c>
      <c r="AG270" s="6" t="s">
        <v>506</v>
      </c>
      <c r="AH270" s="18" t="s">
        <v>23</v>
      </c>
      <c r="AI270" s="51"/>
      <c r="AJ270" s="52"/>
      <c r="AK270" s="43">
        <v>12</v>
      </c>
      <c r="AL270" s="99"/>
    </row>
    <row r="271" spans="1:38">
      <c r="A271" s="2231"/>
      <c r="B271" s="472">
        <v>43065</v>
      </c>
      <c r="C271" s="473" t="s">
        <v>683</v>
      </c>
      <c r="D271" s="116" t="s">
        <v>627</v>
      </c>
      <c r="E271" s="889" t="s">
        <v>36</v>
      </c>
      <c r="F271" s="890">
        <v>16.399999999999999</v>
      </c>
      <c r="G271" s="891"/>
      <c r="H271" s="892"/>
      <c r="I271" s="893"/>
      <c r="J271" s="894"/>
      <c r="K271" s="895"/>
      <c r="L271" s="896"/>
      <c r="M271" s="893"/>
      <c r="N271" s="894"/>
      <c r="O271" s="891"/>
      <c r="P271" s="892"/>
      <c r="Q271" s="891"/>
      <c r="R271" s="892"/>
      <c r="S271" s="891"/>
      <c r="T271" s="892"/>
      <c r="U271" s="891"/>
      <c r="V271" s="892"/>
      <c r="W271" s="893"/>
      <c r="X271" s="894"/>
      <c r="Y271" s="897"/>
      <c r="Z271" s="898"/>
      <c r="AA271" s="895"/>
      <c r="AB271" s="896"/>
      <c r="AC271" s="1030"/>
      <c r="AD271" s="50" t="s">
        <v>36</v>
      </c>
      <c r="AE271" s="501" t="s">
        <v>36</v>
      </c>
      <c r="AF271" s="502">
        <v>0</v>
      </c>
      <c r="AG271" s="19"/>
      <c r="AH271" s="9"/>
      <c r="AI271" s="20"/>
      <c r="AJ271" s="8"/>
      <c r="AK271" s="8"/>
      <c r="AL271" s="9"/>
    </row>
    <row r="272" spans="1:38">
      <c r="A272" s="2231"/>
      <c r="B272" s="472">
        <v>43066</v>
      </c>
      <c r="C272" s="473" t="s">
        <v>677</v>
      </c>
      <c r="D272" s="116" t="s">
        <v>627</v>
      </c>
      <c r="E272" s="889" t="s">
        <v>36</v>
      </c>
      <c r="F272" s="890">
        <v>13</v>
      </c>
      <c r="G272" s="891"/>
      <c r="H272" s="892"/>
      <c r="I272" s="893"/>
      <c r="J272" s="894"/>
      <c r="K272" s="895"/>
      <c r="L272" s="896"/>
      <c r="M272" s="893"/>
      <c r="N272" s="894"/>
      <c r="O272" s="891"/>
      <c r="P272" s="892"/>
      <c r="Q272" s="891"/>
      <c r="R272" s="892"/>
      <c r="S272" s="891"/>
      <c r="T272" s="892"/>
      <c r="U272" s="891"/>
      <c r="V272" s="892"/>
      <c r="W272" s="893"/>
      <c r="X272" s="894"/>
      <c r="Y272" s="897"/>
      <c r="Z272" s="898"/>
      <c r="AA272" s="895"/>
      <c r="AB272" s="896"/>
      <c r="AC272" s="1030"/>
      <c r="AD272" s="50" t="s">
        <v>36</v>
      </c>
      <c r="AE272" s="501" t="s">
        <v>36</v>
      </c>
      <c r="AF272" s="502">
        <v>0</v>
      </c>
      <c r="AG272" s="19"/>
      <c r="AH272" s="9"/>
      <c r="AI272" s="20"/>
      <c r="AJ272" s="8"/>
      <c r="AK272" s="8"/>
      <c r="AL272" s="9"/>
    </row>
    <row r="273" spans="1:38">
      <c r="A273" s="2231"/>
      <c r="B273" s="472">
        <v>43067</v>
      </c>
      <c r="C273" s="473" t="s">
        <v>678</v>
      </c>
      <c r="D273" s="116" t="s">
        <v>641</v>
      </c>
      <c r="E273" s="889" t="s">
        <v>36</v>
      </c>
      <c r="F273" s="890">
        <v>12.2</v>
      </c>
      <c r="G273" s="891"/>
      <c r="H273" s="892"/>
      <c r="I273" s="893"/>
      <c r="J273" s="894"/>
      <c r="K273" s="895"/>
      <c r="L273" s="896"/>
      <c r="M273" s="893"/>
      <c r="N273" s="894"/>
      <c r="O273" s="891"/>
      <c r="P273" s="892"/>
      <c r="Q273" s="891"/>
      <c r="R273" s="892"/>
      <c r="S273" s="891"/>
      <c r="T273" s="892"/>
      <c r="U273" s="891"/>
      <c r="V273" s="892"/>
      <c r="W273" s="893"/>
      <c r="X273" s="894"/>
      <c r="Y273" s="897"/>
      <c r="Z273" s="898"/>
      <c r="AA273" s="895"/>
      <c r="AB273" s="896"/>
      <c r="AC273" s="1030"/>
      <c r="AD273" s="50" t="s">
        <v>36</v>
      </c>
      <c r="AE273" s="501" t="s">
        <v>36</v>
      </c>
      <c r="AF273" s="502">
        <v>0</v>
      </c>
      <c r="AG273" s="21"/>
      <c r="AH273" s="3"/>
      <c r="AI273" s="22"/>
      <c r="AJ273" s="10"/>
      <c r="AK273" s="10"/>
      <c r="AL273" s="3"/>
    </row>
    <row r="274" spans="1:38">
      <c r="A274" s="2231"/>
      <c r="B274" s="472">
        <v>43068</v>
      </c>
      <c r="C274" s="473" t="s">
        <v>679</v>
      </c>
      <c r="D274" s="116" t="s">
        <v>627</v>
      </c>
      <c r="E274" s="889" t="s">
        <v>36</v>
      </c>
      <c r="F274" s="890">
        <v>13.1</v>
      </c>
      <c r="G274" s="891"/>
      <c r="H274" s="892"/>
      <c r="I274" s="893"/>
      <c r="J274" s="894"/>
      <c r="K274" s="895"/>
      <c r="L274" s="896"/>
      <c r="M274" s="893"/>
      <c r="N274" s="894"/>
      <c r="O274" s="891"/>
      <c r="P274" s="892"/>
      <c r="Q274" s="891"/>
      <c r="R274" s="892"/>
      <c r="S274" s="891"/>
      <c r="T274" s="892"/>
      <c r="U274" s="891"/>
      <c r="V274" s="892"/>
      <c r="W274" s="893"/>
      <c r="X274" s="894"/>
      <c r="Y274" s="897"/>
      <c r="Z274" s="898"/>
      <c r="AA274" s="895"/>
      <c r="AB274" s="896"/>
      <c r="AC274" s="1030"/>
      <c r="AD274" s="50" t="s">
        <v>36</v>
      </c>
      <c r="AE274" s="501" t="s">
        <v>36</v>
      </c>
      <c r="AF274" s="502">
        <v>0</v>
      </c>
      <c r="AG274" s="1691" t="s">
        <v>144</v>
      </c>
      <c r="AH274" s="2" t="s">
        <v>36</v>
      </c>
      <c r="AI274" s="2" t="s">
        <v>36</v>
      </c>
      <c r="AJ274" s="2" t="s">
        <v>36</v>
      </c>
      <c r="AK274" s="2" t="s">
        <v>36</v>
      </c>
      <c r="AL274" s="100" t="s">
        <v>36</v>
      </c>
    </row>
    <row r="275" spans="1:38">
      <c r="A275" s="2231"/>
      <c r="B275" s="475">
        <v>43069</v>
      </c>
      <c r="C275" s="476" t="s">
        <v>680</v>
      </c>
      <c r="D275" s="116" t="s">
        <v>641</v>
      </c>
      <c r="E275" s="889" t="s">
        <v>36</v>
      </c>
      <c r="F275" s="890">
        <v>13.7</v>
      </c>
      <c r="G275" s="891"/>
      <c r="H275" s="892"/>
      <c r="I275" s="893"/>
      <c r="J275" s="894"/>
      <c r="K275" s="895"/>
      <c r="L275" s="896"/>
      <c r="M275" s="893"/>
      <c r="N275" s="894"/>
      <c r="O275" s="891"/>
      <c r="P275" s="892"/>
      <c r="Q275" s="891"/>
      <c r="R275" s="892"/>
      <c r="S275" s="891"/>
      <c r="T275" s="892"/>
      <c r="U275" s="891"/>
      <c r="V275" s="892"/>
      <c r="W275" s="893"/>
      <c r="X275" s="894"/>
      <c r="Y275" s="897"/>
      <c r="Z275" s="898"/>
      <c r="AA275" s="895"/>
      <c r="AB275" s="896"/>
      <c r="AC275" s="1030"/>
      <c r="AD275" s="50" t="s">
        <v>36</v>
      </c>
      <c r="AE275" s="501" t="s">
        <v>36</v>
      </c>
      <c r="AF275" s="502">
        <v>0</v>
      </c>
      <c r="AG275" s="2283" t="s">
        <v>763</v>
      </c>
      <c r="AH275" s="2284"/>
      <c r="AI275" s="2284"/>
      <c r="AJ275" s="2284"/>
      <c r="AK275" s="2284"/>
      <c r="AL275" s="2285"/>
    </row>
    <row r="276" spans="1:38" s="1" customFormat="1" ht="13.5" customHeight="1">
      <c r="A276" s="2231"/>
      <c r="B276" s="2194" t="s">
        <v>407</v>
      </c>
      <c r="C276" s="2184"/>
      <c r="D276" s="664"/>
      <c r="E276" s="586">
        <f t="shared" ref="E276:AC276" si="26">MAX(E246:E275)</f>
        <v>38</v>
      </c>
      <c r="F276" s="587">
        <f t="shared" si="26"/>
        <v>21.7</v>
      </c>
      <c r="G276" s="688">
        <f t="shared" si="26"/>
        <v>0</v>
      </c>
      <c r="H276" s="589">
        <f t="shared" si="26"/>
        <v>0</v>
      </c>
      <c r="I276" s="590">
        <f t="shared" si="26"/>
        <v>0</v>
      </c>
      <c r="J276" s="689">
        <f t="shared" si="26"/>
        <v>0</v>
      </c>
      <c r="K276" s="690">
        <f t="shared" si="26"/>
        <v>0</v>
      </c>
      <c r="L276" s="593">
        <f t="shared" si="26"/>
        <v>0</v>
      </c>
      <c r="M276" s="590">
        <f t="shared" si="26"/>
        <v>0</v>
      </c>
      <c r="N276" s="689">
        <f t="shared" si="26"/>
        <v>0</v>
      </c>
      <c r="O276" s="688">
        <f t="shared" si="26"/>
        <v>0</v>
      </c>
      <c r="P276" s="589">
        <f t="shared" si="26"/>
        <v>0</v>
      </c>
      <c r="Q276" s="588">
        <f t="shared" si="26"/>
        <v>0</v>
      </c>
      <c r="R276" s="587">
        <f t="shared" si="26"/>
        <v>0</v>
      </c>
      <c r="S276" s="688">
        <f t="shared" si="26"/>
        <v>0</v>
      </c>
      <c r="T276" s="589">
        <f t="shared" si="26"/>
        <v>0</v>
      </c>
      <c r="U276" s="588">
        <f t="shared" si="26"/>
        <v>0</v>
      </c>
      <c r="V276" s="587">
        <f t="shared" si="26"/>
        <v>0</v>
      </c>
      <c r="W276" s="691">
        <f t="shared" si="26"/>
        <v>0</v>
      </c>
      <c r="X276" s="591">
        <f t="shared" si="26"/>
        <v>0</v>
      </c>
      <c r="Y276" s="594">
        <f t="shared" si="26"/>
        <v>0</v>
      </c>
      <c r="Z276" s="692">
        <f t="shared" si="26"/>
        <v>0</v>
      </c>
      <c r="AA276" s="690">
        <f t="shared" si="26"/>
        <v>0</v>
      </c>
      <c r="AB276" s="593">
        <f t="shared" si="26"/>
        <v>0</v>
      </c>
      <c r="AC276" s="615">
        <f t="shared" si="26"/>
        <v>0</v>
      </c>
      <c r="AD276" s="693">
        <f t="shared" ref="AD276" si="27">MAX(AD245:AD275)</f>
        <v>0</v>
      </c>
      <c r="AE276" s="747" t="s">
        <v>36</v>
      </c>
      <c r="AF276" s="674"/>
      <c r="AG276" s="2286" t="s">
        <v>764</v>
      </c>
      <c r="AH276" s="2287"/>
      <c r="AI276" s="2287"/>
      <c r="AJ276" s="2287"/>
      <c r="AK276" s="2287"/>
      <c r="AL276" s="2288"/>
    </row>
    <row r="277" spans="1:38" s="1" customFormat="1" ht="13.5" customHeight="1">
      <c r="A277" s="2231"/>
      <c r="B277" s="2195" t="s">
        <v>408</v>
      </c>
      <c r="C277" s="2186"/>
      <c r="D277" s="666"/>
      <c r="E277" s="597">
        <f t="shared" ref="E277:AC277" si="28">MIN(E246:E275)</f>
        <v>0.5</v>
      </c>
      <c r="F277" s="598">
        <f t="shared" si="28"/>
        <v>5.5</v>
      </c>
      <c r="G277" s="694">
        <f t="shared" si="28"/>
        <v>0</v>
      </c>
      <c r="H277" s="600">
        <f t="shared" si="28"/>
        <v>0</v>
      </c>
      <c r="I277" s="601">
        <f t="shared" si="28"/>
        <v>0</v>
      </c>
      <c r="J277" s="695">
        <f t="shared" si="28"/>
        <v>0</v>
      </c>
      <c r="K277" s="696">
        <f t="shared" si="28"/>
        <v>0</v>
      </c>
      <c r="L277" s="604">
        <f t="shared" si="28"/>
        <v>0</v>
      </c>
      <c r="M277" s="601">
        <f t="shared" si="28"/>
        <v>0</v>
      </c>
      <c r="N277" s="695">
        <f t="shared" si="28"/>
        <v>0</v>
      </c>
      <c r="O277" s="694">
        <f t="shared" si="28"/>
        <v>0</v>
      </c>
      <c r="P277" s="600">
        <f t="shared" si="28"/>
        <v>0</v>
      </c>
      <c r="Q277" s="599">
        <f t="shared" si="28"/>
        <v>0</v>
      </c>
      <c r="R277" s="598">
        <f t="shared" si="28"/>
        <v>0</v>
      </c>
      <c r="S277" s="694">
        <f t="shared" si="28"/>
        <v>0</v>
      </c>
      <c r="T277" s="600">
        <f t="shared" si="28"/>
        <v>0</v>
      </c>
      <c r="U277" s="599">
        <f t="shared" si="28"/>
        <v>0</v>
      </c>
      <c r="V277" s="598">
        <f t="shared" si="28"/>
        <v>0</v>
      </c>
      <c r="W277" s="697">
        <f t="shared" si="28"/>
        <v>0</v>
      </c>
      <c r="X277" s="602">
        <f t="shared" si="28"/>
        <v>0</v>
      </c>
      <c r="Y277" s="605">
        <f t="shared" si="28"/>
        <v>0</v>
      </c>
      <c r="Z277" s="698">
        <f t="shared" si="28"/>
        <v>0</v>
      </c>
      <c r="AA277" s="696">
        <f t="shared" si="28"/>
        <v>0</v>
      </c>
      <c r="AB277" s="604">
        <f t="shared" si="28"/>
        <v>0</v>
      </c>
      <c r="AC277" s="49">
        <f t="shared" si="28"/>
        <v>0</v>
      </c>
      <c r="AD277" s="699">
        <f t="shared" ref="AD277" si="29">MIN(AD245:AD275)</f>
        <v>0</v>
      </c>
      <c r="AE277" s="747" t="s">
        <v>36</v>
      </c>
      <c r="AF277" s="674"/>
      <c r="AG277" s="11" t="s">
        <v>36</v>
      </c>
      <c r="AH277" s="2" t="s">
        <v>36</v>
      </c>
      <c r="AI277" s="2" t="s">
        <v>36</v>
      </c>
      <c r="AJ277" s="2" t="s">
        <v>36</v>
      </c>
      <c r="AK277" s="2" t="s">
        <v>36</v>
      </c>
      <c r="AL277" s="100" t="s">
        <v>36</v>
      </c>
    </row>
    <row r="278" spans="1:38" s="1" customFormat="1" ht="13.5" customHeight="1">
      <c r="A278" s="2231"/>
      <c r="B278" s="2195" t="s">
        <v>409</v>
      </c>
      <c r="C278" s="2186"/>
      <c r="D278" s="666"/>
      <c r="E278" s="666"/>
      <c r="F278" s="1152">
        <f t="shared" ref="F278:AC278" si="30">AVERAGE(F246:F275)</f>
        <v>13.893333333333329</v>
      </c>
      <c r="G278" s="694" t="e">
        <f t="shared" si="30"/>
        <v>#DIV/0!</v>
      </c>
      <c r="H278" s="600" t="e">
        <f t="shared" si="30"/>
        <v>#DIV/0!</v>
      </c>
      <c r="I278" s="601" t="e">
        <f t="shared" si="30"/>
        <v>#DIV/0!</v>
      </c>
      <c r="J278" s="695" t="e">
        <f t="shared" si="30"/>
        <v>#DIV/0!</v>
      </c>
      <c r="K278" s="696" t="e">
        <f t="shared" si="30"/>
        <v>#DIV/0!</v>
      </c>
      <c r="L278" s="604" t="e">
        <f t="shared" si="30"/>
        <v>#DIV/0!</v>
      </c>
      <c r="M278" s="601" t="e">
        <f t="shared" si="30"/>
        <v>#DIV/0!</v>
      </c>
      <c r="N278" s="695" t="e">
        <f t="shared" si="30"/>
        <v>#DIV/0!</v>
      </c>
      <c r="O278" s="599" t="e">
        <f t="shared" si="30"/>
        <v>#DIV/0!</v>
      </c>
      <c r="P278" s="600" t="e">
        <f t="shared" si="30"/>
        <v>#DIV/0!</v>
      </c>
      <c r="Q278" s="599" t="e">
        <f t="shared" si="30"/>
        <v>#DIV/0!</v>
      </c>
      <c r="R278" s="598" t="e">
        <f t="shared" si="30"/>
        <v>#DIV/0!</v>
      </c>
      <c r="S278" s="694" t="e">
        <f t="shared" si="30"/>
        <v>#DIV/0!</v>
      </c>
      <c r="T278" s="600" t="e">
        <f t="shared" si="30"/>
        <v>#DIV/0!</v>
      </c>
      <c r="U278" s="599" t="e">
        <f t="shared" si="30"/>
        <v>#DIV/0!</v>
      </c>
      <c r="V278" s="598" t="e">
        <f t="shared" si="30"/>
        <v>#DIV/0!</v>
      </c>
      <c r="W278" s="697" t="e">
        <f t="shared" si="30"/>
        <v>#DIV/0!</v>
      </c>
      <c r="X278" s="602" t="e">
        <f t="shared" si="30"/>
        <v>#DIV/0!</v>
      </c>
      <c r="Y278" s="605" t="e">
        <f t="shared" si="30"/>
        <v>#DIV/0!</v>
      </c>
      <c r="Z278" s="698" t="e">
        <f t="shared" si="30"/>
        <v>#DIV/0!</v>
      </c>
      <c r="AA278" s="696" t="e">
        <f t="shared" si="30"/>
        <v>#DIV/0!</v>
      </c>
      <c r="AB278" s="604" t="e">
        <f t="shared" si="30"/>
        <v>#DIV/0!</v>
      </c>
      <c r="AC278" s="49" t="e">
        <f t="shared" si="30"/>
        <v>#DIV/0!</v>
      </c>
      <c r="AD278" s="699" t="e">
        <f t="shared" ref="AD278" si="31">AVERAGE(AD245:AD275)</f>
        <v>#DIV/0!</v>
      </c>
      <c r="AE278" s="747" t="s">
        <v>36</v>
      </c>
      <c r="AF278" s="674"/>
      <c r="AG278" s="11" t="s">
        <v>36</v>
      </c>
      <c r="AH278" s="2" t="s">
        <v>36</v>
      </c>
      <c r="AI278" s="2" t="s">
        <v>36</v>
      </c>
      <c r="AJ278" s="2" t="s">
        <v>36</v>
      </c>
      <c r="AK278" s="2" t="s">
        <v>36</v>
      </c>
      <c r="AL278" s="100" t="s">
        <v>36</v>
      </c>
    </row>
    <row r="279" spans="1:38" s="1" customFormat="1" ht="13.5" customHeight="1">
      <c r="A279" s="2241"/>
      <c r="B279" s="2189" t="s">
        <v>410</v>
      </c>
      <c r="C279" s="2190"/>
      <c r="D279" s="666"/>
      <c r="E279" s="669">
        <f>SUM(E246:E275)</f>
        <v>73</v>
      </c>
      <c r="F279" s="677"/>
      <c r="G279" s="1153"/>
      <c r="H279" s="678"/>
      <c r="I279" s="679"/>
      <c r="J279" s="1154"/>
      <c r="K279" s="1155"/>
      <c r="L279" s="680"/>
      <c r="M279" s="679"/>
      <c r="N279" s="1154"/>
      <c r="O279" s="681"/>
      <c r="P279" s="727"/>
      <c r="Q279" s="732"/>
      <c r="R279" s="733"/>
      <c r="S279" s="726"/>
      <c r="T279" s="727"/>
      <c r="U279" s="732"/>
      <c r="V279" s="733"/>
      <c r="W279" s="734"/>
      <c r="X279" s="735"/>
      <c r="Y279" s="736"/>
      <c r="Z279" s="737"/>
      <c r="AA279" s="730"/>
      <c r="AB279" s="731"/>
      <c r="AC279" s="670">
        <f>SUM(AC246:AC275)</f>
        <v>0</v>
      </c>
      <c r="AD279" s="738"/>
      <c r="AE279" s="747"/>
      <c r="AF279" s="674"/>
      <c r="AG279" s="274"/>
      <c r="AH279" s="276"/>
      <c r="AI279" s="276"/>
      <c r="AJ279" s="276"/>
      <c r="AK279" s="276"/>
      <c r="AL279" s="275"/>
    </row>
    <row r="280" spans="1:38" ht="13.5" customHeight="1">
      <c r="A280" s="2275" t="s">
        <v>355</v>
      </c>
      <c r="B280" s="469">
        <v>43070</v>
      </c>
      <c r="C280" s="470" t="s">
        <v>681</v>
      </c>
      <c r="D280" s="245" t="s">
        <v>641</v>
      </c>
      <c r="E280" s="1019" t="s">
        <v>36</v>
      </c>
      <c r="F280" s="1020">
        <v>8.8000000000000007</v>
      </c>
      <c r="G280" s="1021"/>
      <c r="H280" s="1022"/>
      <c r="I280" s="1023"/>
      <c r="J280" s="1024"/>
      <c r="K280" s="1025"/>
      <c r="L280" s="1026"/>
      <c r="M280" s="1023"/>
      <c r="N280" s="1024"/>
      <c r="O280" s="1021"/>
      <c r="P280" s="1022"/>
      <c r="Q280" s="1021"/>
      <c r="R280" s="1022"/>
      <c r="S280" s="1021"/>
      <c r="T280" s="1022"/>
      <c r="U280" s="1082"/>
      <c r="V280" s="1022"/>
      <c r="W280" s="1023"/>
      <c r="X280" s="1024"/>
      <c r="Y280" s="1027"/>
      <c r="Z280" s="1028"/>
      <c r="AA280" s="1025"/>
      <c r="AB280" s="1026"/>
      <c r="AC280" s="1029"/>
      <c r="AD280" s="506" t="s">
        <v>36</v>
      </c>
      <c r="AE280" s="507" t="s">
        <v>36</v>
      </c>
      <c r="AF280" s="508" t="s">
        <v>36</v>
      </c>
      <c r="AG280" s="277">
        <v>43076</v>
      </c>
      <c r="AH280" s="147" t="s">
        <v>540</v>
      </c>
      <c r="AI280" s="148">
        <v>8.6</v>
      </c>
      <c r="AJ280" s="149" t="s">
        <v>541</v>
      </c>
      <c r="AK280" s="150"/>
      <c r="AL280" s="151"/>
    </row>
    <row r="281" spans="1:38">
      <c r="A281" s="2275"/>
      <c r="B281" s="472">
        <v>43071</v>
      </c>
      <c r="C281" s="473" t="s">
        <v>682</v>
      </c>
      <c r="D281" s="116" t="s">
        <v>627</v>
      </c>
      <c r="E281" s="889" t="s">
        <v>36</v>
      </c>
      <c r="F281" s="890">
        <v>8.5</v>
      </c>
      <c r="G281" s="891"/>
      <c r="H281" s="892"/>
      <c r="I281" s="893"/>
      <c r="J281" s="894"/>
      <c r="K281" s="895"/>
      <c r="L281" s="896"/>
      <c r="M281" s="893"/>
      <c r="N281" s="894"/>
      <c r="O281" s="891"/>
      <c r="P281" s="892"/>
      <c r="Q281" s="891"/>
      <c r="R281" s="892"/>
      <c r="S281" s="891"/>
      <c r="T281" s="892"/>
      <c r="U281" s="891"/>
      <c r="V281" s="892"/>
      <c r="W281" s="893"/>
      <c r="X281" s="894"/>
      <c r="Y281" s="897"/>
      <c r="Z281" s="898"/>
      <c r="AA281" s="895"/>
      <c r="AB281" s="896"/>
      <c r="AC281" s="1030"/>
      <c r="AD281" s="50" t="s">
        <v>36</v>
      </c>
      <c r="AE281" s="501" t="s">
        <v>36</v>
      </c>
      <c r="AF281" s="502" t="s">
        <v>36</v>
      </c>
      <c r="AG281" s="12" t="s">
        <v>567</v>
      </c>
      <c r="AH281" s="13" t="s">
        <v>568</v>
      </c>
      <c r="AI281" s="14" t="s">
        <v>569</v>
      </c>
      <c r="AJ281" s="15" t="s">
        <v>570</v>
      </c>
      <c r="AK281" s="16" t="s">
        <v>571</v>
      </c>
      <c r="AL281" s="93"/>
    </row>
    <row r="282" spans="1:38">
      <c r="A282" s="2275"/>
      <c r="B282" s="472">
        <v>43072</v>
      </c>
      <c r="C282" s="473" t="s">
        <v>683</v>
      </c>
      <c r="D282" s="116" t="s">
        <v>627</v>
      </c>
      <c r="E282" s="889" t="s">
        <v>36</v>
      </c>
      <c r="F282" s="890">
        <v>9.8000000000000007</v>
      </c>
      <c r="G282" s="891"/>
      <c r="H282" s="892"/>
      <c r="I282" s="893"/>
      <c r="J282" s="894"/>
      <c r="K282" s="895"/>
      <c r="L282" s="896"/>
      <c r="M282" s="893"/>
      <c r="N282" s="894"/>
      <c r="O282" s="891"/>
      <c r="P282" s="892"/>
      <c r="Q282" s="891"/>
      <c r="R282" s="892"/>
      <c r="S282" s="891"/>
      <c r="T282" s="892"/>
      <c r="U282" s="891"/>
      <c r="V282" s="892"/>
      <c r="W282" s="893"/>
      <c r="X282" s="894"/>
      <c r="Y282" s="897"/>
      <c r="Z282" s="898"/>
      <c r="AA282" s="895"/>
      <c r="AB282" s="896"/>
      <c r="AC282" s="1030"/>
      <c r="AD282" s="50" t="s">
        <v>36</v>
      </c>
      <c r="AE282" s="501" t="s">
        <v>36</v>
      </c>
      <c r="AF282" s="502" t="s">
        <v>36</v>
      </c>
      <c r="AG282" s="5" t="s">
        <v>572</v>
      </c>
      <c r="AH282" s="17" t="s">
        <v>20</v>
      </c>
      <c r="AI282" s="31"/>
      <c r="AJ282" s="32"/>
      <c r="AK282" s="33">
        <v>9.4</v>
      </c>
      <c r="AL282" s="94"/>
    </row>
    <row r="283" spans="1:38">
      <c r="A283" s="2275"/>
      <c r="B283" s="472">
        <v>43073</v>
      </c>
      <c r="C283" s="473" t="s">
        <v>677</v>
      </c>
      <c r="D283" s="116" t="s">
        <v>627</v>
      </c>
      <c r="E283" s="889" t="s">
        <v>36</v>
      </c>
      <c r="F283" s="890">
        <v>11.4</v>
      </c>
      <c r="G283" s="891"/>
      <c r="H283" s="892"/>
      <c r="I283" s="893"/>
      <c r="J283" s="894"/>
      <c r="K283" s="895"/>
      <c r="L283" s="896"/>
      <c r="M283" s="893"/>
      <c r="N283" s="894"/>
      <c r="O283" s="891"/>
      <c r="P283" s="892"/>
      <c r="Q283" s="891"/>
      <c r="R283" s="892"/>
      <c r="S283" s="891"/>
      <c r="T283" s="892"/>
      <c r="U283" s="891"/>
      <c r="V283" s="892"/>
      <c r="W283" s="893"/>
      <c r="X283" s="894"/>
      <c r="Y283" s="897"/>
      <c r="Z283" s="898"/>
      <c r="AA283" s="895"/>
      <c r="AB283" s="896"/>
      <c r="AC283" s="1030"/>
      <c r="AD283" s="50" t="s">
        <v>36</v>
      </c>
      <c r="AE283" s="501" t="s">
        <v>36</v>
      </c>
      <c r="AF283" s="502" t="s">
        <v>36</v>
      </c>
      <c r="AG283" s="6" t="s">
        <v>573</v>
      </c>
      <c r="AH283" s="18" t="s">
        <v>574</v>
      </c>
      <c r="AI283" s="37"/>
      <c r="AJ283" s="38"/>
      <c r="AK283" s="39">
        <v>9.1</v>
      </c>
      <c r="AL283" s="95"/>
    </row>
    <row r="284" spans="1:38">
      <c r="A284" s="2275"/>
      <c r="B284" s="472">
        <v>43074</v>
      </c>
      <c r="C284" s="473" t="s">
        <v>678</v>
      </c>
      <c r="D284" s="116" t="s">
        <v>627</v>
      </c>
      <c r="E284" s="889" t="s">
        <v>36</v>
      </c>
      <c r="F284" s="890">
        <v>13.2</v>
      </c>
      <c r="G284" s="891"/>
      <c r="H284" s="892"/>
      <c r="I284" s="893"/>
      <c r="J284" s="894"/>
      <c r="K284" s="895"/>
      <c r="L284" s="896"/>
      <c r="M284" s="893"/>
      <c r="N284" s="894"/>
      <c r="O284" s="891"/>
      <c r="P284" s="892"/>
      <c r="Q284" s="891"/>
      <c r="R284" s="892"/>
      <c r="S284" s="891"/>
      <c r="T284" s="892"/>
      <c r="U284" s="891"/>
      <c r="V284" s="892"/>
      <c r="W284" s="893"/>
      <c r="X284" s="894"/>
      <c r="Y284" s="897"/>
      <c r="Z284" s="898"/>
      <c r="AA284" s="895"/>
      <c r="AB284" s="896"/>
      <c r="AC284" s="1030"/>
      <c r="AD284" s="50" t="s">
        <v>36</v>
      </c>
      <c r="AE284" s="501" t="s">
        <v>36</v>
      </c>
      <c r="AF284" s="502" t="s">
        <v>36</v>
      </c>
      <c r="AG284" s="6" t="s">
        <v>21</v>
      </c>
      <c r="AH284" s="18"/>
      <c r="AI284" s="40"/>
      <c r="AJ284" s="41"/>
      <c r="AK284" s="42">
        <v>7.76</v>
      </c>
      <c r="AL284" s="96"/>
    </row>
    <row r="285" spans="1:38">
      <c r="A285" s="2275"/>
      <c r="B285" s="472">
        <v>43075</v>
      </c>
      <c r="C285" s="473" t="s">
        <v>679</v>
      </c>
      <c r="D285" s="116" t="s">
        <v>627</v>
      </c>
      <c r="E285" s="889" t="s">
        <v>36</v>
      </c>
      <c r="F285" s="890">
        <v>8.8000000000000007</v>
      </c>
      <c r="G285" s="891"/>
      <c r="H285" s="892"/>
      <c r="I285" s="893"/>
      <c r="J285" s="894"/>
      <c r="K285" s="895"/>
      <c r="L285" s="896"/>
      <c r="M285" s="893"/>
      <c r="N285" s="894"/>
      <c r="O285" s="891"/>
      <c r="P285" s="892"/>
      <c r="Q285" s="891"/>
      <c r="R285" s="892"/>
      <c r="S285" s="891"/>
      <c r="T285" s="892"/>
      <c r="U285" s="891"/>
      <c r="V285" s="892"/>
      <c r="W285" s="893"/>
      <c r="X285" s="894"/>
      <c r="Y285" s="897"/>
      <c r="Z285" s="898"/>
      <c r="AA285" s="895"/>
      <c r="AB285" s="896"/>
      <c r="AC285" s="1030"/>
      <c r="AD285" s="50" t="s">
        <v>36</v>
      </c>
      <c r="AE285" s="501" t="s">
        <v>36</v>
      </c>
      <c r="AF285" s="502" t="s">
        <v>36</v>
      </c>
      <c r="AG285" s="6" t="s">
        <v>575</v>
      </c>
      <c r="AH285" s="18" t="s">
        <v>22</v>
      </c>
      <c r="AI285" s="34"/>
      <c r="AJ285" s="35"/>
      <c r="AK285" s="36">
        <v>29.8</v>
      </c>
      <c r="AL285" s="97"/>
    </row>
    <row r="286" spans="1:38">
      <c r="A286" s="2275"/>
      <c r="B286" s="472">
        <v>43076</v>
      </c>
      <c r="C286" s="473" t="s">
        <v>680</v>
      </c>
      <c r="D286" s="116" t="s">
        <v>627</v>
      </c>
      <c r="E286" s="889" t="s">
        <v>36</v>
      </c>
      <c r="F286" s="890">
        <v>8.6</v>
      </c>
      <c r="G286" s="891"/>
      <c r="H286" s="892"/>
      <c r="I286" s="893"/>
      <c r="J286" s="894"/>
      <c r="K286" s="895"/>
      <c r="L286" s="896"/>
      <c r="M286" s="893"/>
      <c r="N286" s="894"/>
      <c r="O286" s="891"/>
      <c r="P286" s="892"/>
      <c r="Q286" s="891"/>
      <c r="R286" s="892"/>
      <c r="S286" s="891"/>
      <c r="T286" s="892"/>
      <c r="U286" s="891"/>
      <c r="V286" s="892"/>
      <c r="W286" s="893"/>
      <c r="X286" s="894"/>
      <c r="Y286" s="897"/>
      <c r="Z286" s="898"/>
      <c r="AA286" s="895"/>
      <c r="AB286" s="896"/>
      <c r="AC286" s="1030"/>
      <c r="AD286" s="50" t="s">
        <v>36</v>
      </c>
      <c r="AE286" s="501" t="s">
        <v>36</v>
      </c>
      <c r="AF286" s="502" t="s">
        <v>36</v>
      </c>
      <c r="AG286" s="6" t="s">
        <v>576</v>
      </c>
      <c r="AH286" s="18" t="s">
        <v>23</v>
      </c>
      <c r="AI286" s="34"/>
      <c r="AJ286" s="35"/>
      <c r="AK286" s="36">
        <v>97.3</v>
      </c>
      <c r="AL286" s="97"/>
    </row>
    <row r="287" spans="1:38">
      <c r="A287" s="2275"/>
      <c r="B287" s="472">
        <v>43077</v>
      </c>
      <c r="C287" s="473" t="s">
        <v>681</v>
      </c>
      <c r="D287" s="116" t="s">
        <v>641</v>
      </c>
      <c r="E287" s="889">
        <v>5.5</v>
      </c>
      <c r="F287" s="890">
        <v>6.8</v>
      </c>
      <c r="G287" s="891"/>
      <c r="H287" s="892"/>
      <c r="I287" s="893"/>
      <c r="J287" s="894"/>
      <c r="K287" s="895"/>
      <c r="L287" s="896"/>
      <c r="M287" s="893"/>
      <c r="N287" s="894"/>
      <c r="O287" s="891"/>
      <c r="P287" s="892"/>
      <c r="Q287" s="891"/>
      <c r="R287" s="892"/>
      <c r="S287" s="891"/>
      <c r="T287" s="892"/>
      <c r="U287" s="891"/>
      <c r="V287" s="892"/>
      <c r="W287" s="893"/>
      <c r="X287" s="894"/>
      <c r="Y287" s="897"/>
      <c r="Z287" s="898"/>
      <c r="AA287" s="895"/>
      <c r="AB287" s="896"/>
      <c r="AC287" s="1030"/>
      <c r="AD287" s="50" t="s">
        <v>36</v>
      </c>
      <c r="AE287" s="501" t="s">
        <v>36</v>
      </c>
      <c r="AF287" s="502" t="s">
        <v>36</v>
      </c>
      <c r="AG287" s="6" t="s">
        <v>577</v>
      </c>
      <c r="AH287" s="18" t="s">
        <v>23</v>
      </c>
      <c r="AI287" s="34"/>
      <c r="AJ287" s="35"/>
      <c r="AK287" s="36">
        <v>112.5</v>
      </c>
      <c r="AL287" s="97"/>
    </row>
    <row r="288" spans="1:38">
      <c r="A288" s="2275"/>
      <c r="B288" s="472">
        <v>43078</v>
      </c>
      <c r="C288" s="473" t="s">
        <v>682</v>
      </c>
      <c r="D288" s="116" t="s">
        <v>627</v>
      </c>
      <c r="E288" s="889" t="s">
        <v>36</v>
      </c>
      <c r="F288" s="890">
        <v>7.9</v>
      </c>
      <c r="G288" s="891"/>
      <c r="H288" s="892"/>
      <c r="I288" s="893"/>
      <c r="J288" s="894"/>
      <c r="K288" s="895"/>
      <c r="L288" s="896"/>
      <c r="M288" s="893"/>
      <c r="N288" s="894"/>
      <c r="O288" s="891"/>
      <c r="P288" s="892"/>
      <c r="Q288" s="891"/>
      <c r="R288" s="892"/>
      <c r="S288" s="891"/>
      <c r="T288" s="892"/>
      <c r="U288" s="891"/>
      <c r="V288" s="892"/>
      <c r="W288" s="893"/>
      <c r="X288" s="894"/>
      <c r="Y288" s="897"/>
      <c r="Z288" s="898"/>
      <c r="AA288" s="895"/>
      <c r="AB288" s="896"/>
      <c r="AC288" s="1030"/>
      <c r="AD288" s="50" t="s">
        <v>36</v>
      </c>
      <c r="AE288" s="501" t="s">
        <v>36</v>
      </c>
      <c r="AF288" s="502" t="s">
        <v>36</v>
      </c>
      <c r="AG288" s="6" t="s">
        <v>578</v>
      </c>
      <c r="AH288" s="18" t="s">
        <v>23</v>
      </c>
      <c r="AI288" s="34"/>
      <c r="AJ288" s="35"/>
      <c r="AK288" s="36">
        <v>73.400000000000006</v>
      </c>
      <c r="AL288" s="97"/>
    </row>
    <row r="289" spans="1:38">
      <c r="A289" s="2275"/>
      <c r="B289" s="472">
        <v>43079</v>
      </c>
      <c r="C289" s="473" t="s">
        <v>683</v>
      </c>
      <c r="D289" s="116" t="s">
        <v>627</v>
      </c>
      <c r="E289" s="889" t="s">
        <v>36</v>
      </c>
      <c r="F289" s="890">
        <v>7.8</v>
      </c>
      <c r="G289" s="891"/>
      <c r="H289" s="892"/>
      <c r="I289" s="893"/>
      <c r="J289" s="894"/>
      <c r="K289" s="895"/>
      <c r="L289" s="896"/>
      <c r="M289" s="893"/>
      <c r="N289" s="894"/>
      <c r="O289" s="891"/>
      <c r="P289" s="892"/>
      <c r="Q289" s="891"/>
      <c r="R289" s="892"/>
      <c r="S289" s="891"/>
      <c r="T289" s="892"/>
      <c r="U289" s="891"/>
      <c r="V289" s="892"/>
      <c r="W289" s="893"/>
      <c r="X289" s="894"/>
      <c r="Y289" s="897"/>
      <c r="Z289" s="898"/>
      <c r="AA289" s="895"/>
      <c r="AB289" s="896"/>
      <c r="AC289" s="1030"/>
      <c r="AD289" s="50" t="s">
        <v>36</v>
      </c>
      <c r="AE289" s="501" t="s">
        <v>36</v>
      </c>
      <c r="AF289" s="502" t="s">
        <v>36</v>
      </c>
      <c r="AG289" s="6" t="s">
        <v>579</v>
      </c>
      <c r="AH289" s="18" t="s">
        <v>23</v>
      </c>
      <c r="AI289" s="34"/>
      <c r="AJ289" s="35"/>
      <c r="AK289" s="36">
        <v>39.1</v>
      </c>
      <c r="AL289" s="97"/>
    </row>
    <row r="290" spans="1:38">
      <c r="A290" s="2275"/>
      <c r="B290" s="472">
        <v>43080</v>
      </c>
      <c r="C290" s="473" t="s">
        <v>677</v>
      </c>
      <c r="D290" s="116" t="s">
        <v>627</v>
      </c>
      <c r="E290" s="889" t="s">
        <v>36</v>
      </c>
      <c r="F290" s="890">
        <v>17</v>
      </c>
      <c r="G290" s="891"/>
      <c r="H290" s="892"/>
      <c r="I290" s="893"/>
      <c r="J290" s="894"/>
      <c r="K290" s="895"/>
      <c r="L290" s="896"/>
      <c r="M290" s="893"/>
      <c r="N290" s="894"/>
      <c r="O290" s="891"/>
      <c r="P290" s="892"/>
      <c r="Q290" s="891"/>
      <c r="R290" s="892"/>
      <c r="S290" s="891"/>
      <c r="T290" s="892"/>
      <c r="U290" s="891"/>
      <c r="V290" s="892"/>
      <c r="W290" s="893"/>
      <c r="X290" s="894"/>
      <c r="Y290" s="897"/>
      <c r="Z290" s="898"/>
      <c r="AA290" s="895"/>
      <c r="AB290" s="896"/>
      <c r="AC290" s="1030"/>
      <c r="AD290" s="50" t="s">
        <v>36</v>
      </c>
      <c r="AE290" s="501" t="s">
        <v>36</v>
      </c>
      <c r="AF290" s="502" t="s">
        <v>36</v>
      </c>
      <c r="AG290" s="6" t="s">
        <v>580</v>
      </c>
      <c r="AH290" s="18" t="s">
        <v>23</v>
      </c>
      <c r="AI290" s="37"/>
      <c r="AJ290" s="38"/>
      <c r="AK290" s="39">
        <v>11.8</v>
      </c>
      <c r="AL290" s="95"/>
    </row>
    <row r="291" spans="1:38">
      <c r="A291" s="2275"/>
      <c r="B291" s="472">
        <v>43081</v>
      </c>
      <c r="C291" s="473" t="s">
        <v>678</v>
      </c>
      <c r="D291" s="116" t="s">
        <v>627</v>
      </c>
      <c r="E291" s="889" t="s">
        <v>36</v>
      </c>
      <c r="F291" s="890">
        <v>9</v>
      </c>
      <c r="G291" s="891"/>
      <c r="H291" s="892"/>
      <c r="I291" s="893"/>
      <c r="J291" s="894"/>
      <c r="K291" s="895"/>
      <c r="L291" s="896"/>
      <c r="M291" s="893"/>
      <c r="N291" s="894"/>
      <c r="O291" s="891"/>
      <c r="P291" s="892"/>
      <c r="Q291" s="891"/>
      <c r="R291" s="892"/>
      <c r="S291" s="891"/>
      <c r="T291" s="892"/>
      <c r="U291" s="891"/>
      <c r="V291" s="892"/>
      <c r="W291" s="893"/>
      <c r="X291" s="894"/>
      <c r="Y291" s="897"/>
      <c r="Z291" s="898"/>
      <c r="AA291" s="895"/>
      <c r="AB291" s="896"/>
      <c r="AC291" s="1030"/>
      <c r="AD291" s="50" t="s">
        <v>36</v>
      </c>
      <c r="AE291" s="501" t="s">
        <v>36</v>
      </c>
      <c r="AF291" s="502" t="s">
        <v>36</v>
      </c>
      <c r="AG291" s="6" t="s">
        <v>581</v>
      </c>
      <c r="AH291" s="18" t="s">
        <v>23</v>
      </c>
      <c r="AI291" s="49"/>
      <c r="AJ291" s="50"/>
      <c r="AK291" s="25">
        <v>189</v>
      </c>
      <c r="AL291" s="26"/>
    </row>
    <row r="292" spans="1:38">
      <c r="A292" s="2275"/>
      <c r="B292" s="472">
        <v>43082</v>
      </c>
      <c r="C292" s="473" t="s">
        <v>679</v>
      </c>
      <c r="D292" s="116" t="s">
        <v>627</v>
      </c>
      <c r="E292" s="889" t="s">
        <v>36</v>
      </c>
      <c r="F292" s="890">
        <v>8.4</v>
      </c>
      <c r="G292" s="891"/>
      <c r="H292" s="892"/>
      <c r="I292" s="893"/>
      <c r="J292" s="894"/>
      <c r="K292" s="895"/>
      <c r="L292" s="896"/>
      <c r="M292" s="893"/>
      <c r="N292" s="894"/>
      <c r="O292" s="891"/>
      <c r="P292" s="892"/>
      <c r="Q292" s="891"/>
      <c r="R292" s="892"/>
      <c r="S292" s="891"/>
      <c r="T292" s="892"/>
      <c r="U292" s="891"/>
      <c r="V292" s="892"/>
      <c r="W292" s="893"/>
      <c r="X292" s="894"/>
      <c r="Y292" s="897"/>
      <c r="Z292" s="898"/>
      <c r="AA292" s="895"/>
      <c r="AB292" s="896"/>
      <c r="AC292" s="1030"/>
      <c r="AD292" s="50" t="s">
        <v>36</v>
      </c>
      <c r="AE292" s="501" t="s">
        <v>36</v>
      </c>
      <c r="AF292" s="502" t="s">
        <v>36</v>
      </c>
      <c r="AG292" s="6" t="s">
        <v>582</v>
      </c>
      <c r="AH292" s="18" t="s">
        <v>23</v>
      </c>
      <c r="AI292" s="989"/>
      <c r="AJ292" s="990"/>
      <c r="AK292" s="991">
        <v>0.5</v>
      </c>
      <c r="AL292" s="96"/>
    </row>
    <row r="293" spans="1:38">
      <c r="A293" s="2275"/>
      <c r="B293" s="472">
        <v>43083</v>
      </c>
      <c r="C293" s="473" t="s">
        <v>680</v>
      </c>
      <c r="D293" s="116" t="s">
        <v>627</v>
      </c>
      <c r="E293" s="889" t="s">
        <v>36</v>
      </c>
      <c r="F293" s="890">
        <v>7.1</v>
      </c>
      <c r="G293" s="891"/>
      <c r="H293" s="892"/>
      <c r="I293" s="893"/>
      <c r="J293" s="894"/>
      <c r="K293" s="895"/>
      <c r="L293" s="896"/>
      <c r="M293" s="893"/>
      <c r="N293" s="894"/>
      <c r="O293" s="891"/>
      <c r="P293" s="892"/>
      <c r="Q293" s="891"/>
      <c r="R293" s="892"/>
      <c r="S293" s="891"/>
      <c r="T293" s="892"/>
      <c r="U293" s="891"/>
      <c r="V293" s="892"/>
      <c r="W293" s="893"/>
      <c r="X293" s="894"/>
      <c r="Y293" s="897"/>
      <c r="Z293" s="898"/>
      <c r="AA293" s="895"/>
      <c r="AB293" s="896"/>
      <c r="AC293" s="1030"/>
      <c r="AD293" s="50" t="s">
        <v>36</v>
      </c>
      <c r="AE293" s="501" t="s">
        <v>36</v>
      </c>
      <c r="AF293" s="502" t="s">
        <v>36</v>
      </c>
      <c r="AG293" s="6" t="s">
        <v>24</v>
      </c>
      <c r="AH293" s="18" t="s">
        <v>23</v>
      </c>
      <c r="AI293" s="881"/>
      <c r="AJ293" s="998"/>
      <c r="AK293" s="994">
        <v>3.1</v>
      </c>
      <c r="AL293" s="96"/>
    </row>
    <row r="294" spans="1:38">
      <c r="A294" s="2275"/>
      <c r="B294" s="472">
        <v>43084</v>
      </c>
      <c r="C294" s="473" t="s">
        <v>681</v>
      </c>
      <c r="D294" s="116" t="s">
        <v>641</v>
      </c>
      <c r="E294" s="889" t="s">
        <v>36</v>
      </c>
      <c r="F294" s="890">
        <v>6.5</v>
      </c>
      <c r="G294" s="891"/>
      <c r="H294" s="892"/>
      <c r="I294" s="893"/>
      <c r="J294" s="894"/>
      <c r="K294" s="895"/>
      <c r="L294" s="896"/>
      <c r="M294" s="893"/>
      <c r="N294" s="894"/>
      <c r="O294" s="891"/>
      <c r="P294" s="892"/>
      <c r="Q294" s="891"/>
      <c r="R294" s="892"/>
      <c r="S294" s="891"/>
      <c r="T294" s="892"/>
      <c r="U294" s="891"/>
      <c r="V294" s="892"/>
      <c r="W294" s="893"/>
      <c r="X294" s="894"/>
      <c r="Y294" s="897"/>
      <c r="Z294" s="898"/>
      <c r="AA294" s="895"/>
      <c r="AB294" s="896"/>
      <c r="AC294" s="1030"/>
      <c r="AD294" s="50" t="s">
        <v>36</v>
      </c>
      <c r="AE294" s="501" t="s">
        <v>36</v>
      </c>
      <c r="AF294" s="502" t="s">
        <v>36</v>
      </c>
      <c r="AG294" s="6" t="s">
        <v>25</v>
      </c>
      <c r="AH294" s="18" t="s">
        <v>23</v>
      </c>
      <c r="AI294" s="881"/>
      <c r="AJ294" s="998"/>
      <c r="AK294" s="994">
        <v>1.7</v>
      </c>
      <c r="AL294" s="96"/>
    </row>
    <row r="295" spans="1:38">
      <c r="A295" s="2275"/>
      <c r="B295" s="472">
        <v>43085</v>
      </c>
      <c r="C295" s="473" t="s">
        <v>682</v>
      </c>
      <c r="D295" s="116" t="s">
        <v>627</v>
      </c>
      <c r="E295" s="889" t="s">
        <v>36</v>
      </c>
      <c r="F295" s="890">
        <v>8.6999999999999993</v>
      </c>
      <c r="G295" s="891"/>
      <c r="H295" s="892"/>
      <c r="I295" s="893"/>
      <c r="J295" s="894"/>
      <c r="K295" s="895"/>
      <c r="L295" s="896"/>
      <c r="M295" s="893"/>
      <c r="N295" s="894"/>
      <c r="O295" s="891"/>
      <c r="P295" s="892"/>
      <c r="Q295" s="891"/>
      <c r="R295" s="892"/>
      <c r="S295" s="891"/>
      <c r="T295" s="892"/>
      <c r="U295" s="891"/>
      <c r="V295" s="892"/>
      <c r="W295" s="893"/>
      <c r="X295" s="894"/>
      <c r="Y295" s="897"/>
      <c r="Z295" s="898"/>
      <c r="AA295" s="895"/>
      <c r="AB295" s="896"/>
      <c r="AC295" s="1030"/>
      <c r="AD295" s="50" t="s">
        <v>36</v>
      </c>
      <c r="AE295" s="501" t="s">
        <v>36</v>
      </c>
      <c r="AF295" s="502" t="s">
        <v>36</v>
      </c>
      <c r="AG295" s="6" t="s">
        <v>583</v>
      </c>
      <c r="AH295" s="18" t="s">
        <v>23</v>
      </c>
      <c r="AI295" s="881"/>
      <c r="AJ295" s="998"/>
      <c r="AK295" s="994">
        <v>9.9</v>
      </c>
      <c r="AL295" s="96"/>
    </row>
    <row r="296" spans="1:38">
      <c r="A296" s="2275"/>
      <c r="B296" s="472">
        <v>43086</v>
      </c>
      <c r="C296" s="473" t="s">
        <v>683</v>
      </c>
      <c r="D296" s="116" t="s">
        <v>627</v>
      </c>
      <c r="E296" s="889" t="s">
        <v>36</v>
      </c>
      <c r="F296" s="890">
        <v>8.4</v>
      </c>
      <c r="G296" s="891"/>
      <c r="H296" s="892"/>
      <c r="I296" s="893"/>
      <c r="J296" s="894"/>
      <c r="K296" s="895"/>
      <c r="L296" s="896"/>
      <c r="M296" s="893"/>
      <c r="N296" s="894"/>
      <c r="O296" s="891"/>
      <c r="P296" s="892"/>
      <c r="Q296" s="891"/>
      <c r="R296" s="892"/>
      <c r="S296" s="891"/>
      <c r="T296" s="892"/>
      <c r="U296" s="891"/>
      <c r="V296" s="892"/>
      <c r="W296" s="893"/>
      <c r="X296" s="894"/>
      <c r="Y296" s="897"/>
      <c r="Z296" s="898"/>
      <c r="AA296" s="895"/>
      <c r="AB296" s="896"/>
      <c r="AC296" s="1030"/>
      <c r="AD296" s="50" t="s">
        <v>36</v>
      </c>
      <c r="AE296" s="501" t="s">
        <v>36</v>
      </c>
      <c r="AF296" s="502" t="s">
        <v>36</v>
      </c>
      <c r="AG296" s="6" t="s">
        <v>584</v>
      </c>
      <c r="AH296" s="18" t="s">
        <v>23</v>
      </c>
      <c r="AI296" s="348"/>
      <c r="AJ296" s="268"/>
      <c r="AK296" s="999">
        <v>7.3999999999999996E-2</v>
      </c>
      <c r="AL296" s="98"/>
    </row>
    <row r="297" spans="1:38">
      <c r="A297" s="2275"/>
      <c r="B297" s="472">
        <v>43087</v>
      </c>
      <c r="C297" s="473" t="s">
        <v>677</v>
      </c>
      <c r="D297" s="116" t="s">
        <v>627</v>
      </c>
      <c r="E297" s="889" t="s">
        <v>36</v>
      </c>
      <c r="F297" s="890">
        <v>4.8</v>
      </c>
      <c r="G297" s="891"/>
      <c r="H297" s="892"/>
      <c r="I297" s="893"/>
      <c r="J297" s="894"/>
      <c r="K297" s="895"/>
      <c r="L297" s="896"/>
      <c r="M297" s="893"/>
      <c r="N297" s="894"/>
      <c r="O297" s="891"/>
      <c r="P297" s="892"/>
      <c r="Q297" s="891"/>
      <c r="R297" s="892"/>
      <c r="S297" s="891"/>
      <c r="T297" s="892"/>
      <c r="U297" s="891"/>
      <c r="V297" s="892"/>
      <c r="W297" s="893"/>
      <c r="X297" s="894"/>
      <c r="Y297" s="897"/>
      <c r="Z297" s="898"/>
      <c r="AA297" s="895"/>
      <c r="AB297" s="896"/>
      <c r="AC297" s="1030"/>
      <c r="AD297" s="50" t="s">
        <v>36</v>
      </c>
      <c r="AE297" s="501" t="s">
        <v>36</v>
      </c>
      <c r="AF297" s="502" t="s">
        <v>36</v>
      </c>
      <c r="AG297" s="6" t="s">
        <v>292</v>
      </c>
      <c r="AH297" s="18" t="s">
        <v>23</v>
      </c>
      <c r="AI297" s="885"/>
      <c r="AJ297" s="269"/>
      <c r="AK297" s="991">
        <v>0.85</v>
      </c>
      <c r="AL297" s="96"/>
    </row>
    <row r="298" spans="1:38">
      <c r="A298" s="2275"/>
      <c r="B298" s="472">
        <v>43088</v>
      </c>
      <c r="C298" s="473" t="s">
        <v>678</v>
      </c>
      <c r="D298" s="116" t="s">
        <v>627</v>
      </c>
      <c r="E298" s="889" t="s">
        <v>36</v>
      </c>
      <c r="F298" s="890">
        <v>8.5</v>
      </c>
      <c r="G298" s="891"/>
      <c r="H298" s="892"/>
      <c r="I298" s="893"/>
      <c r="J298" s="894"/>
      <c r="K298" s="895"/>
      <c r="L298" s="896"/>
      <c r="M298" s="893"/>
      <c r="N298" s="894"/>
      <c r="O298" s="891"/>
      <c r="P298" s="892"/>
      <c r="Q298" s="891"/>
      <c r="R298" s="892"/>
      <c r="S298" s="891"/>
      <c r="T298" s="892"/>
      <c r="U298" s="891"/>
      <c r="V298" s="892"/>
      <c r="W298" s="893"/>
      <c r="X298" s="894"/>
      <c r="Y298" s="897"/>
      <c r="Z298" s="898"/>
      <c r="AA298" s="895"/>
      <c r="AB298" s="896"/>
      <c r="AC298" s="1030"/>
      <c r="AD298" s="50" t="s">
        <v>36</v>
      </c>
      <c r="AE298" s="501" t="s">
        <v>36</v>
      </c>
      <c r="AF298" s="502" t="s">
        <v>36</v>
      </c>
      <c r="AG298" s="6" t="s">
        <v>585</v>
      </c>
      <c r="AH298" s="18" t="s">
        <v>23</v>
      </c>
      <c r="AI298" s="885"/>
      <c r="AJ298" s="269"/>
      <c r="AK298" s="991">
        <v>1.07</v>
      </c>
      <c r="AL298" s="96"/>
    </row>
    <row r="299" spans="1:38">
      <c r="A299" s="2275"/>
      <c r="B299" s="472">
        <v>43089</v>
      </c>
      <c r="C299" s="473" t="s">
        <v>679</v>
      </c>
      <c r="D299" s="116" t="s">
        <v>627</v>
      </c>
      <c r="E299" s="889" t="s">
        <v>36</v>
      </c>
      <c r="F299" s="890">
        <v>6.8</v>
      </c>
      <c r="G299" s="891"/>
      <c r="H299" s="892"/>
      <c r="I299" s="893"/>
      <c r="J299" s="894"/>
      <c r="K299" s="895"/>
      <c r="L299" s="896"/>
      <c r="M299" s="893"/>
      <c r="N299" s="894"/>
      <c r="O299" s="891"/>
      <c r="P299" s="892"/>
      <c r="Q299" s="891"/>
      <c r="R299" s="892"/>
      <c r="S299" s="891"/>
      <c r="T299" s="892"/>
      <c r="U299" s="891"/>
      <c r="V299" s="892"/>
      <c r="W299" s="893"/>
      <c r="X299" s="894"/>
      <c r="Y299" s="897"/>
      <c r="Z299" s="898"/>
      <c r="AA299" s="895"/>
      <c r="AB299" s="896"/>
      <c r="AC299" s="1030"/>
      <c r="AD299" s="50" t="s">
        <v>36</v>
      </c>
      <c r="AE299" s="501" t="s">
        <v>36</v>
      </c>
      <c r="AF299" s="502" t="s">
        <v>36</v>
      </c>
      <c r="AG299" s="6" t="s">
        <v>586</v>
      </c>
      <c r="AH299" s="18" t="s">
        <v>23</v>
      </c>
      <c r="AI299" s="348"/>
      <c r="AJ299" s="268"/>
      <c r="AK299" s="999">
        <v>9.8000000000000004E-2</v>
      </c>
      <c r="AL299" s="98"/>
    </row>
    <row r="300" spans="1:38">
      <c r="A300" s="2275"/>
      <c r="B300" s="472">
        <v>43090</v>
      </c>
      <c r="C300" s="473" t="s">
        <v>680</v>
      </c>
      <c r="D300" s="116" t="s">
        <v>641</v>
      </c>
      <c r="E300" s="889" t="s">
        <v>36</v>
      </c>
      <c r="F300" s="890">
        <v>7</v>
      </c>
      <c r="G300" s="891"/>
      <c r="H300" s="892"/>
      <c r="I300" s="893"/>
      <c r="J300" s="894"/>
      <c r="K300" s="895"/>
      <c r="L300" s="896"/>
      <c r="M300" s="893"/>
      <c r="N300" s="894"/>
      <c r="O300" s="891"/>
      <c r="P300" s="892"/>
      <c r="Q300" s="891"/>
      <c r="R300" s="892"/>
      <c r="S300" s="891"/>
      <c r="T300" s="892"/>
      <c r="U300" s="891"/>
      <c r="V300" s="892"/>
      <c r="W300" s="893"/>
      <c r="X300" s="894"/>
      <c r="Y300" s="897"/>
      <c r="Z300" s="898"/>
      <c r="AA300" s="895"/>
      <c r="AB300" s="896"/>
      <c r="AC300" s="1030"/>
      <c r="AD300" s="50" t="s">
        <v>36</v>
      </c>
      <c r="AE300" s="501" t="s">
        <v>36</v>
      </c>
      <c r="AF300" s="502" t="s">
        <v>36</v>
      </c>
      <c r="AG300" s="6" t="s">
        <v>587</v>
      </c>
      <c r="AH300" s="18" t="s">
        <v>23</v>
      </c>
      <c r="AI300" s="885"/>
      <c r="AJ300" s="269"/>
      <c r="AK300" s="991" t="s">
        <v>644</v>
      </c>
      <c r="AL300" s="96"/>
    </row>
    <row r="301" spans="1:38">
      <c r="A301" s="2275"/>
      <c r="B301" s="472">
        <v>43091</v>
      </c>
      <c r="C301" s="473" t="s">
        <v>681</v>
      </c>
      <c r="D301" s="116" t="s">
        <v>641</v>
      </c>
      <c r="E301" s="889" t="s">
        <v>36</v>
      </c>
      <c r="F301" s="890">
        <v>6.1</v>
      </c>
      <c r="G301" s="891"/>
      <c r="H301" s="892"/>
      <c r="I301" s="893"/>
      <c r="J301" s="894"/>
      <c r="K301" s="895"/>
      <c r="L301" s="896"/>
      <c r="M301" s="893"/>
      <c r="N301" s="894"/>
      <c r="O301" s="891"/>
      <c r="P301" s="892"/>
      <c r="Q301" s="891"/>
      <c r="R301" s="892"/>
      <c r="S301" s="891"/>
      <c r="T301" s="892"/>
      <c r="U301" s="891"/>
      <c r="V301" s="892"/>
      <c r="W301" s="893"/>
      <c r="X301" s="894"/>
      <c r="Y301" s="897"/>
      <c r="Z301" s="898"/>
      <c r="AA301" s="895"/>
      <c r="AB301" s="896"/>
      <c r="AC301" s="1030"/>
      <c r="AD301" s="50" t="s">
        <v>36</v>
      </c>
      <c r="AE301" s="501" t="s">
        <v>36</v>
      </c>
      <c r="AF301" s="502" t="s">
        <v>36</v>
      </c>
      <c r="AG301" s="6" t="s">
        <v>588</v>
      </c>
      <c r="AH301" s="18" t="s">
        <v>23</v>
      </c>
      <c r="AI301" s="23"/>
      <c r="AJ301" s="48"/>
      <c r="AK301" s="36">
        <v>23.9</v>
      </c>
      <c r="AL301" s="97"/>
    </row>
    <row r="302" spans="1:38">
      <c r="A302" s="2275"/>
      <c r="B302" s="472">
        <v>43092</v>
      </c>
      <c r="C302" s="473" t="s">
        <v>682</v>
      </c>
      <c r="D302" s="116" t="s">
        <v>627</v>
      </c>
      <c r="E302" s="889" t="s">
        <v>36</v>
      </c>
      <c r="F302" s="890">
        <v>8.6</v>
      </c>
      <c r="G302" s="891"/>
      <c r="H302" s="892"/>
      <c r="I302" s="893"/>
      <c r="J302" s="894"/>
      <c r="K302" s="895"/>
      <c r="L302" s="896"/>
      <c r="M302" s="893"/>
      <c r="N302" s="894"/>
      <c r="O302" s="891"/>
      <c r="P302" s="892"/>
      <c r="Q302" s="891"/>
      <c r="R302" s="892"/>
      <c r="S302" s="891"/>
      <c r="T302" s="892"/>
      <c r="U302" s="891"/>
      <c r="V302" s="892"/>
      <c r="W302" s="893"/>
      <c r="X302" s="894"/>
      <c r="Y302" s="897"/>
      <c r="Z302" s="898"/>
      <c r="AA302" s="895"/>
      <c r="AB302" s="896"/>
      <c r="AC302" s="1030"/>
      <c r="AD302" s="50" t="s">
        <v>36</v>
      </c>
      <c r="AE302" s="501" t="s">
        <v>36</v>
      </c>
      <c r="AF302" s="502" t="s">
        <v>36</v>
      </c>
      <c r="AG302" s="6" t="s">
        <v>27</v>
      </c>
      <c r="AH302" s="18" t="s">
        <v>23</v>
      </c>
      <c r="AI302" s="23"/>
      <c r="AJ302" s="48"/>
      <c r="AK302" s="36">
        <v>34.700000000000003</v>
      </c>
      <c r="AL302" s="97"/>
    </row>
    <row r="303" spans="1:38">
      <c r="A303" s="2275"/>
      <c r="B303" s="472">
        <v>43093</v>
      </c>
      <c r="C303" s="473" t="s">
        <v>683</v>
      </c>
      <c r="D303" s="116" t="s">
        <v>641</v>
      </c>
      <c r="E303" s="889">
        <v>2.5</v>
      </c>
      <c r="F303" s="890">
        <v>6.5</v>
      </c>
      <c r="G303" s="891"/>
      <c r="H303" s="892"/>
      <c r="I303" s="893"/>
      <c r="J303" s="894"/>
      <c r="K303" s="895"/>
      <c r="L303" s="896"/>
      <c r="M303" s="893"/>
      <c r="N303" s="894"/>
      <c r="O303" s="891"/>
      <c r="P303" s="892"/>
      <c r="Q303" s="891"/>
      <c r="R303" s="892"/>
      <c r="S303" s="891"/>
      <c r="T303" s="892"/>
      <c r="U303" s="891"/>
      <c r="V303" s="892"/>
      <c r="W303" s="893"/>
      <c r="X303" s="894"/>
      <c r="Y303" s="897"/>
      <c r="Z303" s="898"/>
      <c r="AA303" s="895"/>
      <c r="AB303" s="896"/>
      <c r="AC303" s="1030"/>
      <c r="AD303" s="50" t="s">
        <v>36</v>
      </c>
      <c r="AE303" s="501" t="s">
        <v>36</v>
      </c>
      <c r="AF303" s="502" t="s">
        <v>36</v>
      </c>
      <c r="AG303" s="6" t="s">
        <v>589</v>
      </c>
      <c r="AH303" s="18" t="s">
        <v>574</v>
      </c>
      <c r="AI303" s="51"/>
      <c r="AJ303" s="52"/>
      <c r="AK303" s="43">
        <v>10</v>
      </c>
      <c r="AL303" s="99"/>
    </row>
    <row r="304" spans="1:38">
      <c r="A304" s="2275"/>
      <c r="B304" s="472">
        <v>43094</v>
      </c>
      <c r="C304" s="473" t="s">
        <v>677</v>
      </c>
      <c r="D304" s="116" t="s">
        <v>627</v>
      </c>
      <c r="E304" s="889">
        <v>13</v>
      </c>
      <c r="F304" s="890">
        <v>14</v>
      </c>
      <c r="G304" s="891"/>
      <c r="H304" s="892"/>
      <c r="I304" s="893"/>
      <c r="J304" s="894"/>
      <c r="K304" s="895"/>
      <c r="L304" s="896"/>
      <c r="M304" s="893"/>
      <c r="N304" s="894"/>
      <c r="O304" s="891"/>
      <c r="P304" s="892"/>
      <c r="Q304" s="891"/>
      <c r="R304" s="892"/>
      <c r="S304" s="891"/>
      <c r="T304" s="892"/>
      <c r="U304" s="891"/>
      <c r="V304" s="892"/>
      <c r="W304" s="893"/>
      <c r="X304" s="894"/>
      <c r="Y304" s="897"/>
      <c r="Z304" s="898"/>
      <c r="AA304" s="895"/>
      <c r="AB304" s="896"/>
      <c r="AC304" s="1030"/>
      <c r="AD304" s="50" t="s">
        <v>36</v>
      </c>
      <c r="AE304" s="501" t="s">
        <v>36</v>
      </c>
      <c r="AF304" s="502" t="s">
        <v>36</v>
      </c>
      <c r="AG304" s="6" t="s">
        <v>590</v>
      </c>
      <c r="AH304" s="18" t="s">
        <v>23</v>
      </c>
      <c r="AI304" s="51"/>
      <c r="AJ304" s="52"/>
      <c r="AK304" s="43">
        <v>8</v>
      </c>
      <c r="AL304" s="99"/>
    </row>
    <row r="305" spans="1:38">
      <c r="A305" s="2275"/>
      <c r="B305" s="472">
        <v>43095</v>
      </c>
      <c r="C305" s="473" t="s">
        <v>678</v>
      </c>
      <c r="D305" s="116" t="s">
        <v>627</v>
      </c>
      <c r="E305" s="889" t="s">
        <v>36</v>
      </c>
      <c r="F305" s="890">
        <v>8.6999999999999993</v>
      </c>
      <c r="G305" s="891"/>
      <c r="H305" s="892"/>
      <c r="I305" s="893"/>
      <c r="J305" s="894"/>
      <c r="K305" s="895"/>
      <c r="L305" s="896"/>
      <c r="M305" s="893"/>
      <c r="N305" s="894"/>
      <c r="O305" s="891"/>
      <c r="P305" s="892"/>
      <c r="Q305" s="891"/>
      <c r="R305" s="892"/>
      <c r="S305" s="891"/>
      <c r="T305" s="892"/>
      <c r="U305" s="891"/>
      <c r="V305" s="892"/>
      <c r="W305" s="893"/>
      <c r="X305" s="894"/>
      <c r="Y305" s="897"/>
      <c r="Z305" s="898"/>
      <c r="AA305" s="895"/>
      <c r="AB305" s="896"/>
      <c r="AC305" s="1030"/>
      <c r="AD305" s="50" t="s">
        <v>36</v>
      </c>
      <c r="AE305" s="501" t="s">
        <v>36</v>
      </c>
      <c r="AF305" s="502" t="s">
        <v>36</v>
      </c>
      <c r="AG305" s="19"/>
      <c r="AH305" s="9"/>
      <c r="AI305" s="20"/>
      <c r="AJ305" s="8"/>
      <c r="AK305" s="8"/>
      <c r="AL305" s="9"/>
    </row>
    <row r="306" spans="1:38">
      <c r="A306" s="2275"/>
      <c r="B306" s="472">
        <v>43096</v>
      </c>
      <c r="C306" s="473" t="s">
        <v>679</v>
      </c>
      <c r="D306" s="116" t="s">
        <v>627</v>
      </c>
      <c r="E306" s="889" t="s">
        <v>36</v>
      </c>
      <c r="F306" s="890">
        <v>8.1999999999999993</v>
      </c>
      <c r="G306" s="891"/>
      <c r="H306" s="892"/>
      <c r="I306" s="893"/>
      <c r="J306" s="894"/>
      <c r="K306" s="895"/>
      <c r="L306" s="896"/>
      <c r="M306" s="893"/>
      <c r="N306" s="894"/>
      <c r="O306" s="891"/>
      <c r="P306" s="892"/>
      <c r="Q306" s="891"/>
      <c r="R306" s="892"/>
      <c r="S306" s="891"/>
      <c r="T306" s="892"/>
      <c r="U306" s="891"/>
      <c r="V306" s="892"/>
      <c r="W306" s="893"/>
      <c r="X306" s="894"/>
      <c r="Y306" s="897"/>
      <c r="Z306" s="898"/>
      <c r="AA306" s="895"/>
      <c r="AB306" s="896"/>
      <c r="AC306" s="1030"/>
      <c r="AD306" s="50" t="s">
        <v>36</v>
      </c>
      <c r="AE306" s="501" t="s">
        <v>36</v>
      </c>
      <c r="AF306" s="502" t="s">
        <v>36</v>
      </c>
      <c r="AG306" s="19"/>
      <c r="AH306" s="9"/>
      <c r="AI306" s="20"/>
      <c r="AJ306" s="8"/>
      <c r="AK306" s="8"/>
      <c r="AL306" s="9"/>
    </row>
    <row r="307" spans="1:38">
      <c r="A307" s="2275"/>
      <c r="B307" s="472">
        <v>43097</v>
      </c>
      <c r="C307" s="473" t="s">
        <v>680</v>
      </c>
      <c r="D307" s="116" t="s">
        <v>627</v>
      </c>
      <c r="E307" s="889" t="s">
        <v>36</v>
      </c>
      <c r="F307" s="890">
        <v>7.5</v>
      </c>
      <c r="G307" s="891"/>
      <c r="H307" s="892"/>
      <c r="I307" s="893"/>
      <c r="J307" s="894"/>
      <c r="K307" s="895"/>
      <c r="L307" s="896"/>
      <c r="M307" s="893"/>
      <c r="N307" s="894"/>
      <c r="O307" s="891"/>
      <c r="P307" s="892"/>
      <c r="Q307" s="891"/>
      <c r="R307" s="892"/>
      <c r="S307" s="891"/>
      <c r="T307" s="892"/>
      <c r="U307" s="891"/>
      <c r="V307" s="892"/>
      <c r="W307" s="893"/>
      <c r="X307" s="894"/>
      <c r="Y307" s="897"/>
      <c r="Z307" s="898"/>
      <c r="AA307" s="895"/>
      <c r="AB307" s="896"/>
      <c r="AC307" s="1030"/>
      <c r="AD307" s="50" t="s">
        <v>36</v>
      </c>
      <c r="AE307" s="501" t="s">
        <v>36</v>
      </c>
      <c r="AF307" s="502" t="s">
        <v>36</v>
      </c>
      <c r="AG307" s="21"/>
      <c r="AH307" s="3"/>
      <c r="AI307" s="22"/>
      <c r="AJ307" s="10"/>
      <c r="AK307" s="10"/>
      <c r="AL307" s="3"/>
    </row>
    <row r="308" spans="1:38">
      <c r="A308" s="2275"/>
      <c r="B308" s="472">
        <v>43098</v>
      </c>
      <c r="C308" s="473" t="s">
        <v>681</v>
      </c>
      <c r="D308" s="116" t="s">
        <v>627</v>
      </c>
      <c r="E308" s="889" t="s">
        <v>36</v>
      </c>
      <c r="F308" s="890">
        <v>7.7</v>
      </c>
      <c r="G308" s="891"/>
      <c r="H308" s="892"/>
      <c r="I308" s="893"/>
      <c r="J308" s="894"/>
      <c r="K308" s="895"/>
      <c r="L308" s="896"/>
      <c r="M308" s="893"/>
      <c r="N308" s="894"/>
      <c r="O308" s="891"/>
      <c r="P308" s="892"/>
      <c r="Q308" s="891"/>
      <c r="R308" s="892"/>
      <c r="S308" s="891"/>
      <c r="T308" s="892"/>
      <c r="U308" s="891"/>
      <c r="V308" s="892"/>
      <c r="W308" s="893"/>
      <c r="X308" s="894"/>
      <c r="Y308" s="897"/>
      <c r="Z308" s="898"/>
      <c r="AA308" s="895"/>
      <c r="AB308" s="896"/>
      <c r="AC308" s="1030"/>
      <c r="AD308" s="50" t="s">
        <v>36</v>
      </c>
      <c r="AE308" s="501" t="s">
        <v>36</v>
      </c>
      <c r="AF308" s="502" t="s">
        <v>36</v>
      </c>
      <c r="AG308" s="2102" t="s">
        <v>389</v>
      </c>
      <c r="AH308" s="2"/>
      <c r="AI308" s="2"/>
      <c r="AJ308" s="2"/>
      <c r="AK308" s="2"/>
      <c r="AL308" s="100"/>
    </row>
    <row r="309" spans="1:38">
      <c r="A309" s="2275"/>
      <c r="B309" s="472">
        <v>43099</v>
      </c>
      <c r="C309" s="473" t="s">
        <v>682</v>
      </c>
      <c r="D309" s="116" t="s">
        <v>627</v>
      </c>
      <c r="E309" s="889" t="s">
        <v>36</v>
      </c>
      <c r="F309" s="890">
        <v>8</v>
      </c>
      <c r="G309" s="891"/>
      <c r="H309" s="892"/>
      <c r="I309" s="893"/>
      <c r="J309" s="894"/>
      <c r="K309" s="895"/>
      <c r="L309" s="896"/>
      <c r="M309" s="893"/>
      <c r="N309" s="894"/>
      <c r="O309" s="891"/>
      <c r="P309" s="892"/>
      <c r="Q309" s="891"/>
      <c r="R309" s="892"/>
      <c r="S309" s="891"/>
      <c r="T309" s="892"/>
      <c r="U309" s="891"/>
      <c r="V309" s="892"/>
      <c r="W309" s="893"/>
      <c r="X309" s="894"/>
      <c r="Y309" s="897"/>
      <c r="Z309" s="898"/>
      <c r="AA309" s="895"/>
      <c r="AB309" s="896"/>
      <c r="AC309" s="1030"/>
      <c r="AD309" s="50" t="s">
        <v>36</v>
      </c>
      <c r="AE309" s="501" t="s">
        <v>36</v>
      </c>
      <c r="AF309" s="502" t="s">
        <v>36</v>
      </c>
      <c r="AG309" s="2096" t="s">
        <v>771</v>
      </c>
      <c r="AH309" s="2"/>
      <c r="AI309" s="2"/>
      <c r="AJ309" s="2"/>
      <c r="AK309" s="2"/>
      <c r="AL309" s="100"/>
    </row>
    <row r="310" spans="1:38">
      <c r="A310" s="2230"/>
      <c r="B310" s="475">
        <v>43100</v>
      </c>
      <c r="C310" s="476" t="s">
        <v>683</v>
      </c>
      <c r="D310" s="288" t="s">
        <v>641</v>
      </c>
      <c r="E310" s="1070" t="s">
        <v>36</v>
      </c>
      <c r="F310" s="1071">
        <v>5</v>
      </c>
      <c r="G310" s="1072"/>
      <c r="H310" s="1073"/>
      <c r="I310" s="1074"/>
      <c r="J310" s="1075"/>
      <c r="K310" s="1076"/>
      <c r="L310" s="1077"/>
      <c r="M310" s="1074"/>
      <c r="N310" s="1075"/>
      <c r="O310" s="1072"/>
      <c r="P310" s="1073"/>
      <c r="Q310" s="1072"/>
      <c r="R310" s="1073"/>
      <c r="S310" s="1072"/>
      <c r="T310" s="1073"/>
      <c r="U310" s="1072"/>
      <c r="V310" s="1073"/>
      <c r="W310" s="1074"/>
      <c r="X310" s="1075"/>
      <c r="Y310" s="1078"/>
      <c r="Z310" s="1079"/>
      <c r="AA310" s="1076"/>
      <c r="AB310" s="1077"/>
      <c r="AC310" s="1080"/>
      <c r="AD310" s="503" t="s">
        <v>36</v>
      </c>
      <c r="AE310" s="504" t="s">
        <v>36</v>
      </c>
      <c r="AF310" s="505" t="s">
        <v>36</v>
      </c>
      <c r="AG310" s="1632" t="s">
        <v>772</v>
      </c>
      <c r="AH310" s="2"/>
      <c r="AI310" s="2"/>
      <c r="AJ310" s="2"/>
      <c r="AK310" s="2"/>
      <c r="AL310" s="100"/>
    </row>
    <row r="311" spans="1:38" ht="13.5" customHeight="1">
      <c r="A311" s="1202"/>
      <c r="B311" s="2194" t="s">
        <v>407</v>
      </c>
      <c r="C311" s="2184"/>
      <c r="D311" s="664"/>
      <c r="E311" s="586">
        <f>MAX(E280:E310)</f>
        <v>13</v>
      </c>
      <c r="F311" s="587">
        <f>MAX(F280:F310)</f>
        <v>17</v>
      </c>
      <c r="G311" s="587">
        <f t="shared" ref="G311:AC311" si="32">MAX(G280:G310)</f>
        <v>0</v>
      </c>
      <c r="H311" s="587">
        <f t="shared" si="32"/>
        <v>0</v>
      </c>
      <c r="I311" s="587">
        <f t="shared" si="32"/>
        <v>0</v>
      </c>
      <c r="J311" s="587">
        <f t="shared" si="32"/>
        <v>0</v>
      </c>
      <c r="K311" s="1211">
        <f t="shared" si="32"/>
        <v>0</v>
      </c>
      <c r="L311" s="1211">
        <f t="shared" si="32"/>
        <v>0</v>
      </c>
      <c r="M311" s="587">
        <f t="shared" si="32"/>
        <v>0</v>
      </c>
      <c r="N311" s="587">
        <f t="shared" si="32"/>
        <v>0</v>
      </c>
      <c r="O311" s="587">
        <f t="shared" si="32"/>
        <v>0</v>
      </c>
      <c r="P311" s="587">
        <f t="shared" si="32"/>
        <v>0</v>
      </c>
      <c r="Q311" s="587">
        <f t="shared" si="32"/>
        <v>0</v>
      </c>
      <c r="R311" s="587">
        <f t="shared" si="32"/>
        <v>0</v>
      </c>
      <c r="S311" s="587">
        <f t="shared" si="32"/>
        <v>0</v>
      </c>
      <c r="T311" s="587">
        <f t="shared" si="32"/>
        <v>0</v>
      </c>
      <c r="U311" s="587">
        <f t="shared" si="32"/>
        <v>0</v>
      </c>
      <c r="V311" s="587">
        <f t="shared" si="32"/>
        <v>0</v>
      </c>
      <c r="W311" s="587">
        <f t="shared" si="32"/>
        <v>0</v>
      </c>
      <c r="X311" s="587">
        <f t="shared" si="32"/>
        <v>0</v>
      </c>
      <c r="Y311" s="1209">
        <f t="shared" si="32"/>
        <v>0</v>
      </c>
      <c r="Z311" s="1209">
        <f t="shared" si="32"/>
        <v>0</v>
      </c>
      <c r="AA311" s="1211">
        <f t="shared" si="32"/>
        <v>0</v>
      </c>
      <c r="AB311" s="1211">
        <f t="shared" si="32"/>
        <v>0</v>
      </c>
      <c r="AC311" s="587">
        <f t="shared" si="32"/>
        <v>0</v>
      </c>
      <c r="AD311" s="693">
        <f t="shared" ref="AD311" si="33">MAX(AD280:AD310)</f>
        <v>0</v>
      </c>
      <c r="AE311" s="747" t="s">
        <v>36</v>
      </c>
      <c r="AF311" s="674"/>
      <c r="AG311" s="11" t="s">
        <v>36</v>
      </c>
      <c r="AH311" s="2" t="s">
        <v>36</v>
      </c>
      <c r="AI311" s="2" t="s">
        <v>36</v>
      </c>
      <c r="AJ311" s="2" t="s">
        <v>36</v>
      </c>
      <c r="AK311" s="2" t="s">
        <v>36</v>
      </c>
      <c r="AL311" s="100" t="s">
        <v>36</v>
      </c>
    </row>
    <row r="312" spans="1:38">
      <c r="A312" s="1202"/>
      <c r="B312" s="2195" t="s">
        <v>408</v>
      </c>
      <c r="C312" s="2186"/>
      <c r="D312" s="666"/>
      <c r="E312" s="597">
        <f>MIN(E280:E310)</f>
        <v>2.5</v>
      </c>
      <c r="F312" s="598">
        <f>MIN(F280:F310)</f>
        <v>4.8</v>
      </c>
      <c r="G312" s="598">
        <f t="shared" ref="G312:AC312" si="34">MIN(G280:G310)</f>
        <v>0</v>
      </c>
      <c r="H312" s="598">
        <f t="shared" si="34"/>
        <v>0</v>
      </c>
      <c r="I312" s="598">
        <f t="shared" si="34"/>
        <v>0</v>
      </c>
      <c r="J312" s="598">
        <f t="shared" si="34"/>
        <v>0</v>
      </c>
      <c r="K312" s="1212">
        <f t="shared" si="34"/>
        <v>0</v>
      </c>
      <c r="L312" s="1212">
        <f t="shared" si="34"/>
        <v>0</v>
      </c>
      <c r="M312" s="598">
        <f t="shared" si="34"/>
        <v>0</v>
      </c>
      <c r="N312" s="598">
        <f t="shared" si="34"/>
        <v>0</v>
      </c>
      <c r="O312" s="598">
        <f t="shared" si="34"/>
        <v>0</v>
      </c>
      <c r="P312" s="598">
        <f t="shared" si="34"/>
        <v>0</v>
      </c>
      <c r="Q312" s="598">
        <f t="shared" si="34"/>
        <v>0</v>
      </c>
      <c r="R312" s="598">
        <f t="shared" si="34"/>
        <v>0</v>
      </c>
      <c r="S312" s="598">
        <f t="shared" si="34"/>
        <v>0</v>
      </c>
      <c r="T312" s="598">
        <f t="shared" si="34"/>
        <v>0</v>
      </c>
      <c r="U312" s="598">
        <f t="shared" si="34"/>
        <v>0</v>
      </c>
      <c r="V312" s="598">
        <f t="shared" si="34"/>
        <v>0</v>
      </c>
      <c r="W312" s="598">
        <f t="shared" si="34"/>
        <v>0</v>
      </c>
      <c r="X312" s="598">
        <f t="shared" si="34"/>
        <v>0</v>
      </c>
      <c r="Y312" s="1210">
        <f t="shared" si="34"/>
        <v>0</v>
      </c>
      <c r="Z312" s="1210">
        <f t="shared" si="34"/>
        <v>0</v>
      </c>
      <c r="AA312" s="1212">
        <f t="shared" si="34"/>
        <v>0</v>
      </c>
      <c r="AB312" s="1212">
        <f t="shared" si="34"/>
        <v>0</v>
      </c>
      <c r="AC312" s="598">
        <f t="shared" si="34"/>
        <v>0</v>
      </c>
      <c r="AD312" s="699">
        <f t="shared" ref="AD312" si="35">MIN(AD280:AD310)</f>
        <v>0</v>
      </c>
      <c r="AE312" s="747" t="s">
        <v>36</v>
      </c>
      <c r="AF312" s="674"/>
      <c r="AG312" s="11" t="s">
        <v>36</v>
      </c>
      <c r="AH312" s="2" t="s">
        <v>36</v>
      </c>
      <c r="AI312" s="2" t="s">
        <v>36</v>
      </c>
      <c r="AJ312" s="2" t="s">
        <v>36</v>
      </c>
      <c r="AK312" s="2" t="s">
        <v>36</v>
      </c>
      <c r="AL312" s="100" t="s">
        <v>36</v>
      </c>
    </row>
    <row r="313" spans="1:38">
      <c r="A313" s="1202"/>
      <c r="B313" s="2195" t="s">
        <v>409</v>
      </c>
      <c r="C313" s="2186"/>
      <c r="D313" s="666"/>
      <c r="E313" s="666"/>
      <c r="F313" s="1152">
        <f>AVERAGE(F280:F310)</f>
        <v>8.5193548387096758</v>
      </c>
      <c r="G313" s="1152" t="e">
        <f t="shared" ref="G313:AC313" si="36">AVERAGE(G280:G310)</f>
        <v>#DIV/0!</v>
      </c>
      <c r="H313" s="1152" t="e">
        <f t="shared" si="36"/>
        <v>#DIV/0!</v>
      </c>
      <c r="I313" s="1152" t="e">
        <f t="shared" si="36"/>
        <v>#DIV/0!</v>
      </c>
      <c r="J313" s="1152" t="e">
        <f t="shared" si="36"/>
        <v>#DIV/0!</v>
      </c>
      <c r="K313" s="1213" t="e">
        <f t="shared" si="36"/>
        <v>#DIV/0!</v>
      </c>
      <c r="L313" s="1213" t="e">
        <f t="shared" si="36"/>
        <v>#DIV/0!</v>
      </c>
      <c r="M313" s="1152" t="e">
        <f t="shared" si="36"/>
        <v>#DIV/0!</v>
      </c>
      <c r="N313" s="1152" t="e">
        <f t="shared" si="36"/>
        <v>#DIV/0!</v>
      </c>
      <c r="O313" s="1152" t="e">
        <f t="shared" si="36"/>
        <v>#DIV/0!</v>
      </c>
      <c r="P313" s="1152" t="e">
        <f t="shared" si="36"/>
        <v>#DIV/0!</v>
      </c>
      <c r="Q313" s="1152" t="e">
        <f t="shared" si="36"/>
        <v>#DIV/0!</v>
      </c>
      <c r="R313" s="1152" t="e">
        <f t="shared" si="36"/>
        <v>#DIV/0!</v>
      </c>
      <c r="S313" s="1152" t="e">
        <f t="shared" si="36"/>
        <v>#DIV/0!</v>
      </c>
      <c r="T313" s="1152" t="e">
        <f t="shared" si="36"/>
        <v>#DIV/0!</v>
      </c>
      <c r="U313" s="1152" t="e">
        <f t="shared" si="36"/>
        <v>#DIV/0!</v>
      </c>
      <c r="V313" s="1152" t="e">
        <f t="shared" si="36"/>
        <v>#DIV/0!</v>
      </c>
      <c r="W313" s="1152" t="e">
        <f t="shared" si="36"/>
        <v>#DIV/0!</v>
      </c>
      <c r="X313" s="1152" t="e">
        <f t="shared" si="36"/>
        <v>#DIV/0!</v>
      </c>
      <c r="Y313" s="1214" t="e">
        <f t="shared" si="36"/>
        <v>#DIV/0!</v>
      </c>
      <c r="Z313" s="1214" t="e">
        <f t="shared" si="36"/>
        <v>#DIV/0!</v>
      </c>
      <c r="AA313" s="696" t="e">
        <f>AVERAGE(AA280:AA310)</f>
        <v>#DIV/0!</v>
      </c>
      <c r="AB313" s="604" t="e">
        <f>AVERAGE(AB280:AB310)</f>
        <v>#DIV/0!</v>
      </c>
      <c r="AC313" s="1152" t="e">
        <f t="shared" si="36"/>
        <v>#DIV/0!</v>
      </c>
      <c r="AD313" s="699" t="e">
        <f t="shared" ref="AD313" si="37">AVERAGE(AD280:AD310)</f>
        <v>#DIV/0!</v>
      </c>
      <c r="AE313" s="747" t="s">
        <v>36</v>
      </c>
      <c r="AF313" s="674"/>
      <c r="AG313" s="11" t="s">
        <v>36</v>
      </c>
      <c r="AH313" s="2" t="s">
        <v>36</v>
      </c>
      <c r="AI313" s="2" t="s">
        <v>36</v>
      </c>
      <c r="AJ313" s="2" t="s">
        <v>36</v>
      </c>
      <c r="AK313" s="2" t="s">
        <v>36</v>
      </c>
      <c r="AL313" s="100" t="s">
        <v>36</v>
      </c>
    </row>
    <row r="314" spans="1:38">
      <c r="A314" s="1203"/>
      <c r="B314" s="2189" t="s">
        <v>410</v>
      </c>
      <c r="C314" s="2190"/>
      <c r="D314" s="705"/>
      <c r="E314" s="1156">
        <f>SUM(E280:E310)</f>
        <v>21</v>
      </c>
      <c r="F314" s="677"/>
      <c r="G314" s="1153"/>
      <c r="H314" s="678"/>
      <c r="I314" s="679"/>
      <c r="J314" s="1154"/>
      <c r="K314" s="1155"/>
      <c r="L314" s="680"/>
      <c r="M314" s="679"/>
      <c r="N314" s="1154"/>
      <c r="O314" s="681"/>
      <c r="P314" s="678"/>
      <c r="Q314" s="681"/>
      <c r="R314" s="1157"/>
      <c r="S314" s="1153"/>
      <c r="T314" s="678"/>
      <c r="U314" s="681"/>
      <c r="V314" s="1157"/>
      <c r="W314" s="1158"/>
      <c r="X314" s="682"/>
      <c r="Y314" s="683"/>
      <c r="Z314" s="1159"/>
      <c r="AA314" s="1155"/>
      <c r="AB314" s="680"/>
      <c r="AC314" s="616">
        <f>SUM(AC281:AC310)</f>
        <v>0</v>
      </c>
      <c r="AD314" s="1223"/>
      <c r="AE314" s="1224"/>
      <c r="AF314" s="794"/>
      <c r="AG314" s="274"/>
      <c r="AH314" s="276"/>
      <c r="AI314" s="276"/>
      <c r="AJ314" s="276"/>
      <c r="AK314" s="276"/>
      <c r="AL314" s="275"/>
    </row>
    <row r="315" spans="1:38">
      <c r="A315" s="2282" t="s">
        <v>536</v>
      </c>
      <c r="B315" s="469">
        <v>43101</v>
      </c>
      <c r="C315" s="470" t="s">
        <v>677</v>
      </c>
      <c r="D315" s="471" t="s">
        <v>627</v>
      </c>
      <c r="E315" s="1083" t="s">
        <v>36</v>
      </c>
      <c r="F315" s="1084">
        <v>7.2</v>
      </c>
      <c r="G315" s="1085"/>
      <c r="H315" s="1086"/>
      <c r="I315" s="1087"/>
      <c r="J315" s="1088"/>
      <c r="K315" s="1089"/>
      <c r="L315" s="1090"/>
      <c r="M315" s="1087"/>
      <c r="N315" s="1088"/>
      <c r="O315" s="1085"/>
      <c r="P315" s="1086"/>
      <c r="Q315" s="1085"/>
      <c r="R315" s="1086"/>
      <c r="S315" s="1085"/>
      <c r="T315" s="1086"/>
      <c r="U315" s="1085"/>
      <c r="V315" s="1086"/>
      <c r="W315" s="1087"/>
      <c r="X315" s="1088"/>
      <c r="Y315" s="1091"/>
      <c r="Z315" s="1092"/>
      <c r="AA315" s="1089"/>
      <c r="AB315" s="1090"/>
      <c r="AC315" s="1093"/>
      <c r="AD315" s="1215" t="s">
        <v>36</v>
      </c>
      <c r="AE315" s="1216"/>
      <c r="AF315" s="1217"/>
      <c r="AG315" s="1346">
        <v>43111</v>
      </c>
      <c r="AH315" s="1347" t="s">
        <v>3</v>
      </c>
      <c r="AI315" s="753">
        <v>8.4</v>
      </c>
      <c r="AJ315" s="1348" t="s">
        <v>20</v>
      </c>
      <c r="AK315" s="1349"/>
      <c r="AL315" s="1350"/>
    </row>
    <row r="316" spans="1:38">
      <c r="A316" s="2192"/>
      <c r="B316" s="472">
        <v>43102</v>
      </c>
      <c r="C316" s="473" t="s">
        <v>678</v>
      </c>
      <c r="D316" s="474" t="s">
        <v>627</v>
      </c>
      <c r="E316" s="1094" t="s">
        <v>36</v>
      </c>
      <c r="F316" s="1095">
        <v>8.6</v>
      </c>
      <c r="G316" s="1096"/>
      <c r="H316" s="1097"/>
      <c r="I316" s="1098"/>
      <c r="J316" s="1099"/>
      <c r="K316" s="1100"/>
      <c r="L316" s="1101"/>
      <c r="M316" s="1098"/>
      <c r="N316" s="1099"/>
      <c r="O316" s="1096"/>
      <c r="P316" s="1097"/>
      <c r="Q316" s="1096"/>
      <c r="R316" s="1097"/>
      <c r="S316" s="1096"/>
      <c r="T316" s="1097"/>
      <c r="U316" s="1096"/>
      <c r="V316" s="1097"/>
      <c r="W316" s="1098"/>
      <c r="X316" s="1099"/>
      <c r="Y316" s="1102"/>
      <c r="Z316" s="1103"/>
      <c r="AA316" s="1100"/>
      <c r="AB316" s="1101"/>
      <c r="AC316" s="1104"/>
      <c r="AD316" s="50" t="s">
        <v>36</v>
      </c>
      <c r="AE316" s="501"/>
      <c r="AF316" s="502"/>
      <c r="AG316" s="1351" t="s">
        <v>94</v>
      </c>
      <c r="AH316" s="1331" t="s">
        <v>396</v>
      </c>
      <c r="AI316" s="1332" t="s">
        <v>5</v>
      </c>
      <c r="AJ316" s="1333" t="s">
        <v>6</v>
      </c>
      <c r="AK316" s="1334" t="s">
        <v>310</v>
      </c>
      <c r="AL316" s="1335"/>
    </row>
    <row r="317" spans="1:38">
      <c r="A317" s="2192"/>
      <c r="B317" s="472">
        <v>43103</v>
      </c>
      <c r="C317" s="473" t="s">
        <v>679</v>
      </c>
      <c r="D317" s="474" t="s">
        <v>627</v>
      </c>
      <c r="E317" s="1094" t="s">
        <v>36</v>
      </c>
      <c r="F317" s="1095">
        <v>6.1</v>
      </c>
      <c r="G317" s="1096"/>
      <c r="H317" s="1097"/>
      <c r="I317" s="1098"/>
      <c r="J317" s="1099"/>
      <c r="K317" s="1100"/>
      <c r="L317" s="1101"/>
      <c r="M317" s="1098"/>
      <c r="N317" s="1099"/>
      <c r="O317" s="1096"/>
      <c r="P317" s="1097"/>
      <c r="Q317" s="1096"/>
      <c r="R317" s="1097"/>
      <c r="S317" s="1096"/>
      <c r="T317" s="1097"/>
      <c r="U317" s="1096"/>
      <c r="V317" s="1097"/>
      <c r="W317" s="1098"/>
      <c r="X317" s="1099"/>
      <c r="Y317" s="1102"/>
      <c r="Z317" s="1103"/>
      <c r="AA317" s="1100"/>
      <c r="AB317" s="1101"/>
      <c r="AC317" s="1104"/>
      <c r="AD317" s="50" t="s">
        <v>36</v>
      </c>
      <c r="AE317" s="501"/>
      <c r="AF317" s="502"/>
      <c r="AG317" s="1218" t="s">
        <v>95</v>
      </c>
      <c r="AH317" s="1219" t="s">
        <v>20</v>
      </c>
      <c r="AI317" s="1329"/>
      <c r="AJ317" s="1330"/>
      <c r="AK317" s="1294">
        <v>7</v>
      </c>
      <c r="AL317" s="1295"/>
    </row>
    <row r="318" spans="1:38">
      <c r="A318" s="2192"/>
      <c r="B318" s="472">
        <v>43104</v>
      </c>
      <c r="C318" s="473" t="s">
        <v>680</v>
      </c>
      <c r="D318" s="474" t="s">
        <v>627</v>
      </c>
      <c r="E318" s="1094" t="s">
        <v>36</v>
      </c>
      <c r="F318" s="1095">
        <v>5.3</v>
      </c>
      <c r="G318" s="1096"/>
      <c r="H318" s="1097"/>
      <c r="I318" s="1098"/>
      <c r="J318" s="1099"/>
      <c r="K318" s="1100"/>
      <c r="L318" s="1101"/>
      <c r="M318" s="1098"/>
      <c r="N318" s="1099"/>
      <c r="O318" s="1096"/>
      <c r="P318" s="1097"/>
      <c r="Q318" s="1096"/>
      <c r="R318" s="1097"/>
      <c r="S318" s="1096"/>
      <c r="T318" s="1097"/>
      <c r="U318" s="1096"/>
      <c r="V318" s="1097"/>
      <c r="W318" s="1098"/>
      <c r="X318" s="1099"/>
      <c r="Y318" s="1102"/>
      <c r="Z318" s="1103"/>
      <c r="AA318" s="1100"/>
      <c r="AB318" s="1101"/>
      <c r="AC318" s="1104"/>
      <c r="AD318" s="50" t="s">
        <v>36</v>
      </c>
      <c r="AE318" s="501"/>
      <c r="AF318" s="502"/>
      <c r="AG318" s="6" t="s">
        <v>397</v>
      </c>
      <c r="AH318" s="18" t="s">
        <v>398</v>
      </c>
      <c r="AI318" s="34"/>
      <c r="AJ318" s="452"/>
      <c r="AK318" s="36">
        <v>8.1</v>
      </c>
      <c r="AL318" s="97"/>
    </row>
    <row r="319" spans="1:38">
      <c r="A319" s="2192"/>
      <c r="B319" s="472">
        <v>43105</v>
      </c>
      <c r="C319" s="473" t="s">
        <v>681</v>
      </c>
      <c r="D319" s="474" t="s">
        <v>641</v>
      </c>
      <c r="E319" s="1094">
        <v>2</v>
      </c>
      <c r="F319" s="1095">
        <v>4.2</v>
      </c>
      <c r="G319" s="1096"/>
      <c r="H319" s="1097"/>
      <c r="I319" s="1098"/>
      <c r="J319" s="1099"/>
      <c r="K319" s="1100"/>
      <c r="L319" s="1101"/>
      <c r="M319" s="1098"/>
      <c r="N319" s="1099"/>
      <c r="O319" s="1096"/>
      <c r="P319" s="1097"/>
      <c r="Q319" s="1096"/>
      <c r="R319" s="1097"/>
      <c r="S319" s="1096"/>
      <c r="T319" s="1097"/>
      <c r="U319" s="1096"/>
      <c r="V319" s="1097"/>
      <c r="W319" s="1098"/>
      <c r="X319" s="1099"/>
      <c r="Y319" s="1102"/>
      <c r="Z319" s="1103"/>
      <c r="AA319" s="1100"/>
      <c r="AB319" s="1101"/>
      <c r="AC319" s="1104"/>
      <c r="AD319" s="50" t="s">
        <v>36</v>
      </c>
      <c r="AE319" s="501"/>
      <c r="AF319" s="502"/>
      <c r="AG319" s="6" t="s">
        <v>21</v>
      </c>
      <c r="AH319" s="18"/>
      <c r="AI319" s="34"/>
      <c r="AJ319" s="452"/>
      <c r="AK319" s="36">
        <v>8.69</v>
      </c>
      <c r="AL319" s="97"/>
    </row>
    <row r="320" spans="1:38">
      <c r="A320" s="2192"/>
      <c r="B320" s="472">
        <v>43106</v>
      </c>
      <c r="C320" s="473" t="s">
        <v>682</v>
      </c>
      <c r="D320" s="474" t="s">
        <v>627</v>
      </c>
      <c r="E320" s="1094" t="s">
        <v>36</v>
      </c>
      <c r="F320" s="1095">
        <v>5.5</v>
      </c>
      <c r="G320" s="1096"/>
      <c r="H320" s="1097"/>
      <c r="I320" s="1098"/>
      <c r="J320" s="1099"/>
      <c r="K320" s="1100"/>
      <c r="L320" s="1101"/>
      <c r="M320" s="1098"/>
      <c r="N320" s="1099"/>
      <c r="O320" s="1096"/>
      <c r="P320" s="1097"/>
      <c r="Q320" s="1096"/>
      <c r="R320" s="1097"/>
      <c r="S320" s="1096"/>
      <c r="T320" s="1097"/>
      <c r="U320" s="1096"/>
      <c r="V320" s="1097"/>
      <c r="W320" s="1098"/>
      <c r="X320" s="1099"/>
      <c r="Y320" s="1102"/>
      <c r="Z320" s="1103"/>
      <c r="AA320" s="1100"/>
      <c r="AB320" s="1101"/>
      <c r="AC320" s="1104"/>
      <c r="AD320" s="50" t="s">
        <v>36</v>
      </c>
      <c r="AE320" s="501"/>
      <c r="AF320" s="502"/>
      <c r="AG320" s="6" t="s">
        <v>369</v>
      </c>
      <c r="AH320" s="18" t="s">
        <v>22</v>
      </c>
      <c r="AI320" s="34"/>
      <c r="AJ320" s="452"/>
      <c r="AK320" s="36">
        <v>32.1</v>
      </c>
      <c r="AL320" s="97"/>
    </row>
    <row r="321" spans="1:38">
      <c r="A321" s="2192"/>
      <c r="B321" s="472">
        <v>43107</v>
      </c>
      <c r="C321" s="473" t="s">
        <v>683</v>
      </c>
      <c r="D321" s="474" t="s">
        <v>627</v>
      </c>
      <c r="E321" s="1094" t="s">
        <v>36</v>
      </c>
      <c r="F321" s="1095">
        <v>8</v>
      </c>
      <c r="G321" s="1096"/>
      <c r="H321" s="1097"/>
      <c r="I321" s="1098"/>
      <c r="J321" s="1099"/>
      <c r="K321" s="1100"/>
      <c r="L321" s="1101"/>
      <c r="M321" s="1098"/>
      <c r="N321" s="1099"/>
      <c r="O321" s="1096"/>
      <c r="P321" s="1097"/>
      <c r="Q321" s="1096"/>
      <c r="R321" s="1097"/>
      <c r="S321" s="1096"/>
      <c r="T321" s="1097"/>
      <c r="U321" s="1096"/>
      <c r="V321" s="1097"/>
      <c r="W321" s="1098"/>
      <c r="X321" s="1099"/>
      <c r="Y321" s="1102"/>
      <c r="Z321" s="1103"/>
      <c r="AA321" s="1100"/>
      <c r="AB321" s="1101"/>
      <c r="AC321" s="1104"/>
      <c r="AD321" s="50" t="s">
        <v>36</v>
      </c>
      <c r="AE321" s="501"/>
      <c r="AF321" s="502"/>
      <c r="AG321" s="6" t="s">
        <v>399</v>
      </c>
      <c r="AH321" s="18" t="s">
        <v>23</v>
      </c>
      <c r="AI321" s="34"/>
      <c r="AJ321" s="452"/>
      <c r="AK321" s="39">
        <v>106.1</v>
      </c>
      <c r="AL321" s="95"/>
    </row>
    <row r="322" spans="1:38">
      <c r="A322" s="2192"/>
      <c r="B322" s="472">
        <v>43108</v>
      </c>
      <c r="C322" s="473" t="s">
        <v>677</v>
      </c>
      <c r="D322" s="474" t="s">
        <v>641</v>
      </c>
      <c r="E322" s="1094">
        <v>19.5</v>
      </c>
      <c r="F322" s="1095">
        <v>6.2</v>
      </c>
      <c r="G322" s="1096"/>
      <c r="H322" s="1097"/>
      <c r="I322" s="1098"/>
      <c r="J322" s="1099"/>
      <c r="K322" s="1100"/>
      <c r="L322" s="1101"/>
      <c r="M322" s="1098"/>
      <c r="N322" s="1099"/>
      <c r="O322" s="1096"/>
      <c r="P322" s="1097"/>
      <c r="Q322" s="1096"/>
      <c r="R322" s="1097"/>
      <c r="S322" s="1096"/>
      <c r="T322" s="1097"/>
      <c r="U322" s="1096"/>
      <c r="V322" s="1097"/>
      <c r="W322" s="1098"/>
      <c r="X322" s="1099"/>
      <c r="Y322" s="1102"/>
      <c r="Z322" s="1103"/>
      <c r="AA322" s="1100"/>
      <c r="AB322" s="1101"/>
      <c r="AC322" s="1104"/>
      <c r="AD322" s="50" t="s">
        <v>36</v>
      </c>
      <c r="AE322" s="501"/>
      <c r="AF322" s="502"/>
      <c r="AG322" s="6" t="s">
        <v>373</v>
      </c>
      <c r="AH322" s="18" t="s">
        <v>23</v>
      </c>
      <c r="AI322" s="453"/>
      <c r="AJ322" s="454"/>
      <c r="AK322" s="25">
        <v>122.3</v>
      </c>
      <c r="AL322" s="26"/>
    </row>
    <row r="323" spans="1:38">
      <c r="A323" s="2192"/>
      <c r="B323" s="472">
        <v>43109</v>
      </c>
      <c r="C323" s="473" t="s">
        <v>678</v>
      </c>
      <c r="D323" s="474" t="s">
        <v>641</v>
      </c>
      <c r="E323" s="1094">
        <v>11.5</v>
      </c>
      <c r="F323" s="1095">
        <v>14.7</v>
      </c>
      <c r="G323" s="1096"/>
      <c r="H323" s="1097"/>
      <c r="I323" s="1098"/>
      <c r="J323" s="1099"/>
      <c r="K323" s="1100"/>
      <c r="L323" s="1101"/>
      <c r="M323" s="1098"/>
      <c r="N323" s="1099"/>
      <c r="O323" s="1096"/>
      <c r="P323" s="1097"/>
      <c r="Q323" s="1096"/>
      <c r="R323" s="1097"/>
      <c r="S323" s="1096"/>
      <c r="T323" s="1097"/>
      <c r="U323" s="1096"/>
      <c r="V323" s="1097"/>
      <c r="W323" s="1098"/>
      <c r="X323" s="1099"/>
      <c r="Y323" s="1102"/>
      <c r="Z323" s="1103"/>
      <c r="AA323" s="1100"/>
      <c r="AB323" s="1101"/>
      <c r="AC323" s="1104"/>
      <c r="AD323" s="50" t="s">
        <v>36</v>
      </c>
      <c r="AE323" s="501"/>
      <c r="AF323" s="502"/>
      <c r="AG323" s="6" t="s">
        <v>374</v>
      </c>
      <c r="AH323" s="18" t="s">
        <v>23</v>
      </c>
      <c r="AI323" s="455"/>
      <c r="AJ323" s="456"/>
      <c r="AK323" s="42">
        <v>80.2</v>
      </c>
      <c r="AL323" s="96"/>
    </row>
    <row r="324" spans="1:38">
      <c r="A324" s="2192"/>
      <c r="B324" s="472">
        <v>43110</v>
      </c>
      <c r="C324" s="473" t="s">
        <v>679</v>
      </c>
      <c r="D324" s="474" t="s">
        <v>627</v>
      </c>
      <c r="E324" s="1094" t="s">
        <v>36</v>
      </c>
      <c r="F324" s="1095">
        <v>9.1999999999999993</v>
      </c>
      <c r="G324" s="1096"/>
      <c r="H324" s="1097"/>
      <c r="I324" s="1098"/>
      <c r="J324" s="1099"/>
      <c r="K324" s="1100"/>
      <c r="L324" s="1101"/>
      <c r="M324" s="1098"/>
      <c r="N324" s="1099"/>
      <c r="O324" s="1096"/>
      <c r="P324" s="1097"/>
      <c r="Q324" s="1096"/>
      <c r="R324" s="1097"/>
      <c r="S324" s="1096"/>
      <c r="T324" s="1097"/>
      <c r="U324" s="1096"/>
      <c r="V324" s="1097"/>
      <c r="W324" s="1098"/>
      <c r="X324" s="1099"/>
      <c r="Y324" s="1102"/>
      <c r="Z324" s="1103"/>
      <c r="AA324" s="1100"/>
      <c r="AB324" s="1101"/>
      <c r="AC324" s="1104"/>
      <c r="AD324" s="50" t="s">
        <v>36</v>
      </c>
      <c r="AE324" s="501"/>
      <c r="AF324" s="502"/>
      <c r="AG324" s="6" t="s">
        <v>375</v>
      </c>
      <c r="AH324" s="18" t="s">
        <v>23</v>
      </c>
      <c r="AI324" s="23"/>
      <c r="AJ324" s="48"/>
      <c r="AK324" s="36">
        <v>42.1</v>
      </c>
      <c r="AL324" s="96"/>
    </row>
    <row r="325" spans="1:38">
      <c r="A325" s="2192"/>
      <c r="B325" s="472">
        <v>43111</v>
      </c>
      <c r="C325" s="473" t="s">
        <v>680</v>
      </c>
      <c r="D325" s="474" t="s">
        <v>627</v>
      </c>
      <c r="E325" s="1094" t="s">
        <v>36</v>
      </c>
      <c r="F325" s="1095">
        <v>8.4</v>
      </c>
      <c r="G325" s="1096"/>
      <c r="H325" s="1097"/>
      <c r="I325" s="1098"/>
      <c r="J325" s="1099"/>
      <c r="K325" s="1100"/>
      <c r="L325" s="1101"/>
      <c r="M325" s="1098"/>
      <c r="N325" s="1099"/>
      <c r="O325" s="1096"/>
      <c r="P325" s="1097"/>
      <c r="Q325" s="1096"/>
      <c r="R325" s="1097"/>
      <c r="S325" s="1096"/>
      <c r="T325" s="1097"/>
      <c r="U325" s="1096"/>
      <c r="V325" s="1097"/>
      <c r="W325" s="1098"/>
      <c r="X325" s="1099"/>
      <c r="Y325" s="1102"/>
      <c r="Z325" s="1103"/>
      <c r="AA325" s="1100"/>
      <c r="AB325" s="1101"/>
      <c r="AC325" s="1104"/>
      <c r="AD325" s="50" t="s">
        <v>36</v>
      </c>
      <c r="AE325" s="501"/>
      <c r="AF325" s="502"/>
      <c r="AG325" s="6" t="s">
        <v>400</v>
      </c>
      <c r="AH325" s="18" t="s">
        <v>23</v>
      </c>
      <c r="AI325" s="23"/>
      <c r="AJ325" s="48"/>
      <c r="AK325" s="36">
        <v>11.5</v>
      </c>
      <c r="AL325" s="96"/>
    </row>
    <row r="326" spans="1:38">
      <c r="A326" s="2192"/>
      <c r="B326" s="472">
        <v>43112</v>
      </c>
      <c r="C326" s="473" t="s">
        <v>681</v>
      </c>
      <c r="D326" s="474" t="s">
        <v>627</v>
      </c>
      <c r="E326" s="1094" t="s">
        <v>36</v>
      </c>
      <c r="F326" s="1095">
        <v>3.7</v>
      </c>
      <c r="G326" s="1096"/>
      <c r="H326" s="1097"/>
      <c r="I326" s="1098"/>
      <c r="J326" s="1099"/>
      <c r="K326" s="1100"/>
      <c r="L326" s="1101"/>
      <c r="M326" s="1098"/>
      <c r="N326" s="1099"/>
      <c r="O326" s="1096"/>
      <c r="P326" s="1097"/>
      <c r="Q326" s="1096"/>
      <c r="R326" s="1097"/>
      <c r="S326" s="1096"/>
      <c r="T326" s="1097"/>
      <c r="U326" s="1096"/>
      <c r="V326" s="1097"/>
      <c r="W326" s="1098"/>
      <c r="X326" s="1099"/>
      <c r="Y326" s="1102"/>
      <c r="Z326" s="1103"/>
      <c r="AA326" s="1100"/>
      <c r="AB326" s="1101"/>
      <c r="AC326" s="1104"/>
      <c r="AD326" s="50" t="s">
        <v>36</v>
      </c>
      <c r="AE326" s="501"/>
      <c r="AF326" s="502"/>
      <c r="AG326" s="6" t="s">
        <v>401</v>
      </c>
      <c r="AH326" s="18" t="s">
        <v>23</v>
      </c>
      <c r="AI326" s="51"/>
      <c r="AJ326" s="52"/>
      <c r="AK326" s="43">
        <v>213</v>
      </c>
      <c r="AL326" s="96"/>
    </row>
    <row r="327" spans="1:38">
      <c r="A327" s="2192"/>
      <c r="B327" s="472">
        <v>43113</v>
      </c>
      <c r="C327" s="473" t="s">
        <v>682</v>
      </c>
      <c r="D327" s="474" t="s">
        <v>627</v>
      </c>
      <c r="E327" s="1094" t="s">
        <v>36</v>
      </c>
      <c r="F327" s="1095">
        <v>4.0999999999999996</v>
      </c>
      <c r="G327" s="1096"/>
      <c r="H327" s="1097"/>
      <c r="I327" s="1098"/>
      <c r="J327" s="1099"/>
      <c r="K327" s="1100"/>
      <c r="L327" s="1101"/>
      <c r="M327" s="1098"/>
      <c r="N327" s="1099"/>
      <c r="O327" s="1096"/>
      <c r="P327" s="1097"/>
      <c r="Q327" s="1096"/>
      <c r="R327" s="1097"/>
      <c r="S327" s="1096"/>
      <c r="T327" s="1097"/>
      <c r="U327" s="1096"/>
      <c r="V327" s="1097"/>
      <c r="W327" s="1098"/>
      <c r="X327" s="1099"/>
      <c r="Y327" s="1102"/>
      <c r="Z327" s="1103"/>
      <c r="AA327" s="1100"/>
      <c r="AB327" s="1101"/>
      <c r="AC327" s="1104"/>
      <c r="AD327" s="50" t="s">
        <v>36</v>
      </c>
      <c r="AE327" s="501"/>
      <c r="AF327" s="502"/>
      <c r="AG327" s="6" t="s">
        <v>402</v>
      </c>
      <c r="AH327" s="18" t="s">
        <v>23</v>
      </c>
      <c r="AI327" s="348"/>
      <c r="AJ327" s="268"/>
      <c r="AK327" s="999">
        <v>0.62</v>
      </c>
      <c r="AL327" s="98"/>
    </row>
    <row r="328" spans="1:38">
      <c r="A328" s="2192"/>
      <c r="B328" s="472">
        <v>43114</v>
      </c>
      <c r="C328" s="473" t="s">
        <v>683</v>
      </c>
      <c r="D328" s="474" t="s">
        <v>627</v>
      </c>
      <c r="E328" s="1094" t="s">
        <v>36</v>
      </c>
      <c r="F328" s="1095">
        <v>4.5999999999999996</v>
      </c>
      <c r="G328" s="1096"/>
      <c r="H328" s="1097"/>
      <c r="I328" s="1098"/>
      <c r="J328" s="1099"/>
      <c r="K328" s="1100"/>
      <c r="L328" s="1101"/>
      <c r="M328" s="1098"/>
      <c r="N328" s="1099"/>
      <c r="O328" s="1096"/>
      <c r="P328" s="1097"/>
      <c r="Q328" s="1096"/>
      <c r="R328" s="1097"/>
      <c r="S328" s="1096"/>
      <c r="T328" s="1097"/>
      <c r="U328" s="1096"/>
      <c r="V328" s="1097"/>
      <c r="W328" s="1098"/>
      <c r="X328" s="1099"/>
      <c r="Y328" s="1102"/>
      <c r="Z328" s="1103"/>
      <c r="AA328" s="1100"/>
      <c r="AB328" s="1101"/>
      <c r="AC328" s="1104"/>
      <c r="AD328" s="50" t="s">
        <v>36</v>
      </c>
      <c r="AE328" s="501"/>
      <c r="AF328" s="502"/>
      <c r="AG328" s="6" t="s">
        <v>24</v>
      </c>
      <c r="AH328" s="18" t="s">
        <v>23</v>
      </c>
      <c r="AI328" s="885"/>
      <c r="AJ328" s="269"/>
      <c r="AK328" s="991">
        <v>5.4</v>
      </c>
      <c r="AL328" s="96"/>
    </row>
    <row r="329" spans="1:38">
      <c r="A329" s="2192"/>
      <c r="B329" s="472">
        <v>43115</v>
      </c>
      <c r="C329" s="473" t="s">
        <v>677</v>
      </c>
      <c r="D329" s="474" t="s">
        <v>627</v>
      </c>
      <c r="E329" s="1094" t="s">
        <v>36</v>
      </c>
      <c r="F329" s="1095">
        <v>6.4</v>
      </c>
      <c r="G329" s="1096"/>
      <c r="H329" s="1097"/>
      <c r="I329" s="1098"/>
      <c r="J329" s="1099"/>
      <c r="K329" s="1100"/>
      <c r="L329" s="1101"/>
      <c r="M329" s="1098"/>
      <c r="N329" s="1099"/>
      <c r="O329" s="1096"/>
      <c r="P329" s="1097"/>
      <c r="Q329" s="1096"/>
      <c r="R329" s="1097"/>
      <c r="S329" s="1096"/>
      <c r="T329" s="1097"/>
      <c r="U329" s="1096"/>
      <c r="V329" s="1097"/>
      <c r="W329" s="1098"/>
      <c r="X329" s="1099"/>
      <c r="Y329" s="1102"/>
      <c r="Z329" s="1103"/>
      <c r="AA329" s="1100"/>
      <c r="AB329" s="1101"/>
      <c r="AC329" s="1104"/>
      <c r="AD329" s="50" t="s">
        <v>36</v>
      </c>
      <c r="AE329" s="501"/>
      <c r="AF329" s="502"/>
      <c r="AG329" s="6" t="s">
        <v>25</v>
      </c>
      <c r="AH329" s="18" t="s">
        <v>23</v>
      </c>
      <c r="AI329" s="885"/>
      <c r="AJ329" s="269"/>
      <c r="AK329" s="991">
        <v>4</v>
      </c>
      <c r="AL329" s="96"/>
    </row>
    <row r="330" spans="1:38">
      <c r="A330" s="2192"/>
      <c r="B330" s="472">
        <v>43116</v>
      </c>
      <c r="C330" s="473" t="s">
        <v>678</v>
      </c>
      <c r="D330" s="474" t="s">
        <v>627</v>
      </c>
      <c r="E330" s="1094" t="s">
        <v>36</v>
      </c>
      <c r="F330" s="1095">
        <v>8.5</v>
      </c>
      <c r="G330" s="1096"/>
      <c r="H330" s="1097"/>
      <c r="I330" s="1098"/>
      <c r="J330" s="1099"/>
      <c r="K330" s="1100"/>
      <c r="L330" s="1101"/>
      <c r="M330" s="1098"/>
      <c r="N330" s="1099"/>
      <c r="O330" s="1096"/>
      <c r="P330" s="1097"/>
      <c r="Q330" s="1096"/>
      <c r="R330" s="1097"/>
      <c r="S330" s="1096"/>
      <c r="T330" s="1097"/>
      <c r="U330" s="1096"/>
      <c r="V330" s="1097"/>
      <c r="W330" s="1098"/>
      <c r="X330" s="1099"/>
      <c r="Y330" s="1102"/>
      <c r="Z330" s="1103"/>
      <c r="AA330" s="1100"/>
      <c r="AB330" s="1101"/>
      <c r="AC330" s="1104"/>
      <c r="AD330" s="50" t="s">
        <v>36</v>
      </c>
      <c r="AE330" s="501"/>
      <c r="AF330" s="502"/>
      <c r="AG330" s="6" t="s">
        <v>403</v>
      </c>
      <c r="AH330" s="18" t="s">
        <v>23</v>
      </c>
      <c r="AI330" s="348"/>
      <c r="AJ330" s="268"/>
      <c r="AK330" s="999">
        <v>13.6</v>
      </c>
      <c r="AL330" s="98"/>
    </row>
    <row r="331" spans="1:38">
      <c r="A331" s="2192"/>
      <c r="B331" s="472">
        <v>43117</v>
      </c>
      <c r="C331" s="473" t="s">
        <v>679</v>
      </c>
      <c r="D331" s="474" t="s">
        <v>641</v>
      </c>
      <c r="E331" s="1094">
        <v>26.5</v>
      </c>
      <c r="F331" s="1095">
        <v>13.4</v>
      </c>
      <c r="G331" s="1096"/>
      <c r="H331" s="1097"/>
      <c r="I331" s="1098"/>
      <c r="J331" s="1099"/>
      <c r="K331" s="1100"/>
      <c r="L331" s="1101"/>
      <c r="M331" s="1098"/>
      <c r="N331" s="1099"/>
      <c r="O331" s="1096"/>
      <c r="P331" s="1097"/>
      <c r="Q331" s="1096"/>
      <c r="R331" s="1097"/>
      <c r="S331" s="1096"/>
      <c r="T331" s="1097"/>
      <c r="U331" s="1096"/>
      <c r="V331" s="1097"/>
      <c r="W331" s="1098"/>
      <c r="X331" s="1099"/>
      <c r="Y331" s="1102"/>
      <c r="Z331" s="1103"/>
      <c r="AA331" s="1100"/>
      <c r="AB331" s="1101"/>
      <c r="AC331" s="1104"/>
      <c r="AD331" s="50" t="s">
        <v>36</v>
      </c>
      <c r="AE331" s="501"/>
      <c r="AF331" s="502"/>
      <c r="AG331" s="6" t="s">
        <v>404</v>
      </c>
      <c r="AH331" s="18" t="s">
        <v>23</v>
      </c>
      <c r="AI331" s="885"/>
      <c r="AJ331" s="269"/>
      <c r="AK331" s="991">
        <v>0.08</v>
      </c>
      <c r="AL331" s="96"/>
    </row>
    <row r="332" spans="1:38">
      <c r="A332" s="2192"/>
      <c r="B332" s="472">
        <v>43118</v>
      </c>
      <c r="C332" s="473" t="s">
        <v>680</v>
      </c>
      <c r="D332" s="474" t="s">
        <v>627</v>
      </c>
      <c r="E332" s="1094" t="s">
        <v>36</v>
      </c>
      <c r="F332" s="1095">
        <v>9.6999999999999993</v>
      </c>
      <c r="G332" s="1096"/>
      <c r="H332" s="1097"/>
      <c r="I332" s="1098"/>
      <c r="J332" s="1099"/>
      <c r="K332" s="1100"/>
      <c r="L332" s="1101"/>
      <c r="M332" s="1098"/>
      <c r="N332" s="1099"/>
      <c r="O332" s="1096"/>
      <c r="P332" s="1097"/>
      <c r="Q332" s="1096"/>
      <c r="R332" s="1097"/>
      <c r="S332" s="1096"/>
      <c r="T332" s="1097"/>
      <c r="U332" s="1096"/>
      <c r="V332" s="1097"/>
      <c r="W332" s="1098"/>
      <c r="X332" s="1099"/>
      <c r="Y332" s="1102"/>
      <c r="Z332" s="1103"/>
      <c r="AA332" s="1100"/>
      <c r="AB332" s="1101"/>
      <c r="AC332" s="1104"/>
      <c r="AD332" s="50" t="s">
        <v>36</v>
      </c>
      <c r="AE332" s="501"/>
      <c r="AF332" s="502"/>
      <c r="AG332" s="6" t="s">
        <v>292</v>
      </c>
      <c r="AH332" s="18" t="s">
        <v>23</v>
      </c>
      <c r="AI332" s="881"/>
      <c r="AJ332" s="998"/>
      <c r="AK332" s="994">
        <v>0.39</v>
      </c>
      <c r="AL332" s="97"/>
    </row>
    <row r="333" spans="1:38">
      <c r="A333" s="2192"/>
      <c r="B333" s="472">
        <v>43119</v>
      </c>
      <c r="C333" s="473" t="s">
        <v>681</v>
      </c>
      <c r="D333" s="474" t="s">
        <v>641</v>
      </c>
      <c r="E333" s="1094" t="s">
        <v>36</v>
      </c>
      <c r="F333" s="1095">
        <v>9</v>
      </c>
      <c r="G333" s="1096"/>
      <c r="H333" s="1097"/>
      <c r="I333" s="1098"/>
      <c r="J333" s="1099"/>
      <c r="K333" s="1100"/>
      <c r="L333" s="1101"/>
      <c r="M333" s="1098"/>
      <c r="N333" s="1099"/>
      <c r="O333" s="1096"/>
      <c r="P333" s="1097"/>
      <c r="Q333" s="1096"/>
      <c r="R333" s="1097"/>
      <c r="S333" s="1096"/>
      <c r="T333" s="1097"/>
      <c r="U333" s="1096"/>
      <c r="V333" s="1097"/>
      <c r="W333" s="1098"/>
      <c r="X333" s="1099"/>
      <c r="Y333" s="1102"/>
      <c r="Z333" s="1103"/>
      <c r="AA333" s="1100"/>
      <c r="AB333" s="1101"/>
      <c r="AC333" s="1104"/>
      <c r="AD333" s="50" t="s">
        <v>36</v>
      </c>
      <c r="AE333" s="501"/>
      <c r="AF333" s="502"/>
      <c r="AG333" s="6" t="s">
        <v>98</v>
      </c>
      <c r="AH333" s="18" t="s">
        <v>23</v>
      </c>
      <c r="AI333" s="881"/>
      <c r="AJ333" s="998"/>
      <c r="AK333" s="994">
        <v>1.04</v>
      </c>
      <c r="AL333" s="97"/>
    </row>
    <row r="334" spans="1:38">
      <c r="A334" s="2192"/>
      <c r="B334" s="472">
        <v>43120</v>
      </c>
      <c r="C334" s="473" t="s">
        <v>682</v>
      </c>
      <c r="D334" s="474" t="s">
        <v>641</v>
      </c>
      <c r="E334" s="1094">
        <v>1</v>
      </c>
      <c r="F334" s="1095">
        <v>5.9</v>
      </c>
      <c r="G334" s="1096"/>
      <c r="H334" s="1097"/>
      <c r="I334" s="1098"/>
      <c r="J334" s="1099"/>
      <c r="K334" s="1100"/>
      <c r="L334" s="1101"/>
      <c r="M334" s="1098"/>
      <c r="N334" s="1099"/>
      <c r="O334" s="1096"/>
      <c r="P334" s="1097"/>
      <c r="Q334" s="1096"/>
      <c r="R334" s="1097"/>
      <c r="S334" s="1096"/>
      <c r="T334" s="1097"/>
      <c r="U334" s="1096"/>
      <c r="V334" s="1097"/>
      <c r="W334" s="1098"/>
      <c r="X334" s="1099"/>
      <c r="Y334" s="1102"/>
      <c r="Z334" s="1103"/>
      <c r="AA334" s="1100"/>
      <c r="AB334" s="1101"/>
      <c r="AC334" s="1104"/>
      <c r="AD334" s="50" t="s">
        <v>36</v>
      </c>
      <c r="AE334" s="501"/>
      <c r="AF334" s="502"/>
      <c r="AG334" s="6" t="s">
        <v>384</v>
      </c>
      <c r="AH334" s="18" t="s">
        <v>23</v>
      </c>
      <c r="AI334" s="1000"/>
      <c r="AJ334" s="1001"/>
      <c r="AK334" s="1002">
        <v>0.122</v>
      </c>
      <c r="AL334" s="99"/>
    </row>
    <row r="335" spans="1:38">
      <c r="A335" s="2192"/>
      <c r="B335" s="472">
        <v>43121</v>
      </c>
      <c r="C335" s="473" t="s">
        <v>683</v>
      </c>
      <c r="D335" s="474" t="s">
        <v>627</v>
      </c>
      <c r="E335" s="1094" t="s">
        <v>36</v>
      </c>
      <c r="F335" s="1095">
        <v>7.8</v>
      </c>
      <c r="G335" s="1096"/>
      <c r="H335" s="1097"/>
      <c r="I335" s="1098"/>
      <c r="J335" s="1099"/>
      <c r="K335" s="1100"/>
      <c r="L335" s="1101"/>
      <c r="M335" s="1098"/>
      <c r="N335" s="1099"/>
      <c r="O335" s="1096"/>
      <c r="P335" s="1097"/>
      <c r="Q335" s="1096"/>
      <c r="R335" s="1097"/>
      <c r="S335" s="1096"/>
      <c r="T335" s="1097"/>
      <c r="U335" s="1096"/>
      <c r="V335" s="1097"/>
      <c r="W335" s="1098"/>
      <c r="X335" s="1099"/>
      <c r="Y335" s="1102"/>
      <c r="Z335" s="1103"/>
      <c r="AA335" s="1100"/>
      <c r="AB335" s="1101"/>
      <c r="AC335" s="1104"/>
      <c r="AD335" s="50" t="s">
        <v>36</v>
      </c>
      <c r="AE335" s="501"/>
      <c r="AF335" s="502"/>
      <c r="AG335" s="6" t="s">
        <v>405</v>
      </c>
      <c r="AH335" s="18" t="s">
        <v>23</v>
      </c>
      <c r="AI335" s="1000"/>
      <c r="AJ335" s="1001"/>
      <c r="AK335" s="1002" t="s">
        <v>644</v>
      </c>
      <c r="AL335" s="99"/>
    </row>
    <row r="336" spans="1:38">
      <c r="A336" s="2192"/>
      <c r="B336" s="472">
        <v>43122</v>
      </c>
      <c r="C336" s="473" t="s">
        <v>677</v>
      </c>
      <c r="D336" s="474" t="s">
        <v>641</v>
      </c>
      <c r="E336" s="1094">
        <v>3</v>
      </c>
      <c r="F336" s="1095">
        <v>4</v>
      </c>
      <c r="G336" s="1096"/>
      <c r="H336" s="1097"/>
      <c r="I336" s="1098"/>
      <c r="J336" s="1099"/>
      <c r="K336" s="1100"/>
      <c r="L336" s="1101"/>
      <c r="M336" s="1098"/>
      <c r="N336" s="1099"/>
      <c r="O336" s="1096"/>
      <c r="P336" s="1097"/>
      <c r="Q336" s="1096"/>
      <c r="R336" s="1097"/>
      <c r="S336" s="1096"/>
      <c r="T336" s="1097"/>
      <c r="U336" s="1096"/>
      <c r="V336" s="1097"/>
      <c r="W336" s="1098"/>
      <c r="X336" s="1099"/>
      <c r="Y336" s="1102"/>
      <c r="Z336" s="1103"/>
      <c r="AA336" s="1100"/>
      <c r="AB336" s="1101"/>
      <c r="AC336" s="1104"/>
      <c r="AD336" s="50" t="s">
        <v>36</v>
      </c>
      <c r="AE336" s="501"/>
      <c r="AF336" s="502"/>
      <c r="AG336" s="1352" t="s">
        <v>99</v>
      </c>
      <c r="AH336" s="1775" t="s">
        <v>23</v>
      </c>
      <c r="AI336" s="1777"/>
      <c r="AJ336" s="1682"/>
      <c r="AK336" s="8">
        <v>26</v>
      </c>
      <c r="AL336" s="9"/>
    </row>
    <row r="337" spans="1:38">
      <c r="A337" s="2192"/>
      <c r="B337" s="472">
        <v>43123</v>
      </c>
      <c r="C337" s="473" t="s">
        <v>678</v>
      </c>
      <c r="D337" s="474" t="s">
        <v>627</v>
      </c>
      <c r="E337" s="1094">
        <v>4</v>
      </c>
      <c r="F337" s="1095">
        <v>4.9000000000000004</v>
      </c>
      <c r="G337" s="1096"/>
      <c r="H337" s="1097"/>
      <c r="I337" s="1098"/>
      <c r="J337" s="1099"/>
      <c r="K337" s="1100"/>
      <c r="L337" s="1101"/>
      <c r="M337" s="1098"/>
      <c r="N337" s="1099"/>
      <c r="O337" s="1096"/>
      <c r="P337" s="1097"/>
      <c r="Q337" s="1096"/>
      <c r="R337" s="1097"/>
      <c r="S337" s="1096"/>
      <c r="T337" s="1097"/>
      <c r="U337" s="1096"/>
      <c r="V337" s="1097"/>
      <c r="W337" s="1098"/>
      <c r="X337" s="1099"/>
      <c r="Y337" s="1102"/>
      <c r="Z337" s="1103"/>
      <c r="AA337" s="1100"/>
      <c r="AB337" s="1101"/>
      <c r="AC337" s="1104"/>
      <c r="AD337" s="50" t="s">
        <v>36</v>
      </c>
      <c r="AE337" s="501"/>
      <c r="AF337" s="502"/>
      <c r="AG337" s="1352" t="s">
        <v>27</v>
      </c>
      <c r="AH337" s="1775" t="s">
        <v>23</v>
      </c>
      <c r="AI337" s="1777"/>
      <c r="AJ337" s="1682"/>
      <c r="AK337" s="8">
        <v>32.6</v>
      </c>
      <c r="AL337" s="9"/>
    </row>
    <row r="338" spans="1:38">
      <c r="A338" s="2192"/>
      <c r="B338" s="472">
        <v>43124</v>
      </c>
      <c r="C338" s="473" t="s">
        <v>679</v>
      </c>
      <c r="D338" s="474" t="s">
        <v>627</v>
      </c>
      <c r="E338" s="1094" t="s">
        <v>36</v>
      </c>
      <c r="F338" s="1095">
        <v>5.8</v>
      </c>
      <c r="G338" s="1096"/>
      <c r="H338" s="1097"/>
      <c r="I338" s="1098"/>
      <c r="J338" s="1099"/>
      <c r="K338" s="1100"/>
      <c r="L338" s="1101"/>
      <c r="M338" s="1098"/>
      <c r="N338" s="1099"/>
      <c r="O338" s="1096"/>
      <c r="P338" s="1097"/>
      <c r="Q338" s="1096"/>
      <c r="R338" s="1097"/>
      <c r="S338" s="1096"/>
      <c r="T338" s="1097"/>
      <c r="U338" s="1096"/>
      <c r="V338" s="1097"/>
      <c r="W338" s="1098"/>
      <c r="X338" s="1099"/>
      <c r="Y338" s="1102"/>
      <c r="Z338" s="1103"/>
      <c r="AA338" s="1100"/>
      <c r="AB338" s="1101"/>
      <c r="AC338" s="1104"/>
      <c r="AD338" s="50" t="s">
        <v>36</v>
      </c>
      <c r="AE338" s="501"/>
      <c r="AF338" s="502"/>
      <c r="AG338" s="1190" t="s">
        <v>387</v>
      </c>
      <c r="AH338" s="1776" t="s">
        <v>398</v>
      </c>
      <c r="AI338" s="1778"/>
      <c r="AJ338" s="1779"/>
      <c r="AK338" s="1307">
        <v>13</v>
      </c>
      <c r="AL338" s="1306"/>
    </row>
    <row r="339" spans="1:38">
      <c r="A339" s="2192"/>
      <c r="B339" s="472">
        <v>43125</v>
      </c>
      <c r="C339" s="473" t="s">
        <v>680</v>
      </c>
      <c r="D339" s="474" t="s">
        <v>627</v>
      </c>
      <c r="E339" s="1094" t="s">
        <v>36</v>
      </c>
      <c r="F339" s="1095">
        <v>2.2000000000000002</v>
      </c>
      <c r="G339" s="1096"/>
      <c r="H339" s="1097"/>
      <c r="I339" s="1098"/>
      <c r="J339" s="1099"/>
      <c r="K339" s="1100"/>
      <c r="L339" s="1101"/>
      <c r="M339" s="1098"/>
      <c r="N339" s="1099"/>
      <c r="O339" s="1096"/>
      <c r="P339" s="1097"/>
      <c r="Q339" s="1096"/>
      <c r="R339" s="1097"/>
      <c r="S339" s="1096"/>
      <c r="T339" s="1097"/>
      <c r="U339" s="1096"/>
      <c r="V339" s="1097"/>
      <c r="W339" s="1098"/>
      <c r="X339" s="1099"/>
      <c r="Y339" s="1102"/>
      <c r="Z339" s="1103"/>
      <c r="AA339" s="1100"/>
      <c r="AB339" s="1101"/>
      <c r="AC339" s="1104"/>
      <c r="AD339" s="50" t="s">
        <v>36</v>
      </c>
      <c r="AE339" s="501"/>
      <c r="AF339" s="502"/>
      <c r="AG339" s="1308" t="s">
        <v>406</v>
      </c>
      <c r="AH339" s="1775" t="s">
        <v>23</v>
      </c>
      <c r="AI339" s="1777"/>
      <c r="AJ339" s="1682"/>
      <c r="AK339" s="8">
        <v>8</v>
      </c>
      <c r="AL339" s="9"/>
    </row>
    <row r="340" spans="1:38">
      <c r="A340" s="2192"/>
      <c r="B340" s="472">
        <v>43126</v>
      </c>
      <c r="C340" s="473" t="s">
        <v>681</v>
      </c>
      <c r="D340" s="474" t="s">
        <v>627</v>
      </c>
      <c r="E340" s="1094" t="s">
        <v>36</v>
      </c>
      <c r="F340" s="1095">
        <v>3.6</v>
      </c>
      <c r="G340" s="1096"/>
      <c r="H340" s="1097"/>
      <c r="I340" s="1098"/>
      <c r="J340" s="1099"/>
      <c r="K340" s="1100"/>
      <c r="L340" s="1101"/>
      <c r="M340" s="1098"/>
      <c r="N340" s="1099"/>
      <c r="O340" s="1096"/>
      <c r="P340" s="1097"/>
      <c r="Q340" s="1096"/>
      <c r="R340" s="1097"/>
      <c r="S340" s="1096"/>
      <c r="T340" s="1097"/>
      <c r="U340" s="1096"/>
      <c r="V340" s="1097"/>
      <c r="W340" s="1098"/>
      <c r="X340" s="1099"/>
      <c r="Y340" s="1102"/>
      <c r="Z340" s="1103"/>
      <c r="AA340" s="1100"/>
      <c r="AB340" s="1101"/>
      <c r="AC340" s="1104"/>
      <c r="AD340" s="50" t="s">
        <v>36</v>
      </c>
      <c r="AE340" s="501"/>
      <c r="AF340" s="502"/>
      <c r="AG340" s="20"/>
      <c r="AH340" s="9"/>
      <c r="AI340" s="20"/>
      <c r="AJ340" s="8"/>
      <c r="AK340" s="8"/>
      <c r="AL340" s="9"/>
    </row>
    <row r="341" spans="1:38">
      <c r="A341" s="2192"/>
      <c r="B341" s="802">
        <v>43127</v>
      </c>
      <c r="C341" s="574" t="s">
        <v>682</v>
      </c>
      <c r="D341" s="575" t="s">
        <v>627</v>
      </c>
      <c r="E341" s="1116" t="s">
        <v>36</v>
      </c>
      <c r="F341" s="1117">
        <v>4.5999999999999996</v>
      </c>
      <c r="G341" s="1118"/>
      <c r="H341" s="1119"/>
      <c r="I341" s="1120"/>
      <c r="J341" s="1121"/>
      <c r="K341" s="1122"/>
      <c r="L341" s="1123"/>
      <c r="M341" s="1120"/>
      <c r="N341" s="1121"/>
      <c r="O341" s="1118"/>
      <c r="P341" s="1119"/>
      <c r="Q341" s="1118"/>
      <c r="R341" s="1119"/>
      <c r="S341" s="1118"/>
      <c r="T341" s="1119"/>
      <c r="U341" s="1118"/>
      <c r="V341" s="1119"/>
      <c r="W341" s="1120"/>
      <c r="X341" s="1121"/>
      <c r="Y341" s="1124"/>
      <c r="Z341" s="1125"/>
      <c r="AA341" s="1122"/>
      <c r="AB341" s="1123"/>
      <c r="AC341" s="1126"/>
      <c r="AD341" s="503" t="s">
        <v>36</v>
      </c>
      <c r="AE341" s="504"/>
      <c r="AF341" s="505"/>
      <c r="AG341" s="22"/>
      <c r="AH341" s="3"/>
      <c r="AI341" s="22"/>
      <c r="AJ341" s="10"/>
      <c r="AK341" s="10"/>
      <c r="AL341" s="3"/>
    </row>
    <row r="342" spans="1:38">
      <c r="A342" s="2192"/>
      <c r="B342" s="640">
        <v>43128</v>
      </c>
      <c r="C342" s="473" t="s">
        <v>683</v>
      </c>
      <c r="D342" s="474" t="s">
        <v>641</v>
      </c>
      <c r="E342" s="1094" t="s">
        <v>36</v>
      </c>
      <c r="F342" s="1095">
        <v>4.0999999999999996</v>
      </c>
      <c r="G342" s="1096"/>
      <c r="H342" s="1097"/>
      <c r="I342" s="1098"/>
      <c r="J342" s="1099"/>
      <c r="K342" s="1100"/>
      <c r="L342" s="1101"/>
      <c r="M342" s="1098"/>
      <c r="N342" s="1099"/>
      <c r="O342" s="1096"/>
      <c r="P342" s="1097"/>
      <c r="Q342" s="1096"/>
      <c r="R342" s="1097"/>
      <c r="S342" s="1096"/>
      <c r="T342" s="1097"/>
      <c r="U342" s="1096"/>
      <c r="V342" s="1097"/>
      <c r="W342" s="1098"/>
      <c r="X342" s="1099"/>
      <c r="Y342" s="1102"/>
      <c r="Z342" s="1103"/>
      <c r="AA342" s="1100"/>
      <c r="AB342" s="1101"/>
      <c r="AC342" s="1104"/>
      <c r="AD342" s="571" t="s">
        <v>36</v>
      </c>
      <c r="AE342" s="119" t="s">
        <v>36</v>
      </c>
      <c r="AF342" s="572" t="s">
        <v>390</v>
      </c>
      <c r="AG342" s="2093" t="s">
        <v>566</v>
      </c>
      <c r="AH342" s="1843"/>
      <c r="AI342" s="2094"/>
      <c r="AJ342" s="2095"/>
      <c r="AK342" s="1843"/>
      <c r="AL342" s="2098"/>
    </row>
    <row r="343" spans="1:38">
      <c r="A343" s="2192"/>
      <c r="B343" s="640">
        <v>43129</v>
      </c>
      <c r="C343" s="473" t="s">
        <v>677</v>
      </c>
      <c r="D343" s="474" t="s">
        <v>627</v>
      </c>
      <c r="E343" s="1094" t="s">
        <v>36</v>
      </c>
      <c r="F343" s="1095">
        <v>3.9</v>
      </c>
      <c r="G343" s="1096"/>
      <c r="H343" s="1097"/>
      <c r="I343" s="1098"/>
      <c r="J343" s="1099"/>
      <c r="K343" s="1100"/>
      <c r="L343" s="1101"/>
      <c r="M343" s="1098"/>
      <c r="N343" s="1099"/>
      <c r="O343" s="1096"/>
      <c r="P343" s="1097"/>
      <c r="Q343" s="1096"/>
      <c r="R343" s="1097"/>
      <c r="S343" s="1096"/>
      <c r="T343" s="1097"/>
      <c r="U343" s="1096"/>
      <c r="V343" s="1097"/>
      <c r="W343" s="1098"/>
      <c r="X343" s="1099"/>
      <c r="Y343" s="1102"/>
      <c r="Z343" s="1103"/>
      <c r="AA343" s="1100"/>
      <c r="AB343" s="1101"/>
      <c r="AC343" s="1104"/>
      <c r="AD343" s="25" t="s">
        <v>36</v>
      </c>
      <c r="AE343" s="26" t="s">
        <v>36</v>
      </c>
      <c r="AF343" s="573" t="s">
        <v>391</v>
      </c>
      <c r="AG343" s="2096" t="s">
        <v>771</v>
      </c>
      <c r="AH343" s="1842"/>
      <c r="AI343" s="1842"/>
      <c r="AJ343" s="1842"/>
      <c r="AK343" s="1842"/>
      <c r="AL343" s="1872"/>
    </row>
    <row r="344" spans="1:38">
      <c r="A344" s="2192"/>
      <c r="B344" s="640">
        <v>43130</v>
      </c>
      <c r="C344" s="473" t="s">
        <v>678</v>
      </c>
      <c r="D344" s="474" t="s">
        <v>627</v>
      </c>
      <c r="E344" s="1094" t="s">
        <v>36</v>
      </c>
      <c r="F344" s="1095">
        <v>3.5</v>
      </c>
      <c r="G344" s="1096"/>
      <c r="H344" s="1097"/>
      <c r="I344" s="1098"/>
      <c r="J344" s="1099"/>
      <c r="K344" s="1100"/>
      <c r="L344" s="1101"/>
      <c r="M344" s="1098"/>
      <c r="N344" s="1099"/>
      <c r="O344" s="1096"/>
      <c r="P344" s="1097"/>
      <c r="Q344" s="1096"/>
      <c r="R344" s="1097"/>
      <c r="S344" s="1096"/>
      <c r="T344" s="1097"/>
      <c r="U344" s="1096"/>
      <c r="V344" s="1097"/>
      <c r="W344" s="1098"/>
      <c r="X344" s="1099"/>
      <c r="Y344" s="1102"/>
      <c r="Z344" s="1103"/>
      <c r="AA344" s="1100"/>
      <c r="AB344" s="1101"/>
      <c r="AC344" s="1104"/>
      <c r="AD344" s="25" t="s">
        <v>36</v>
      </c>
      <c r="AE344" s="26" t="s">
        <v>36</v>
      </c>
      <c r="AF344" s="573" t="s">
        <v>391</v>
      </c>
      <c r="AG344" s="2097" t="s">
        <v>772</v>
      </c>
      <c r="AH344" s="1836"/>
      <c r="AI344" s="1837"/>
      <c r="AJ344" s="1837"/>
      <c r="AK344" s="1837"/>
      <c r="AL344" s="1873"/>
    </row>
    <row r="345" spans="1:38">
      <c r="A345" s="2192"/>
      <c r="B345" s="641">
        <v>43131</v>
      </c>
      <c r="C345" s="476" t="s">
        <v>679</v>
      </c>
      <c r="D345" s="477" t="s">
        <v>627</v>
      </c>
      <c r="E345" s="1105" t="s">
        <v>36</v>
      </c>
      <c r="F345" s="1106">
        <v>5.4</v>
      </c>
      <c r="G345" s="1107"/>
      <c r="H345" s="1108"/>
      <c r="I345" s="1109"/>
      <c r="J345" s="1110"/>
      <c r="K345" s="1111"/>
      <c r="L345" s="1112"/>
      <c r="M345" s="1109"/>
      <c r="N345" s="1110"/>
      <c r="O345" s="1107"/>
      <c r="P345" s="1108"/>
      <c r="Q345" s="1107"/>
      <c r="R345" s="1108"/>
      <c r="S345" s="1107"/>
      <c r="T345" s="1108"/>
      <c r="U345" s="1107"/>
      <c r="V345" s="1108"/>
      <c r="W345" s="1109"/>
      <c r="X345" s="1110"/>
      <c r="Y345" s="1113"/>
      <c r="Z345" s="1114"/>
      <c r="AA345" s="1111"/>
      <c r="AB345" s="1112"/>
      <c r="AC345" s="1115"/>
      <c r="AD345" s="25" t="s">
        <v>36</v>
      </c>
      <c r="AE345" s="26" t="s">
        <v>36</v>
      </c>
      <c r="AF345" s="573" t="s">
        <v>391</v>
      </c>
      <c r="AG345" s="1691"/>
      <c r="AH345" s="1836"/>
      <c r="AI345" s="1838"/>
      <c r="AJ345" s="1838"/>
      <c r="AK345" s="1838"/>
      <c r="AL345" s="2099"/>
    </row>
    <row r="346" spans="1:38">
      <c r="A346" s="2192"/>
      <c r="B346" s="2194" t="s">
        <v>407</v>
      </c>
      <c r="C346" s="2184"/>
      <c r="D346" s="664"/>
      <c r="E346" s="586">
        <f>MAX(E315:E345)</f>
        <v>26.5</v>
      </c>
      <c r="F346" s="587">
        <f>MAX(F315:F345)</f>
        <v>14.7</v>
      </c>
      <c r="G346" s="587">
        <f t="shared" ref="G346:AC346" si="38">MAX(G315:G345)</f>
        <v>0</v>
      </c>
      <c r="H346" s="587">
        <f t="shared" si="38"/>
        <v>0</v>
      </c>
      <c r="I346" s="587">
        <f t="shared" si="38"/>
        <v>0</v>
      </c>
      <c r="J346" s="587">
        <f t="shared" si="38"/>
        <v>0</v>
      </c>
      <c r="K346" s="1211">
        <f t="shared" si="38"/>
        <v>0</v>
      </c>
      <c r="L346" s="1211">
        <f t="shared" si="38"/>
        <v>0</v>
      </c>
      <c r="M346" s="587">
        <f t="shared" si="38"/>
        <v>0</v>
      </c>
      <c r="N346" s="587">
        <f t="shared" si="38"/>
        <v>0</v>
      </c>
      <c r="O346" s="587">
        <f t="shared" si="38"/>
        <v>0</v>
      </c>
      <c r="P346" s="587">
        <f t="shared" si="38"/>
        <v>0</v>
      </c>
      <c r="Q346" s="587">
        <f t="shared" si="38"/>
        <v>0</v>
      </c>
      <c r="R346" s="587">
        <f t="shared" si="38"/>
        <v>0</v>
      </c>
      <c r="S346" s="587">
        <f t="shared" si="38"/>
        <v>0</v>
      </c>
      <c r="T346" s="587">
        <f t="shared" si="38"/>
        <v>0</v>
      </c>
      <c r="U346" s="587">
        <f t="shared" si="38"/>
        <v>0</v>
      </c>
      <c r="V346" s="587">
        <f t="shared" si="38"/>
        <v>0</v>
      </c>
      <c r="W346" s="587">
        <f t="shared" si="38"/>
        <v>0</v>
      </c>
      <c r="X346" s="587">
        <f t="shared" si="38"/>
        <v>0</v>
      </c>
      <c r="Y346" s="1209">
        <f t="shared" si="38"/>
        <v>0</v>
      </c>
      <c r="Z346" s="1209">
        <f t="shared" si="38"/>
        <v>0</v>
      </c>
      <c r="AA346" s="1211">
        <f t="shared" si="38"/>
        <v>0</v>
      </c>
      <c r="AB346" s="1211">
        <f t="shared" si="38"/>
        <v>0</v>
      </c>
      <c r="AC346" s="587">
        <f t="shared" si="38"/>
        <v>0</v>
      </c>
      <c r="AD346" s="25" t="s">
        <v>36</v>
      </c>
      <c r="AE346" s="26" t="s">
        <v>36</v>
      </c>
      <c r="AF346" s="573" t="s">
        <v>391</v>
      </c>
      <c r="AG346" s="1691"/>
      <c r="AH346" s="1836"/>
      <c r="AI346" s="1839"/>
      <c r="AJ346" s="1839"/>
      <c r="AK346" s="1839"/>
      <c r="AL346" s="2100"/>
    </row>
    <row r="347" spans="1:38">
      <c r="A347" s="2192"/>
      <c r="B347" s="2195" t="s">
        <v>408</v>
      </c>
      <c r="C347" s="2186"/>
      <c r="D347" s="666"/>
      <c r="E347" s="597">
        <f>MIN(E315:E345)</f>
        <v>1</v>
      </c>
      <c r="F347" s="598">
        <f>MIN(F315:F345)</f>
        <v>2.2000000000000002</v>
      </c>
      <c r="G347" s="598">
        <f t="shared" ref="G347:AC347" si="39">MIN(G315:G345)</f>
        <v>0</v>
      </c>
      <c r="H347" s="598">
        <f t="shared" si="39"/>
        <v>0</v>
      </c>
      <c r="I347" s="598">
        <f t="shared" si="39"/>
        <v>0</v>
      </c>
      <c r="J347" s="598">
        <f t="shared" si="39"/>
        <v>0</v>
      </c>
      <c r="K347" s="1212">
        <f t="shared" si="39"/>
        <v>0</v>
      </c>
      <c r="L347" s="1212">
        <f t="shared" si="39"/>
        <v>0</v>
      </c>
      <c r="M347" s="598">
        <f t="shared" si="39"/>
        <v>0</v>
      </c>
      <c r="N347" s="598">
        <f t="shared" si="39"/>
        <v>0</v>
      </c>
      <c r="O347" s="598">
        <f t="shared" si="39"/>
        <v>0</v>
      </c>
      <c r="P347" s="598">
        <f t="shared" si="39"/>
        <v>0</v>
      </c>
      <c r="Q347" s="598">
        <f t="shared" si="39"/>
        <v>0</v>
      </c>
      <c r="R347" s="598">
        <f t="shared" si="39"/>
        <v>0</v>
      </c>
      <c r="S347" s="598">
        <f t="shared" si="39"/>
        <v>0</v>
      </c>
      <c r="T347" s="598">
        <f t="shared" si="39"/>
        <v>0</v>
      </c>
      <c r="U347" s="598">
        <f t="shared" si="39"/>
        <v>0</v>
      </c>
      <c r="V347" s="598">
        <f t="shared" si="39"/>
        <v>0</v>
      </c>
      <c r="W347" s="598">
        <f t="shared" si="39"/>
        <v>0</v>
      </c>
      <c r="X347" s="598">
        <f t="shared" si="39"/>
        <v>0</v>
      </c>
      <c r="Y347" s="1210">
        <f t="shared" si="39"/>
        <v>0</v>
      </c>
      <c r="Z347" s="1210">
        <f t="shared" si="39"/>
        <v>0</v>
      </c>
      <c r="AA347" s="1212">
        <f t="shared" si="39"/>
        <v>0</v>
      </c>
      <c r="AB347" s="1212">
        <f t="shared" si="39"/>
        <v>0</v>
      </c>
      <c r="AC347" s="598">
        <f t="shared" si="39"/>
        <v>0</v>
      </c>
      <c r="AD347" s="25" t="s">
        <v>36</v>
      </c>
      <c r="AE347" s="26" t="s">
        <v>36</v>
      </c>
      <c r="AF347" s="573" t="s">
        <v>391</v>
      </c>
      <c r="AG347" s="1691"/>
      <c r="AH347" s="1836"/>
      <c r="AI347" s="1837"/>
      <c r="AJ347" s="1837"/>
      <c r="AK347" s="1837"/>
      <c r="AL347" s="1873"/>
    </row>
    <row r="348" spans="1:38">
      <c r="A348" s="2192"/>
      <c r="B348" s="2195" t="s">
        <v>409</v>
      </c>
      <c r="C348" s="2186"/>
      <c r="D348" s="666"/>
      <c r="E348" s="666"/>
      <c r="F348" s="1152">
        <f>AVERAGE(F315:F345)</f>
        <v>6.4032258064516139</v>
      </c>
      <c r="G348" s="1152" t="e">
        <f t="shared" ref="G348:Z348" si="40">AVERAGE(G315:G345)</f>
        <v>#DIV/0!</v>
      </c>
      <c r="H348" s="1152" t="e">
        <f t="shared" si="40"/>
        <v>#DIV/0!</v>
      </c>
      <c r="I348" s="1152" t="e">
        <f t="shared" si="40"/>
        <v>#DIV/0!</v>
      </c>
      <c r="J348" s="1152" t="e">
        <f t="shared" si="40"/>
        <v>#DIV/0!</v>
      </c>
      <c r="K348" s="1213" t="e">
        <f t="shared" si="40"/>
        <v>#DIV/0!</v>
      </c>
      <c r="L348" s="1213" t="e">
        <f t="shared" si="40"/>
        <v>#DIV/0!</v>
      </c>
      <c r="M348" s="1152" t="e">
        <f t="shared" si="40"/>
        <v>#DIV/0!</v>
      </c>
      <c r="N348" s="1152" t="e">
        <f t="shared" si="40"/>
        <v>#DIV/0!</v>
      </c>
      <c r="O348" s="1152" t="e">
        <f t="shared" si="40"/>
        <v>#DIV/0!</v>
      </c>
      <c r="P348" s="1152" t="e">
        <f t="shared" si="40"/>
        <v>#DIV/0!</v>
      </c>
      <c r="Q348" s="1152" t="e">
        <f t="shared" si="40"/>
        <v>#DIV/0!</v>
      </c>
      <c r="R348" s="1152" t="e">
        <f t="shared" si="40"/>
        <v>#DIV/0!</v>
      </c>
      <c r="S348" s="1152" t="e">
        <f t="shared" si="40"/>
        <v>#DIV/0!</v>
      </c>
      <c r="T348" s="1152" t="e">
        <f t="shared" si="40"/>
        <v>#DIV/0!</v>
      </c>
      <c r="U348" s="1152" t="e">
        <f t="shared" si="40"/>
        <v>#DIV/0!</v>
      </c>
      <c r="V348" s="1152" t="e">
        <f t="shared" si="40"/>
        <v>#DIV/0!</v>
      </c>
      <c r="W348" s="1152" t="e">
        <f t="shared" si="40"/>
        <v>#DIV/0!</v>
      </c>
      <c r="X348" s="1152" t="e">
        <f t="shared" si="40"/>
        <v>#DIV/0!</v>
      </c>
      <c r="Y348" s="1214" t="e">
        <f t="shared" si="40"/>
        <v>#DIV/0!</v>
      </c>
      <c r="Z348" s="1214" t="e">
        <f t="shared" si="40"/>
        <v>#DIV/0!</v>
      </c>
      <c r="AA348" s="1344" t="s">
        <v>425</v>
      </c>
      <c r="AB348" s="1345" t="s">
        <v>425</v>
      </c>
      <c r="AC348" s="1152" t="e">
        <f t="shared" ref="AC348" si="41">AVERAGE(AC315:AC345)</f>
        <v>#DIV/0!</v>
      </c>
      <c r="AD348" s="25" t="s">
        <v>36</v>
      </c>
      <c r="AE348" s="26" t="s">
        <v>36</v>
      </c>
      <c r="AF348" s="573" t="s">
        <v>391</v>
      </c>
      <c r="AG348" s="1691"/>
      <c r="AH348" s="1836"/>
      <c r="AI348" s="1837"/>
      <c r="AJ348" s="1837"/>
      <c r="AK348" s="1837"/>
      <c r="AL348" s="1873"/>
    </row>
    <row r="349" spans="1:38">
      <c r="A349" s="2193"/>
      <c r="B349" s="2189" t="s">
        <v>410</v>
      </c>
      <c r="C349" s="2190"/>
      <c r="D349" s="705"/>
      <c r="E349" s="1156">
        <f>SUM(E315:E345)</f>
        <v>67.5</v>
      </c>
      <c r="F349" s="677"/>
      <c r="G349" s="1153"/>
      <c r="H349" s="678"/>
      <c r="I349" s="679"/>
      <c r="J349" s="1154"/>
      <c r="K349" s="1155"/>
      <c r="L349" s="680"/>
      <c r="M349" s="679"/>
      <c r="N349" s="1154"/>
      <c r="O349" s="681"/>
      <c r="P349" s="678"/>
      <c r="Q349" s="681"/>
      <c r="R349" s="1157"/>
      <c r="S349" s="1153"/>
      <c r="T349" s="678"/>
      <c r="U349" s="681"/>
      <c r="V349" s="1157"/>
      <c r="W349" s="1158"/>
      <c r="X349" s="682"/>
      <c r="Y349" s="683"/>
      <c r="Z349" s="1159"/>
      <c r="AA349" s="1155"/>
      <c r="AB349" s="680"/>
      <c r="AC349" s="616">
        <f>SUM(AC315:AC345)</f>
        <v>0</v>
      </c>
      <c r="AD349" s="25" t="s">
        <v>36</v>
      </c>
      <c r="AE349" s="26" t="s">
        <v>36</v>
      </c>
      <c r="AF349" s="573" t="s">
        <v>391</v>
      </c>
      <c r="AG349" s="1688"/>
      <c r="AH349" s="1840"/>
      <c r="AI349" s="1841"/>
      <c r="AJ349" s="1841"/>
      <c r="AK349" s="1841"/>
      <c r="AL349" s="2101"/>
    </row>
    <row r="350" spans="1:38">
      <c r="A350" s="2267" t="s">
        <v>598</v>
      </c>
      <c r="B350" s="472">
        <v>42767</v>
      </c>
      <c r="C350" s="473" t="s">
        <v>774</v>
      </c>
      <c r="D350" s="1791" t="s">
        <v>641</v>
      </c>
      <c r="E350" s="1792">
        <v>7.5</v>
      </c>
      <c r="F350" s="1792">
        <v>6.2</v>
      </c>
      <c r="G350" s="1096"/>
      <c r="H350" s="1097"/>
      <c r="I350" s="1098"/>
      <c r="J350" s="1099"/>
      <c r="K350" s="1100"/>
      <c r="L350" s="1101"/>
      <c r="M350" s="1098"/>
      <c r="N350" s="1099"/>
      <c r="O350" s="1096"/>
      <c r="P350" s="1097"/>
      <c r="Q350" s="1096"/>
      <c r="R350" s="1097"/>
      <c r="S350" s="1096"/>
      <c r="T350" s="1097"/>
      <c r="U350" s="1096"/>
      <c r="V350" s="1097"/>
      <c r="W350" s="1098"/>
      <c r="X350" s="1099"/>
      <c r="Y350" s="1102"/>
      <c r="Z350" s="1103"/>
      <c r="AA350" s="1100"/>
      <c r="AB350" s="1101"/>
      <c r="AC350" s="1104"/>
      <c r="AD350" s="25" t="s">
        <v>36</v>
      </c>
      <c r="AE350" s="26" t="s">
        <v>36</v>
      </c>
      <c r="AF350" s="573" t="s">
        <v>391</v>
      </c>
      <c r="AG350" s="1346">
        <v>42774</v>
      </c>
      <c r="AH350" s="1219" t="s">
        <v>599</v>
      </c>
      <c r="AI350" s="1292">
        <v>3.8</v>
      </c>
      <c r="AJ350" s="1293" t="s">
        <v>20</v>
      </c>
      <c r="AK350" s="1294"/>
      <c r="AL350" s="1295"/>
    </row>
    <row r="351" spans="1:38">
      <c r="A351" s="2268"/>
      <c r="B351" s="472">
        <v>42768</v>
      </c>
      <c r="C351" s="473" t="s">
        <v>40</v>
      </c>
      <c r="D351" s="1791" t="s">
        <v>788</v>
      </c>
      <c r="E351" s="1792">
        <v>7</v>
      </c>
      <c r="F351" s="1792">
        <v>2</v>
      </c>
      <c r="G351" s="1096"/>
      <c r="H351" s="1097"/>
      <c r="I351" s="1098"/>
      <c r="J351" s="1099"/>
      <c r="K351" s="1100"/>
      <c r="L351" s="1101"/>
      <c r="M351" s="1098"/>
      <c r="N351" s="1099"/>
      <c r="O351" s="1096"/>
      <c r="P351" s="1097"/>
      <c r="Q351" s="1096"/>
      <c r="R351" s="1097"/>
      <c r="S351" s="1096"/>
      <c r="T351" s="1097"/>
      <c r="U351" s="1096"/>
      <c r="V351" s="1097"/>
      <c r="W351" s="1098"/>
      <c r="X351" s="1099"/>
      <c r="Y351" s="1102"/>
      <c r="Z351" s="1103"/>
      <c r="AA351" s="1100"/>
      <c r="AB351" s="1101"/>
      <c r="AC351" s="1104"/>
      <c r="AD351" s="25" t="s">
        <v>36</v>
      </c>
      <c r="AE351" s="26" t="s">
        <v>36</v>
      </c>
      <c r="AF351" s="573" t="s">
        <v>391</v>
      </c>
      <c r="AG351" s="1351" t="s">
        <v>94</v>
      </c>
      <c r="AH351" s="1331" t="s">
        <v>396</v>
      </c>
      <c r="AI351" s="1332" t="s">
        <v>5</v>
      </c>
      <c r="AJ351" s="1333" t="s">
        <v>6</v>
      </c>
      <c r="AK351" s="1334" t="s">
        <v>310</v>
      </c>
      <c r="AL351" s="1335"/>
    </row>
    <row r="352" spans="1:38">
      <c r="A352" s="2268"/>
      <c r="B352" s="472">
        <v>42769</v>
      </c>
      <c r="C352" s="473" t="s">
        <v>41</v>
      </c>
      <c r="D352" s="1791" t="s">
        <v>627</v>
      </c>
      <c r="E352" s="1792" t="s">
        <v>36</v>
      </c>
      <c r="F352" s="1792">
        <v>5.4</v>
      </c>
      <c r="G352" s="1096"/>
      <c r="H352" s="1097"/>
      <c r="I352" s="1098"/>
      <c r="J352" s="1099"/>
      <c r="K352" s="1100"/>
      <c r="L352" s="1101"/>
      <c r="M352" s="1098"/>
      <c r="N352" s="1099"/>
      <c r="O352" s="1096"/>
      <c r="P352" s="1097"/>
      <c r="Q352" s="1096"/>
      <c r="R352" s="1097"/>
      <c r="S352" s="1096"/>
      <c r="T352" s="1097"/>
      <c r="U352" s="1096"/>
      <c r="V352" s="1097"/>
      <c r="W352" s="1098"/>
      <c r="X352" s="1099"/>
      <c r="Y352" s="1102"/>
      <c r="Z352" s="1103"/>
      <c r="AA352" s="1100"/>
      <c r="AB352" s="1101"/>
      <c r="AC352" s="1104"/>
      <c r="AD352" s="25" t="s">
        <v>36</v>
      </c>
      <c r="AE352" s="26" t="s">
        <v>36</v>
      </c>
      <c r="AF352" s="573" t="s">
        <v>391</v>
      </c>
      <c r="AG352" s="1394" t="s">
        <v>600</v>
      </c>
      <c r="AH352" s="18" t="s">
        <v>20</v>
      </c>
      <c r="AI352" s="1429"/>
      <c r="AJ352" s="993"/>
      <c r="AK352" s="994">
        <v>8.1999999999999993</v>
      </c>
      <c r="AL352" s="95"/>
    </row>
    <row r="353" spans="1:38">
      <c r="A353" s="2268"/>
      <c r="B353" s="472">
        <v>42770</v>
      </c>
      <c r="C353" s="473" t="s">
        <v>42</v>
      </c>
      <c r="D353" s="1791" t="s">
        <v>641</v>
      </c>
      <c r="E353" s="1792" t="s">
        <v>36</v>
      </c>
      <c r="F353" s="1792">
        <v>5.7</v>
      </c>
      <c r="G353" s="1096"/>
      <c r="H353" s="1097"/>
      <c r="I353" s="1098"/>
      <c r="J353" s="1099"/>
      <c r="K353" s="1100"/>
      <c r="L353" s="1101"/>
      <c r="M353" s="1098"/>
      <c r="N353" s="1099"/>
      <c r="O353" s="1096"/>
      <c r="P353" s="1097"/>
      <c r="Q353" s="1096"/>
      <c r="R353" s="1097"/>
      <c r="S353" s="1096"/>
      <c r="T353" s="1097"/>
      <c r="U353" s="1096"/>
      <c r="V353" s="1097"/>
      <c r="W353" s="1098"/>
      <c r="X353" s="1099"/>
      <c r="Y353" s="1102"/>
      <c r="Z353" s="1103"/>
      <c r="AA353" s="1100"/>
      <c r="AB353" s="1101"/>
      <c r="AC353" s="1104"/>
      <c r="AD353" s="25" t="s">
        <v>36</v>
      </c>
      <c r="AE353" s="26" t="s">
        <v>36</v>
      </c>
      <c r="AF353" s="573" t="s">
        <v>391</v>
      </c>
      <c r="AG353" s="1394" t="s">
        <v>601</v>
      </c>
      <c r="AH353" s="18" t="s">
        <v>602</v>
      </c>
      <c r="AI353" s="1430"/>
      <c r="AJ353" s="1431"/>
      <c r="AK353" s="988">
        <v>11.8</v>
      </c>
      <c r="AL353" s="26"/>
    </row>
    <row r="354" spans="1:38">
      <c r="A354" s="2268"/>
      <c r="B354" s="472">
        <v>42771</v>
      </c>
      <c r="C354" s="473" t="s">
        <v>37</v>
      </c>
      <c r="D354" s="1791" t="s">
        <v>627</v>
      </c>
      <c r="E354" s="1792" t="s">
        <v>36</v>
      </c>
      <c r="F354" s="1792">
        <v>5.9</v>
      </c>
      <c r="G354" s="1096"/>
      <c r="H354" s="1097"/>
      <c r="I354" s="1098"/>
      <c r="J354" s="1099"/>
      <c r="K354" s="1100"/>
      <c r="L354" s="1101"/>
      <c r="M354" s="1098"/>
      <c r="N354" s="1099"/>
      <c r="O354" s="1096"/>
      <c r="P354" s="1097"/>
      <c r="Q354" s="1096"/>
      <c r="R354" s="1097"/>
      <c r="S354" s="1096"/>
      <c r="T354" s="1097"/>
      <c r="U354" s="1096"/>
      <c r="V354" s="1097"/>
      <c r="W354" s="1098"/>
      <c r="X354" s="1099"/>
      <c r="Y354" s="1102"/>
      <c r="Z354" s="1103"/>
      <c r="AA354" s="1100"/>
      <c r="AB354" s="1101"/>
      <c r="AC354" s="1104"/>
      <c r="AD354" s="25" t="s">
        <v>36</v>
      </c>
      <c r="AE354" s="26" t="s">
        <v>36</v>
      </c>
      <c r="AF354" s="573" t="s">
        <v>391</v>
      </c>
      <c r="AG354" s="1394" t="s">
        <v>21</v>
      </c>
      <c r="AH354" s="18"/>
      <c r="AI354" s="1432"/>
      <c r="AJ354" s="1433"/>
      <c r="AK354" s="991">
        <v>9.1999999999999993</v>
      </c>
      <c r="AL354" s="96"/>
    </row>
    <row r="355" spans="1:38">
      <c r="A355" s="2268"/>
      <c r="B355" s="472">
        <v>42772</v>
      </c>
      <c r="C355" s="473" t="s">
        <v>38</v>
      </c>
      <c r="D355" s="1791" t="s">
        <v>627</v>
      </c>
      <c r="E355" s="1792" t="s">
        <v>36</v>
      </c>
      <c r="F355" s="1792">
        <v>5.3</v>
      </c>
      <c r="G355" s="1096"/>
      <c r="H355" s="1097"/>
      <c r="I355" s="1098"/>
      <c r="J355" s="1099"/>
      <c r="K355" s="1100"/>
      <c r="L355" s="1101"/>
      <c r="M355" s="1098"/>
      <c r="N355" s="1099"/>
      <c r="O355" s="1096"/>
      <c r="P355" s="1097"/>
      <c r="Q355" s="1096"/>
      <c r="R355" s="1097"/>
      <c r="S355" s="1096"/>
      <c r="T355" s="1097"/>
      <c r="U355" s="1096"/>
      <c r="V355" s="1097"/>
      <c r="W355" s="1098"/>
      <c r="X355" s="1099"/>
      <c r="Y355" s="1102"/>
      <c r="Z355" s="1103"/>
      <c r="AA355" s="1100"/>
      <c r="AB355" s="1101"/>
      <c r="AC355" s="1104"/>
      <c r="AD355" s="25" t="s">
        <v>36</v>
      </c>
      <c r="AE355" s="26" t="s">
        <v>36</v>
      </c>
      <c r="AF355" s="573" t="s">
        <v>391</v>
      </c>
      <c r="AG355" s="1394" t="s">
        <v>603</v>
      </c>
      <c r="AH355" s="18" t="s">
        <v>22</v>
      </c>
      <c r="AI355" s="992"/>
      <c r="AJ355" s="993"/>
      <c r="AK355" s="994">
        <v>30</v>
      </c>
      <c r="AL355" s="96"/>
    </row>
    <row r="356" spans="1:38">
      <c r="A356" s="2268"/>
      <c r="B356" s="472">
        <v>42773</v>
      </c>
      <c r="C356" s="473" t="s">
        <v>35</v>
      </c>
      <c r="D356" s="1791" t="s">
        <v>627</v>
      </c>
      <c r="E356" s="1792" t="s">
        <v>36</v>
      </c>
      <c r="F356" s="1792">
        <v>5.3</v>
      </c>
      <c r="G356" s="1096"/>
      <c r="H356" s="1097"/>
      <c r="I356" s="1098"/>
      <c r="J356" s="1099"/>
      <c r="K356" s="1100"/>
      <c r="L356" s="1101"/>
      <c r="M356" s="1098"/>
      <c r="N356" s="1099"/>
      <c r="O356" s="1096"/>
      <c r="P356" s="1097"/>
      <c r="Q356" s="1096"/>
      <c r="R356" s="1097"/>
      <c r="S356" s="1096"/>
      <c r="T356" s="1097"/>
      <c r="U356" s="1096"/>
      <c r="V356" s="1097"/>
      <c r="W356" s="1098"/>
      <c r="X356" s="1099"/>
      <c r="Y356" s="1102"/>
      <c r="Z356" s="1103"/>
      <c r="AA356" s="1100"/>
      <c r="AB356" s="1101"/>
      <c r="AC356" s="1104"/>
      <c r="AD356" s="25" t="s">
        <v>36</v>
      </c>
      <c r="AE356" s="26" t="s">
        <v>36</v>
      </c>
      <c r="AF356" s="573" t="s">
        <v>391</v>
      </c>
      <c r="AG356" s="1394" t="s">
        <v>604</v>
      </c>
      <c r="AH356" s="18" t="s">
        <v>23</v>
      </c>
      <c r="AI356" s="992"/>
      <c r="AJ356" s="993"/>
      <c r="AK356" s="994">
        <v>96.8</v>
      </c>
      <c r="AL356" s="96"/>
    </row>
    <row r="357" spans="1:38">
      <c r="A357" s="2268"/>
      <c r="B357" s="472">
        <v>42774</v>
      </c>
      <c r="C357" s="473" t="s">
        <v>39</v>
      </c>
      <c r="D357" s="1791" t="s">
        <v>627</v>
      </c>
      <c r="E357" s="1792" t="s">
        <v>36</v>
      </c>
      <c r="F357" s="1792">
        <v>3.8</v>
      </c>
      <c r="G357" s="1096"/>
      <c r="H357" s="1097"/>
      <c r="I357" s="1098"/>
      <c r="J357" s="1099"/>
      <c r="K357" s="1100"/>
      <c r="L357" s="1101"/>
      <c r="M357" s="1098"/>
      <c r="N357" s="1099"/>
      <c r="O357" s="1096"/>
      <c r="P357" s="1097"/>
      <c r="Q357" s="1096"/>
      <c r="R357" s="1097"/>
      <c r="S357" s="1096"/>
      <c r="T357" s="1097"/>
      <c r="U357" s="1096"/>
      <c r="V357" s="1097"/>
      <c r="W357" s="1098"/>
      <c r="X357" s="1099"/>
      <c r="Y357" s="1102"/>
      <c r="Z357" s="1103"/>
      <c r="AA357" s="1100"/>
      <c r="AB357" s="1101"/>
      <c r="AC357" s="1104"/>
      <c r="AD357" s="25" t="s">
        <v>36</v>
      </c>
      <c r="AE357" s="26" t="s">
        <v>36</v>
      </c>
      <c r="AF357" s="573" t="s">
        <v>391</v>
      </c>
      <c r="AG357" s="1394" t="s">
        <v>605</v>
      </c>
      <c r="AH357" s="18" t="s">
        <v>23</v>
      </c>
      <c r="AI357" s="992"/>
      <c r="AJ357" s="993"/>
      <c r="AK357" s="994">
        <v>112.1</v>
      </c>
      <c r="AL357" s="96"/>
    </row>
    <row r="358" spans="1:38">
      <c r="A358" s="2268"/>
      <c r="B358" s="472">
        <v>42775</v>
      </c>
      <c r="C358" s="473" t="s">
        <v>40</v>
      </c>
      <c r="D358" s="1791" t="s">
        <v>627</v>
      </c>
      <c r="E358" s="1792" t="s">
        <v>36</v>
      </c>
      <c r="F358" s="1792">
        <v>5.3</v>
      </c>
      <c r="G358" s="1096"/>
      <c r="H358" s="1097"/>
      <c r="I358" s="1098"/>
      <c r="J358" s="1099"/>
      <c r="K358" s="1100"/>
      <c r="L358" s="1101"/>
      <c r="M358" s="1098"/>
      <c r="N358" s="1099"/>
      <c r="O358" s="1096"/>
      <c r="P358" s="1097"/>
      <c r="Q358" s="1096"/>
      <c r="R358" s="1097"/>
      <c r="S358" s="1096"/>
      <c r="T358" s="1097"/>
      <c r="U358" s="1096"/>
      <c r="V358" s="1097"/>
      <c r="W358" s="1098"/>
      <c r="X358" s="1099"/>
      <c r="Y358" s="1102"/>
      <c r="Z358" s="1103"/>
      <c r="AA358" s="1100"/>
      <c r="AB358" s="1101"/>
      <c r="AC358" s="1104"/>
      <c r="AD358" s="25" t="s">
        <v>36</v>
      </c>
      <c r="AE358" s="26" t="s">
        <v>36</v>
      </c>
      <c r="AF358" s="573" t="s">
        <v>391</v>
      </c>
      <c r="AG358" s="1394" t="s">
        <v>606</v>
      </c>
      <c r="AH358" s="18" t="s">
        <v>23</v>
      </c>
      <c r="AI358" s="989"/>
      <c r="AJ358" s="990"/>
      <c r="AK358" s="994">
        <v>74.8</v>
      </c>
      <c r="AL358" s="98"/>
    </row>
    <row r="359" spans="1:38">
      <c r="A359" s="2268"/>
      <c r="B359" s="472">
        <v>42776</v>
      </c>
      <c r="C359" s="473" t="s">
        <v>41</v>
      </c>
      <c r="D359" s="1791" t="s">
        <v>641</v>
      </c>
      <c r="E359" s="1792">
        <v>3</v>
      </c>
      <c r="F359" s="1792">
        <v>5.6</v>
      </c>
      <c r="G359" s="1096"/>
      <c r="H359" s="1097"/>
      <c r="I359" s="1098"/>
      <c r="J359" s="1099"/>
      <c r="K359" s="1100"/>
      <c r="L359" s="1101"/>
      <c r="M359" s="1098"/>
      <c r="N359" s="1099"/>
      <c r="O359" s="1096"/>
      <c r="P359" s="1097"/>
      <c r="Q359" s="1096"/>
      <c r="R359" s="1097"/>
      <c r="S359" s="1096"/>
      <c r="T359" s="1097"/>
      <c r="U359" s="1096"/>
      <c r="V359" s="1097"/>
      <c r="W359" s="1098"/>
      <c r="X359" s="1099"/>
      <c r="Y359" s="1102"/>
      <c r="Z359" s="1103"/>
      <c r="AA359" s="1100"/>
      <c r="AB359" s="1101"/>
      <c r="AC359" s="1104"/>
      <c r="AD359" s="25" t="s">
        <v>36</v>
      </c>
      <c r="AE359" s="26" t="s">
        <v>36</v>
      </c>
      <c r="AF359" s="573" t="s">
        <v>391</v>
      </c>
      <c r="AG359" s="1394" t="s">
        <v>607</v>
      </c>
      <c r="AH359" s="18" t="s">
        <v>23</v>
      </c>
      <c r="AI359" s="989"/>
      <c r="AJ359" s="990"/>
      <c r="AK359" s="994">
        <v>37.299999999999997</v>
      </c>
      <c r="AL359" s="96"/>
    </row>
    <row r="360" spans="1:38">
      <c r="A360" s="2268"/>
      <c r="B360" s="472">
        <v>42777</v>
      </c>
      <c r="C360" s="473" t="s">
        <v>42</v>
      </c>
      <c r="D360" s="1791" t="s">
        <v>627</v>
      </c>
      <c r="E360" s="1792" t="s">
        <v>36</v>
      </c>
      <c r="F360" s="1792">
        <v>10.6</v>
      </c>
      <c r="G360" s="1096"/>
      <c r="H360" s="1097"/>
      <c r="I360" s="1098"/>
      <c r="J360" s="1099"/>
      <c r="K360" s="1100"/>
      <c r="L360" s="1101"/>
      <c r="M360" s="1098"/>
      <c r="N360" s="1099"/>
      <c r="O360" s="1096"/>
      <c r="P360" s="1097"/>
      <c r="Q360" s="1096"/>
      <c r="R360" s="1097"/>
      <c r="S360" s="1096"/>
      <c r="T360" s="1097"/>
      <c r="U360" s="1096"/>
      <c r="V360" s="1097"/>
      <c r="W360" s="1098"/>
      <c r="X360" s="1099"/>
      <c r="Y360" s="1102"/>
      <c r="Z360" s="1103"/>
      <c r="AA360" s="1100"/>
      <c r="AB360" s="1101"/>
      <c r="AC360" s="1104"/>
      <c r="AD360" s="25" t="s">
        <v>36</v>
      </c>
      <c r="AE360" s="26" t="s">
        <v>36</v>
      </c>
      <c r="AF360" s="573" t="s">
        <v>391</v>
      </c>
      <c r="AG360" s="1394" t="s">
        <v>608</v>
      </c>
      <c r="AH360" s="18" t="s">
        <v>23</v>
      </c>
      <c r="AI360" s="989"/>
      <c r="AJ360" s="990"/>
      <c r="AK360" s="994">
        <v>11.6</v>
      </c>
      <c r="AL360" s="96"/>
    </row>
    <row r="361" spans="1:38">
      <c r="A361" s="2268"/>
      <c r="B361" s="472">
        <v>42778</v>
      </c>
      <c r="C361" s="473" t="s">
        <v>37</v>
      </c>
      <c r="D361" s="1791" t="s">
        <v>627</v>
      </c>
      <c r="E361" s="1792" t="s">
        <v>36</v>
      </c>
      <c r="F361" s="1792">
        <v>5.7</v>
      </c>
      <c r="G361" s="1096"/>
      <c r="H361" s="1097"/>
      <c r="I361" s="1098"/>
      <c r="J361" s="1099"/>
      <c r="K361" s="1100"/>
      <c r="L361" s="1101"/>
      <c r="M361" s="1098"/>
      <c r="N361" s="1099"/>
      <c r="O361" s="1096"/>
      <c r="P361" s="1097"/>
      <c r="Q361" s="1096"/>
      <c r="R361" s="1097"/>
      <c r="S361" s="1096"/>
      <c r="T361" s="1097"/>
      <c r="U361" s="1096"/>
      <c r="V361" s="1097"/>
      <c r="W361" s="1098"/>
      <c r="X361" s="1099"/>
      <c r="Y361" s="1102"/>
      <c r="Z361" s="1103"/>
      <c r="AA361" s="1100"/>
      <c r="AB361" s="1101"/>
      <c r="AC361" s="1104"/>
      <c r="AD361" s="25" t="s">
        <v>36</v>
      </c>
      <c r="AE361" s="26" t="s">
        <v>36</v>
      </c>
      <c r="AF361" s="573" t="s">
        <v>391</v>
      </c>
      <c r="AG361" s="1394" t="s">
        <v>609</v>
      </c>
      <c r="AH361" s="18" t="s">
        <v>23</v>
      </c>
      <c r="AI361" s="1743"/>
      <c r="AJ361" s="1744"/>
      <c r="AK361" s="1002">
        <v>210</v>
      </c>
      <c r="AL361" s="98"/>
    </row>
    <row r="362" spans="1:38">
      <c r="A362" s="2268"/>
      <c r="B362" s="472">
        <v>42779</v>
      </c>
      <c r="C362" s="473" t="s">
        <v>38</v>
      </c>
      <c r="D362" s="1791" t="s">
        <v>627</v>
      </c>
      <c r="E362" s="1792" t="s">
        <v>36</v>
      </c>
      <c r="F362" s="1792">
        <v>6.8</v>
      </c>
      <c r="G362" s="1096"/>
      <c r="H362" s="1097"/>
      <c r="I362" s="1098"/>
      <c r="J362" s="1099"/>
      <c r="K362" s="1100"/>
      <c r="L362" s="1101"/>
      <c r="M362" s="1098"/>
      <c r="N362" s="1099"/>
      <c r="O362" s="1096"/>
      <c r="P362" s="1097"/>
      <c r="Q362" s="1096"/>
      <c r="R362" s="1097"/>
      <c r="S362" s="1096"/>
      <c r="T362" s="1097"/>
      <c r="U362" s="1096"/>
      <c r="V362" s="1097"/>
      <c r="W362" s="1098"/>
      <c r="X362" s="1099"/>
      <c r="Y362" s="1102"/>
      <c r="Z362" s="1103"/>
      <c r="AA362" s="1100"/>
      <c r="AB362" s="1101"/>
      <c r="AC362" s="1104"/>
      <c r="AD362" s="25" t="s">
        <v>36</v>
      </c>
      <c r="AE362" s="26" t="s">
        <v>36</v>
      </c>
      <c r="AF362" s="573" t="s">
        <v>391</v>
      </c>
      <c r="AG362" s="1394" t="s">
        <v>610</v>
      </c>
      <c r="AH362" s="18" t="s">
        <v>23</v>
      </c>
      <c r="AI362" s="989"/>
      <c r="AJ362" s="990"/>
      <c r="AK362" s="991">
        <v>0.41</v>
      </c>
      <c r="AL362" s="96"/>
    </row>
    <row r="363" spans="1:38">
      <c r="A363" s="2268"/>
      <c r="B363" s="472">
        <v>42780</v>
      </c>
      <c r="C363" s="473" t="s">
        <v>35</v>
      </c>
      <c r="D363" s="1791" t="s">
        <v>627</v>
      </c>
      <c r="E363" s="1792" t="s">
        <v>36</v>
      </c>
      <c r="F363" s="1792">
        <v>7</v>
      </c>
      <c r="G363" s="1096"/>
      <c r="H363" s="1097"/>
      <c r="I363" s="1098"/>
      <c r="J363" s="1099"/>
      <c r="K363" s="1100"/>
      <c r="L363" s="1101"/>
      <c r="M363" s="1098"/>
      <c r="N363" s="1099"/>
      <c r="O363" s="1096"/>
      <c r="P363" s="1097"/>
      <c r="Q363" s="1096"/>
      <c r="R363" s="1097"/>
      <c r="S363" s="1096"/>
      <c r="T363" s="1097"/>
      <c r="U363" s="1096"/>
      <c r="V363" s="1097"/>
      <c r="W363" s="1098"/>
      <c r="X363" s="1099"/>
      <c r="Y363" s="1102"/>
      <c r="Z363" s="1103"/>
      <c r="AA363" s="1100"/>
      <c r="AB363" s="1101"/>
      <c r="AC363" s="1104"/>
      <c r="AD363" s="25" t="s">
        <v>36</v>
      </c>
      <c r="AE363" s="26" t="s">
        <v>36</v>
      </c>
      <c r="AF363" s="573" t="s">
        <v>391</v>
      </c>
      <c r="AG363" s="1394" t="s">
        <v>24</v>
      </c>
      <c r="AH363" s="18" t="s">
        <v>23</v>
      </c>
      <c r="AI363" s="881"/>
      <c r="AJ363" s="998"/>
      <c r="AK363" s="991">
        <v>5.4</v>
      </c>
      <c r="AL363" s="97"/>
    </row>
    <row r="364" spans="1:38">
      <c r="A364" s="2268"/>
      <c r="B364" s="472">
        <v>42781</v>
      </c>
      <c r="C364" s="473" t="s">
        <v>39</v>
      </c>
      <c r="D364" s="1791" t="s">
        <v>627</v>
      </c>
      <c r="E364" s="1792" t="s">
        <v>36</v>
      </c>
      <c r="F364" s="1792">
        <v>12.5</v>
      </c>
      <c r="G364" s="1096"/>
      <c r="H364" s="1097"/>
      <c r="I364" s="1098"/>
      <c r="J364" s="1099"/>
      <c r="K364" s="1100"/>
      <c r="L364" s="1101"/>
      <c r="M364" s="1098"/>
      <c r="N364" s="1099"/>
      <c r="O364" s="1096"/>
      <c r="P364" s="1097"/>
      <c r="Q364" s="1096"/>
      <c r="R364" s="1097"/>
      <c r="S364" s="1096"/>
      <c r="T364" s="1097"/>
      <c r="U364" s="1096"/>
      <c r="V364" s="1097"/>
      <c r="W364" s="1098"/>
      <c r="X364" s="1099"/>
      <c r="Y364" s="1102"/>
      <c r="Z364" s="1103"/>
      <c r="AA364" s="1100"/>
      <c r="AB364" s="1101"/>
      <c r="AC364" s="1104"/>
      <c r="AD364" s="25" t="s">
        <v>36</v>
      </c>
      <c r="AE364" s="26" t="s">
        <v>36</v>
      </c>
      <c r="AF364" s="573" t="s">
        <v>391</v>
      </c>
      <c r="AG364" s="1394" t="s">
        <v>25</v>
      </c>
      <c r="AH364" s="18" t="s">
        <v>23</v>
      </c>
      <c r="AI364" s="881"/>
      <c r="AJ364" s="998"/>
      <c r="AK364" s="991">
        <v>3.6</v>
      </c>
      <c r="AL364" s="97"/>
    </row>
    <row r="365" spans="1:38">
      <c r="A365" s="2268"/>
      <c r="B365" s="472">
        <v>42782</v>
      </c>
      <c r="C365" s="473" t="s">
        <v>40</v>
      </c>
      <c r="D365" s="1791" t="s">
        <v>641</v>
      </c>
      <c r="E365" s="1792" t="s">
        <v>36</v>
      </c>
      <c r="F365" s="1792">
        <v>6.1</v>
      </c>
      <c r="G365" s="1096"/>
      <c r="H365" s="1097"/>
      <c r="I365" s="1098"/>
      <c r="J365" s="1099"/>
      <c r="K365" s="1100"/>
      <c r="L365" s="1101"/>
      <c r="M365" s="1098"/>
      <c r="N365" s="1099"/>
      <c r="O365" s="1096"/>
      <c r="P365" s="1097"/>
      <c r="Q365" s="1096"/>
      <c r="R365" s="1097"/>
      <c r="S365" s="1096"/>
      <c r="T365" s="1097"/>
      <c r="U365" s="1096"/>
      <c r="V365" s="1097"/>
      <c r="W365" s="1098"/>
      <c r="X365" s="1099"/>
      <c r="Y365" s="1102"/>
      <c r="Z365" s="1103"/>
      <c r="AA365" s="1100"/>
      <c r="AB365" s="1101"/>
      <c r="AC365" s="1104"/>
      <c r="AD365" s="25" t="s">
        <v>36</v>
      </c>
      <c r="AE365" s="26" t="s">
        <v>36</v>
      </c>
      <c r="AF365" s="573" t="s">
        <v>391</v>
      </c>
      <c r="AG365" s="1394" t="s">
        <v>611</v>
      </c>
      <c r="AH365" s="18" t="s">
        <v>23</v>
      </c>
      <c r="AI365" s="1000"/>
      <c r="AJ365" s="1001"/>
      <c r="AK365" s="994">
        <v>17.5</v>
      </c>
      <c r="AL365" s="99"/>
    </row>
    <row r="366" spans="1:38">
      <c r="A366" s="2268"/>
      <c r="B366" s="472">
        <v>42783</v>
      </c>
      <c r="C366" s="473" t="s">
        <v>41</v>
      </c>
      <c r="D366" s="1791" t="s">
        <v>627</v>
      </c>
      <c r="E366" s="1792" t="s">
        <v>36</v>
      </c>
      <c r="F366" s="1792">
        <v>9.6999999999999993</v>
      </c>
      <c r="G366" s="1096"/>
      <c r="H366" s="1097"/>
      <c r="I366" s="1098"/>
      <c r="J366" s="1099"/>
      <c r="K366" s="1100"/>
      <c r="L366" s="1101"/>
      <c r="M366" s="1098"/>
      <c r="N366" s="1099"/>
      <c r="O366" s="1096"/>
      <c r="P366" s="1097"/>
      <c r="Q366" s="1096"/>
      <c r="R366" s="1097"/>
      <c r="S366" s="1096"/>
      <c r="T366" s="1097"/>
      <c r="U366" s="1096"/>
      <c r="V366" s="1097"/>
      <c r="W366" s="1098"/>
      <c r="X366" s="1099"/>
      <c r="Y366" s="1102"/>
      <c r="Z366" s="1103"/>
      <c r="AA366" s="1100"/>
      <c r="AB366" s="1101"/>
      <c r="AC366" s="1104"/>
      <c r="AD366" s="25" t="s">
        <v>36</v>
      </c>
      <c r="AE366" s="26" t="s">
        <v>36</v>
      </c>
      <c r="AF366" s="573" t="s">
        <v>391</v>
      </c>
      <c r="AG366" s="1394" t="s">
        <v>612</v>
      </c>
      <c r="AH366" s="18" t="s">
        <v>23</v>
      </c>
      <c r="AI366" s="1780"/>
      <c r="AJ366" s="1781"/>
      <c r="AK366" s="999">
        <v>9.9000000000000005E-2</v>
      </c>
      <c r="AL366" s="99"/>
    </row>
    <row r="367" spans="1:38">
      <c r="A367" s="2268"/>
      <c r="B367" s="472">
        <v>42784</v>
      </c>
      <c r="C367" s="473" t="s">
        <v>42</v>
      </c>
      <c r="D367" s="1791" t="s">
        <v>627</v>
      </c>
      <c r="E367" s="1792" t="s">
        <v>36</v>
      </c>
      <c r="F367" s="1792">
        <v>4.5999999999999996</v>
      </c>
      <c r="G367" s="1096"/>
      <c r="H367" s="1097"/>
      <c r="I367" s="1098"/>
      <c r="J367" s="1099"/>
      <c r="K367" s="1100"/>
      <c r="L367" s="1101"/>
      <c r="M367" s="1098"/>
      <c r="N367" s="1099"/>
      <c r="O367" s="1096"/>
      <c r="P367" s="1097"/>
      <c r="Q367" s="1096"/>
      <c r="R367" s="1097"/>
      <c r="S367" s="1096"/>
      <c r="T367" s="1097"/>
      <c r="U367" s="1096"/>
      <c r="V367" s="1097"/>
      <c r="W367" s="1098"/>
      <c r="X367" s="1099"/>
      <c r="Y367" s="1102"/>
      <c r="Z367" s="1103"/>
      <c r="AA367" s="1100"/>
      <c r="AB367" s="1101"/>
      <c r="AC367" s="1104"/>
      <c r="AD367" s="25" t="s">
        <v>36</v>
      </c>
      <c r="AE367" s="26" t="s">
        <v>36</v>
      </c>
      <c r="AF367" s="573" t="s">
        <v>391</v>
      </c>
      <c r="AG367" s="1392" t="s">
        <v>292</v>
      </c>
      <c r="AH367" s="1750" t="s">
        <v>23</v>
      </c>
      <c r="AI367" s="1745"/>
      <c r="AJ367" s="1683"/>
      <c r="AK367" s="991">
        <v>0.5</v>
      </c>
      <c r="AL367" s="9"/>
    </row>
    <row r="368" spans="1:38">
      <c r="A368" s="2268"/>
      <c r="B368" s="472">
        <v>42785</v>
      </c>
      <c r="C368" s="473" t="s">
        <v>37</v>
      </c>
      <c r="D368" s="1791" t="s">
        <v>641</v>
      </c>
      <c r="E368" s="1792" t="s">
        <v>36</v>
      </c>
      <c r="F368" s="1792">
        <v>5.4</v>
      </c>
      <c r="G368" s="1096"/>
      <c r="H368" s="1097"/>
      <c r="I368" s="1098"/>
      <c r="J368" s="1099"/>
      <c r="K368" s="1100"/>
      <c r="L368" s="1101"/>
      <c r="M368" s="1098"/>
      <c r="N368" s="1099"/>
      <c r="O368" s="1096"/>
      <c r="P368" s="1097"/>
      <c r="Q368" s="1096"/>
      <c r="R368" s="1097"/>
      <c r="S368" s="1096"/>
      <c r="T368" s="1097"/>
      <c r="U368" s="1096"/>
      <c r="V368" s="1097"/>
      <c r="W368" s="1098"/>
      <c r="X368" s="1099"/>
      <c r="Y368" s="1102"/>
      <c r="Z368" s="1103"/>
      <c r="AA368" s="1100"/>
      <c r="AB368" s="1101"/>
      <c r="AC368" s="1104"/>
      <c r="AD368" s="25" t="s">
        <v>36</v>
      </c>
      <c r="AE368" s="26" t="s">
        <v>36</v>
      </c>
      <c r="AF368" s="573" t="s">
        <v>391</v>
      </c>
      <c r="AG368" s="1436" t="s">
        <v>613</v>
      </c>
      <c r="AH368" s="1784" t="s">
        <v>23</v>
      </c>
      <c r="AI368" s="1782"/>
      <c r="AJ368" s="1783"/>
      <c r="AK368" s="1787">
        <v>0.97</v>
      </c>
      <c r="AL368" s="1435"/>
    </row>
    <row r="369" spans="1:38">
      <c r="A369" s="2268"/>
      <c r="B369" s="802">
        <v>42786</v>
      </c>
      <c r="C369" s="473" t="s">
        <v>38</v>
      </c>
      <c r="D369" s="1793" t="s">
        <v>627</v>
      </c>
      <c r="E369" s="1794" t="s">
        <v>36</v>
      </c>
      <c r="F369" s="1794">
        <v>8.4</v>
      </c>
      <c r="G369" s="1118"/>
      <c r="H369" s="1119"/>
      <c r="I369" s="1120"/>
      <c r="J369" s="1121"/>
      <c r="K369" s="1122"/>
      <c r="L369" s="1123"/>
      <c r="M369" s="1120"/>
      <c r="N369" s="1121"/>
      <c r="O369" s="1118"/>
      <c r="P369" s="1119"/>
      <c r="Q369" s="1118"/>
      <c r="R369" s="1119"/>
      <c r="S369" s="1118"/>
      <c r="T369" s="1119"/>
      <c r="U369" s="1118"/>
      <c r="V369" s="1119"/>
      <c r="W369" s="1120"/>
      <c r="X369" s="1121"/>
      <c r="Y369" s="1124"/>
      <c r="Z369" s="1125"/>
      <c r="AA369" s="1122"/>
      <c r="AB369" s="1123"/>
      <c r="AC369" s="1126"/>
      <c r="AD369" s="576" t="s">
        <v>36</v>
      </c>
      <c r="AE369" s="577" t="s">
        <v>36</v>
      </c>
      <c r="AF369" s="578" t="s">
        <v>391</v>
      </c>
      <c r="AG369" s="1436" t="s">
        <v>614</v>
      </c>
      <c r="AH369" s="1784" t="s">
        <v>23</v>
      </c>
      <c r="AI369" s="1782"/>
      <c r="AJ369" s="1783"/>
      <c r="AK369" s="1788">
        <v>0.107</v>
      </c>
      <c r="AL369" s="1435"/>
    </row>
    <row r="370" spans="1:38">
      <c r="A370" s="2268"/>
      <c r="B370" s="1464">
        <v>42787</v>
      </c>
      <c r="C370" s="473" t="s">
        <v>35</v>
      </c>
      <c r="D370" s="1793" t="s">
        <v>641</v>
      </c>
      <c r="E370" s="1794" t="s">
        <v>36</v>
      </c>
      <c r="F370" s="1794">
        <v>5.9</v>
      </c>
      <c r="G370" s="1118"/>
      <c r="H370" s="1119"/>
      <c r="I370" s="1120"/>
      <c r="J370" s="1121"/>
      <c r="K370" s="1122"/>
      <c r="L370" s="1123"/>
      <c r="M370" s="1120"/>
      <c r="N370" s="1121"/>
      <c r="O370" s="1118"/>
      <c r="P370" s="1119"/>
      <c r="Q370" s="1118"/>
      <c r="R370" s="1119"/>
      <c r="S370" s="1118"/>
      <c r="T370" s="1119"/>
      <c r="U370" s="1118"/>
      <c r="V370" s="1119"/>
      <c r="W370" s="1120"/>
      <c r="X370" s="1121"/>
      <c r="Y370" s="1124"/>
      <c r="Z370" s="1125"/>
      <c r="AA370" s="1122"/>
      <c r="AB370" s="1123"/>
      <c r="AC370" s="1126"/>
      <c r="AD370" s="579" t="s">
        <v>36</v>
      </c>
      <c r="AE370" s="145" t="s">
        <v>36</v>
      </c>
      <c r="AF370" s="580" t="s">
        <v>391</v>
      </c>
      <c r="AG370" s="1436" t="s">
        <v>615</v>
      </c>
      <c r="AH370" s="1784" t="s">
        <v>23</v>
      </c>
      <c r="AI370" s="1782"/>
      <c r="AJ370" s="1783"/>
      <c r="AK370" s="1789" t="s">
        <v>644</v>
      </c>
      <c r="AL370" s="1435"/>
    </row>
    <row r="371" spans="1:38" s="1" customFormat="1" ht="13.5" customHeight="1">
      <c r="A371" s="2268"/>
      <c r="B371" s="1465">
        <v>42788</v>
      </c>
      <c r="C371" s="473" t="s">
        <v>39</v>
      </c>
      <c r="D371" s="1791" t="s">
        <v>632</v>
      </c>
      <c r="E371" s="1792">
        <v>1.5</v>
      </c>
      <c r="F371" s="1792">
        <v>2.9</v>
      </c>
      <c r="G371" s="1096"/>
      <c r="H371" s="1097"/>
      <c r="I371" s="1098"/>
      <c r="J371" s="1099"/>
      <c r="K371" s="1100"/>
      <c r="L371" s="1101"/>
      <c r="M371" s="1098"/>
      <c r="N371" s="1099"/>
      <c r="O371" s="1096"/>
      <c r="P371" s="1097"/>
      <c r="Q371" s="1096"/>
      <c r="R371" s="1097"/>
      <c r="S371" s="1096"/>
      <c r="T371" s="1097"/>
      <c r="U371" s="1096"/>
      <c r="V371" s="1097"/>
      <c r="W371" s="1098"/>
      <c r="X371" s="1099"/>
      <c r="Y371" s="1102"/>
      <c r="Z371" s="1103"/>
      <c r="AA371" s="1100"/>
      <c r="AB371" s="1101"/>
      <c r="AC371" s="1104"/>
      <c r="AD371" s="571" t="s">
        <v>36</v>
      </c>
      <c r="AE371" s="119" t="s">
        <v>36</v>
      </c>
      <c r="AF371" s="572">
        <v>0</v>
      </c>
      <c r="AG371" s="1752" t="s">
        <v>616</v>
      </c>
      <c r="AH371" s="1750" t="s">
        <v>23</v>
      </c>
      <c r="AI371" s="1745"/>
      <c r="AJ371" s="1683"/>
      <c r="AK371" s="1742">
        <v>22.3</v>
      </c>
      <c r="AL371" s="1785"/>
    </row>
    <row r="372" spans="1:38" s="1" customFormat="1" ht="13.5" customHeight="1">
      <c r="A372" s="2268"/>
      <c r="B372" s="472">
        <v>42789</v>
      </c>
      <c r="C372" s="473" t="s">
        <v>40</v>
      </c>
      <c r="D372" s="1791" t="s">
        <v>641</v>
      </c>
      <c r="E372" s="1792" t="s">
        <v>36</v>
      </c>
      <c r="F372" s="1792">
        <v>4.5999999999999996</v>
      </c>
      <c r="G372" s="1096"/>
      <c r="H372" s="1097"/>
      <c r="I372" s="1098"/>
      <c r="J372" s="1099"/>
      <c r="K372" s="1100"/>
      <c r="L372" s="1101"/>
      <c r="M372" s="1098"/>
      <c r="N372" s="1099"/>
      <c r="O372" s="1096"/>
      <c r="P372" s="1097"/>
      <c r="Q372" s="1096"/>
      <c r="R372" s="1097"/>
      <c r="S372" s="1096"/>
      <c r="T372" s="1097"/>
      <c r="U372" s="1096"/>
      <c r="V372" s="1097"/>
      <c r="W372" s="1098"/>
      <c r="X372" s="1099"/>
      <c r="Y372" s="1102"/>
      <c r="Z372" s="1103"/>
      <c r="AA372" s="1100"/>
      <c r="AB372" s="1101"/>
      <c r="AC372" s="1104"/>
      <c r="AD372" s="25" t="s">
        <v>36</v>
      </c>
      <c r="AE372" s="26" t="s">
        <v>36</v>
      </c>
      <c r="AF372" s="573">
        <v>0</v>
      </c>
      <c r="AG372" s="1411" t="s">
        <v>27</v>
      </c>
      <c r="AH372" s="18" t="s">
        <v>23</v>
      </c>
      <c r="AI372" s="1748"/>
      <c r="AJ372" s="1683"/>
      <c r="AK372" s="994">
        <v>35.5</v>
      </c>
      <c r="AL372" s="1328"/>
    </row>
    <row r="373" spans="1:38" s="1" customFormat="1" ht="13.5" customHeight="1">
      <c r="A373" s="2268"/>
      <c r="B373" s="472">
        <v>42790</v>
      </c>
      <c r="C373" s="473" t="s">
        <v>41</v>
      </c>
      <c r="D373" s="1791" t="s">
        <v>627</v>
      </c>
      <c r="E373" s="1792" t="s">
        <v>36</v>
      </c>
      <c r="F373" s="1792">
        <v>7.7</v>
      </c>
      <c r="G373" s="1096"/>
      <c r="H373" s="1097"/>
      <c r="I373" s="1098"/>
      <c r="J373" s="1099"/>
      <c r="K373" s="1100"/>
      <c r="L373" s="1101"/>
      <c r="M373" s="1098"/>
      <c r="N373" s="1099"/>
      <c r="O373" s="1096"/>
      <c r="P373" s="1097"/>
      <c r="Q373" s="1096"/>
      <c r="R373" s="1097"/>
      <c r="S373" s="1096"/>
      <c r="T373" s="1097"/>
      <c r="U373" s="1096"/>
      <c r="V373" s="1097"/>
      <c r="W373" s="1098"/>
      <c r="X373" s="1099"/>
      <c r="Y373" s="1102"/>
      <c r="Z373" s="1103"/>
      <c r="AA373" s="1100"/>
      <c r="AB373" s="1101"/>
      <c r="AC373" s="1104"/>
      <c r="AD373" s="25" t="s">
        <v>36</v>
      </c>
      <c r="AE373" s="26" t="s">
        <v>36</v>
      </c>
      <c r="AF373" s="573">
        <v>0</v>
      </c>
      <c r="AG373" s="1434" t="s">
        <v>617</v>
      </c>
      <c r="AH373" s="1219" t="s">
        <v>602</v>
      </c>
      <c r="AI373" s="1759"/>
      <c r="AJ373" s="1760"/>
      <c r="AK373" s="1790">
        <v>11</v>
      </c>
      <c r="AL373" s="1295"/>
    </row>
    <row r="374" spans="1:38" s="1" customFormat="1" ht="13.5" customHeight="1">
      <c r="A374" s="2268"/>
      <c r="B374" s="472">
        <v>42791</v>
      </c>
      <c r="C374" s="625" t="s">
        <v>42</v>
      </c>
      <c r="D374" s="1791" t="s">
        <v>641</v>
      </c>
      <c r="E374" s="1792" t="s">
        <v>36</v>
      </c>
      <c r="F374" s="1792">
        <v>6.4</v>
      </c>
      <c r="G374" s="1096"/>
      <c r="H374" s="1097"/>
      <c r="I374" s="1098"/>
      <c r="J374" s="1099"/>
      <c r="K374" s="1100"/>
      <c r="L374" s="1101"/>
      <c r="M374" s="1098"/>
      <c r="N374" s="1099"/>
      <c r="O374" s="1096"/>
      <c r="P374" s="1097"/>
      <c r="Q374" s="1096"/>
      <c r="R374" s="1097"/>
      <c r="S374" s="1096"/>
      <c r="T374" s="1097"/>
      <c r="U374" s="1096"/>
      <c r="V374" s="1097"/>
      <c r="W374" s="1098"/>
      <c r="X374" s="1099"/>
      <c r="Y374" s="1102"/>
      <c r="Z374" s="1103"/>
      <c r="AA374" s="1100"/>
      <c r="AB374" s="1101"/>
      <c r="AC374" s="1104"/>
      <c r="AD374" s="25" t="s">
        <v>36</v>
      </c>
      <c r="AE374" s="26" t="s">
        <v>36</v>
      </c>
      <c r="AF374" s="573">
        <v>0</v>
      </c>
      <c r="AG374" s="1394" t="s">
        <v>618</v>
      </c>
      <c r="AH374" s="18" t="s">
        <v>23</v>
      </c>
      <c r="AI374" s="1098"/>
      <c r="AJ374" s="1786"/>
      <c r="AK374" s="1002">
        <v>13</v>
      </c>
      <c r="AL374" s="95"/>
    </row>
    <row r="375" spans="1:38" s="1" customFormat="1" ht="13.5" customHeight="1">
      <c r="A375" s="2268"/>
      <c r="B375" s="472">
        <v>42792</v>
      </c>
      <c r="C375" s="473" t="s">
        <v>37</v>
      </c>
      <c r="D375" s="1791" t="s">
        <v>641</v>
      </c>
      <c r="E375" s="1792" t="s">
        <v>36</v>
      </c>
      <c r="F375" s="1792">
        <v>6.7</v>
      </c>
      <c r="G375" s="1096"/>
      <c r="H375" s="1097"/>
      <c r="I375" s="1098"/>
      <c r="J375" s="1099"/>
      <c r="K375" s="1100"/>
      <c r="L375" s="1101"/>
      <c r="M375" s="1098"/>
      <c r="N375" s="1099"/>
      <c r="O375" s="1096"/>
      <c r="P375" s="1097"/>
      <c r="Q375" s="1096"/>
      <c r="R375" s="1097"/>
      <c r="S375" s="1096"/>
      <c r="T375" s="1097"/>
      <c r="U375" s="1096"/>
      <c r="V375" s="1097"/>
      <c r="W375" s="1098"/>
      <c r="X375" s="1099"/>
      <c r="Y375" s="1102"/>
      <c r="Z375" s="1103"/>
      <c r="AA375" s="1100"/>
      <c r="AB375" s="1101"/>
      <c r="AC375" s="1104"/>
      <c r="AD375" s="25" t="s">
        <v>36</v>
      </c>
      <c r="AE375" s="26" t="s">
        <v>36</v>
      </c>
      <c r="AF375" s="573">
        <v>0</v>
      </c>
      <c r="AG375" s="2093" t="s">
        <v>389</v>
      </c>
      <c r="AH375" s="1843"/>
      <c r="AI375" s="2094"/>
      <c r="AJ375" s="2095"/>
      <c r="AK375" s="1843"/>
      <c r="AL375" s="2098"/>
    </row>
    <row r="376" spans="1:38" s="1" customFormat="1" ht="13.5" customHeight="1">
      <c r="A376" s="2268"/>
      <c r="B376" s="472">
        <v>42793</v>
      </c>
      <c r="C376" s="473" t="s">
        <v>38</v>
      </c>
      <c r="D376" s="1791" t="s">
        <v>627</v>
      </c>
      <c r="E376" s="1792" t="s">
        <v>36</v>
      </c>
      <c r="F376" s="1792">
        <v>8</v>
      </c>
      <c r="G376" s="1096"/>
      <c r="H376" s="1097"/>
      <c r="I376" s="1098"/>
      <c r="J376" s="1099"/>
      <c r="K376" s="1100"/>
      <c r="L376" s="1101"/>
      <c r="M376" s="1098"/>
      <c r="N376" s="1099"/>
      <c r="O376" s="1096"/>
      <c r="P376" s="1097"/>
      <c r="Q376" s="1096"/>
      <c r="R376" s="1097"/>
      <c r="S376" s="1096"/>
      <c r="T376" s="1097"/>
      <c r="U376" s="1096"/>
      <c r="V376" s="1097"/>
      <c r="W376" s="1098"/>
      <c r="X376" s="1099"/>
      <c r="Y376" s="1102"/>
      <c r="Z376" s="1103"/>
      <c r="AA376" s="1100"/>
      <c r="AB376" s="1101"/>
      <c r="AC376" s="1104"/>
      <c r="AD376" s="25" t="s">
        <v>36</v>
      </c>
      <c r="AE376" s="26" t="s">
        <v>36</v>
      </c>
      <c r="AF376" s="573">
        <v>0</v>
      </c>
      <c r="AG376" s="2096" t="s">
        <v>771</v>
      </c>
      <c r="AH376" s="1842"/>
      <c r="AI376" s="1842"/>
      <c r="AJ376" s="1842"/>
      <c r="AK376" s="1842"/>
      <c r="AL376" s="1872"/>
    </row>
    <row r="377" spans="1:38" s="1" customFormat="1" ht="13.5" customHeight="1">
      <c r="A377" s="2268"/>
      <c r="B377" s="472">
        <v>42794</v>
      </c>
      <c r="C377" s="473" t="s">
        <v>775</v>
      </c>
      <c r="D377" s="1791" t="s">
        <v>627</v>
      </c>
      <c r="E377" s="1792" t="s">
        <v>36</v>
      </c>
      <c r="F377" s="1792">
        <v>11.2</v>
      </c>
      <c r="G377" s="1096"/>
      <c r="H377" s="1097"/>
      <c r="I377" s="1098"/>
      <c r="J377" s="1099"/>
      <c r="K377" s="1100"/>
      <c r="L377" s="1101"/>
      <c r="M377" s="1098"/>
      <c r="N377" s="1099"/>
      <c r="O377" s="1096"/>
      <c r="P377" s="1097"/>
      <c r="Q377" s="1096"/>
      <c r="R377" s="1097"/>
      <c r="S377" s="1096"/>
      <c r="T377" s="1097"/>
      <c r="U377" s="1096"/>
      <c r="V377" s="1097"/>
      <c r="W377" s="1098"/>
      <c r="X377" s="1099"/>
      <c r="Y377" s="1102"/>
      <c r="Z377" s="1103"/>
      <c r="AA377" s="1100"/>
      <c r="AB377" s="1101"/>
      <c r="AC377" s="1104"/>
      <c r="AD377" s="25" t="s">
        <v>36</v>
      </c>
      <c r="AE377" s="26" t="s">
        <v>36</v>
      </c>
      <c r="AF377" s="573">
        <v>0</v>
      </c>
      <c r="AG377" s="2097" t="s">
        <v>772</v>
      </c>
      <c r="AH377" s="1836"/>
      <c r="AI377" s="1837"/>
      <c r="AJ377" s="1837"/>
      <c r="AK377" s="1837"/>
      <c r="AL377" s="1873"/>
    </row>
    <row r="378" spans="1:38" s="1" customFormat="1" ht="13.5" customHeight="1">
      <c r="A378" s="2268"/>
      <c r="B378" s="2194" t="s">
        <v>407</v>
      </c>
      <c r="C378" s="2184"/>
      <c r="D378" s="664"/>
      <c r="E378" s="586">
        <f t="shared" ref="E378:AB378" si="42">MAX(E350:E377)</f>
        <v>7.5</v>
      </c>
      <c r="F378" s="587">
        <f t="shared" si="42"/>
        <v>12.5</v>
      </c>
      <c r="G378" s="588">
        <f t="shared" si="42"/>
        <v>0</v>
      </c>
      <c r="H378" s="589">
        <f t="shared" si="42"/>
        <v>0</v>
      </c>
      <c r="I378" s="588">
        <f t="shared" si="42"/>
        <v>0</v>
      </c>
      <c r="J378" s="589">
        <f t="shared" si="42"/>
        <v>0</v>
      </c>
      <c r="K378" s="1416">
        <f t="shared" si="42"/>
        <v>0</v>
      </c>
      <c r="L378" s="1417">
        <f t="shared" si="42"/>
        <v>0</v>
      </c>
      <c r="M378" s="588">
        <f t="shared" si="42"/>
        <v>0</v>
      </c>
      <c r="N378" s="589">
        <f t="shared" si="42"/>
        <v>0</v>
      </c>
      <c r="O378" s="588">
        <f t="shared" si="42"/>
        <v>0</v>
      </c>
      <c r="P378" s="589">
        <f t="shared" si="42"/>
        <v>0</v>
      </c>
      <c r="Q378" s="588">
        <f t="shared" si="42"/>
        <v>0</v>
      </c>
      <c r="R378" s="589">
        <f t="shared" si="42"/>
        <v>0</v>
      </c>
      <c r="S378" s="588">
        <f t="shared" si="42"/>
        <v>0</v>
      </c>
      <c r="T378" s="589">
        <f t="shared" si="42"/>
        <v>0</v>
      </c>
      <c r="U378" s="588">
        <f t="shared" si="42"/>
        <v>0</v>
      </c>
      <c r="V378" s="589">
        <f t="shared" si="42"/>
        <v>0</v>
      </c>
      <c r="W378" s="588">
        <f t="shared" si="42"/>
        <v>0</v>
      </c>
      <c r="X378" s="589">
        <f t="shared" si="42"/>
        <v>0</v>
      </c>
      <c r="Y378" s="1420">
        <f t="shared" si="42"/>
        <v>0</v>
      </c>
      <c r="Z378" s="1421">
        <f t="shared" si="42"/>
        <v>0</v>
      </c>
      <c r="AA378" s="1416">
        <f t="shared" si="42"/>
        <v>0</v>
      </c>
      <c r="AB378" s="1417">
        <f t="shared" si="42"/>
        <v>0</v>
      </c>
      <c r="AC378" s="1437">
        <f>MAX(AC350:AF377)</f>
        <v>0</v>
      </c>
      <c r="AD378" s="25" t="s">
        <v>36</v>
      </c>
      <c r="AE378" s="26" t="s">
        <v>36</v>
      </c>
      <c r="AF378" s="573">
        <v>0</v>
      </c>
      <c r="AG378" s="1691"/>
      <c r="AH378" s="1836"/>
      <c r="AI378" s="1838"/>
      <c r="AJ378" s="1838"/>
      <c r="AK378" s="1838"/>
      <c r="AL378" s="2099"/>
    </row>
    <row r="379" spans="1:38" s="1" customFormat="1" ht="13.5" customHeight="1">
      <c r="A379" s="2268"/>
      <c r="B379" s="2195" t="s">
        <v>408</v>
      </c>
      <c r="C379" s="2186"/>
      <c r="D379" s="666"/>
      <c r="E379" s="597">
        <f t="shared" ref="E379:AC379" si="43">MIN(E350:E377)</f>
        <v>1.5</v>
      </c>
      <c r="F379" s="598">
        <f t="shared" si="43"/>
        <v>2</v>
      </c>
      <c r="G379" s="599">
        <f t="shared" si="43"/>
        <v>0</v>
      </c>
      <c r="H379" s="600">
        <f t="shared" si="43"/>
        <v>0</v>
      </c>
      <c r="I379" s="599">
        <f t="shared" si="43"/>
        <v>0</v>
      </c>
      <c r="J379" s="600">
        <f t="shared" si="43"/>
        <v>0</v>
      </c>
      <c r="K379" s="1418">
        <f t="shared" si="43"/>
        <v>0</v>
      </c>
      <c r="L379" s="1419">
        <f t="shared" si="43"/>
        <v>0</v>
      </c>
      <c r="M379" s="599">
        <f t="shared" si="43"/>
        <v>0</v>
      </c>
      <c r="N379" s="600">
        <f t="shared" si="43"/>
        <v>0</v>
      </c>
      <c r="O379" s="599">
        <f t="shared" si="43"/>
        <v>0</v>
      </c>
      <c r="P379" s="600">
        <f t="shared" si="43"/>
        <v>0</v>
      </c>
      <c r="Q379" s="599">
        <f t="shared" si="43"/>
        <v>0</v>
      </c>
      <c r="R379" s="600">
        <f t="shared" si="43"/>
        <v>0</v>
      </c>
      <c r="S379" s="599">
        <f t="shared" si="43"/>
        <v>0</v>
      </c>
      <c r="T379" s="600">
        <f t="shared" si="43"/>
        <v>0</v>
      </c>
      <c r="U379" s="599">
        <f t="shared" si="43"/>
        <v>0</v>
      </c>
      <c r="V379" s="600">
        <f t="shared" si="43"/>
        <v>0</v>
      </c>
      <c r="W379" s="599">
        <f t="shared" si="43"/>
        <v>0</v>
      </c>
      <c r="X379" s="600">
        <f t="shared" si="43"/>
        <v>0</v>
      </c>
      <c r="Y379" s="1397">
        <f t="shared" si="43"/>
        <v>0</v>
      </c>
      <c r="Z379" s="1422">
        <f t="shared" si="43"/>
        <v>0</v>
      </c>
      <c r="AA379" s="1418">
        <f t="shared" si="43"/>
        <v>0</v>
      </c>
      <c r="AB379" s="1419">
        <f t="shared" si="43"/>
        <v>0</v>
      </c>
      <c r="AC379" s="1438">
        <f t="shared" si="43"/>
        <v>0</v>
      </c>
      <c r="AD379" s="25" t="s">
        <v>36</v>
      </c>
      <c r="AE379" s="26" t="s">
        <v>36</v>
      </c>
      <c r="AF379" s="573">
        <v>0</v>
      </c>
      <c r="AG379" s="1691"/>
      <c r="AH379" s="1836"/>
      <c r="AI379" s="1839"/>
      <c r="AJ379" s="1839"/>
      <c r="AK379" s="1839"/>
      <c r="AL379" s="2100"/>
    </row>
    <row r="380" spans="1:38" s="1" customFormat="1" ht="13.5" customHeight="1">
      <c r="A380" s="2268"/>
      <c r="B380" s="2195" t="s">
        <v>409</v>
      </c>
      <c r="C380" s="2186"/>
      <c r="D380" s="666"/>
      <c r="E380" s="666"/>
      <c r="F380" s="1152">
        <f t="shared" ref="F380:Z380" si="44">AVERAGE(F350:F377)</f>
        <v>6.4535714285714274</v>
      </c>
      <c r="G380" s="599" t="e">
        <f t="shared" si="44"/>
        <v>#DIV/0!</v>
      </c>
      <c r="H380" s="600" t="e">
        <f t="shared" si="44"/>
        <v>#DIV/0!</v>
      </c>
      <c r="I380" s="599" t="e">
        <f t="shared" si="44"/>
        <v>#DIV/0!</v>
      </c>
      <c r="J380" s="600" t="e">
        <f t="shared" si="44"/>
        <v>#DIV/0!</v>
      </c>
      <c r="K380" s="1418" t="e">
        <f t="shared" si="44"/>
        <v>#DIV/0!</v>
      </c>
      <c r="L380" s="1419" t="e">
        <f t="shared" si="44"/>
        <v>#DIV/0!</v>
      </c>
      <c r="M380" s="599" t="e">
        <f t="shared" si="44"/>
        <v>#DIV/0!</v>
      </c>
      <c r="N380" s="600" t="e">
        <f t="shared" si="44"/>
        <v>#DIV/0!</v>
      </c>
      <c r="O380" s="599" t="e">
        <f t="shared" si="44"/>
        <v>#DIV/0!</v>
      </c>
      <c r="P380" s="600" t="e">
        <f t="shared" si="44"/>
        <v>#DIV/0!</v>
      </c>
      <c r="Q380" s="599" t="e">
        <f t="shared" si="44"/>
        <v>#DIV/0!</v>
      </c>
      <c r="R380" s="600" t="e">
        <f t="shared" si="44"/>
        <v>#DIV/0!</v>
      </c>
      <c r="S380" s="599" t="e">
        <f t="shared" si="44"/>
        <v>#DIV/0!</v>
      </c>
      <c r="T380" s="600" t="e">
        <f t="shared" si="44"/>
        <v>#DIV/0!</v>
      </c>
      <c r="U380" s="599" t="e">
        <f t="shared" si="44"/>
        <v>#DIV/0!</v>
      </c>
      <c r="V380" s="600" t="e">
        <f t="shared" si="44"/>
        <v>#DIV/0!</v>
      </c>
      <c r="W380" s="599" t="e">
        <f t="shared" si="44"/>
        <v>#DIV/0!</v>
      </c>
      <c r="X380" s="600" t="e">
        <f t="shared" si="44"/>
        <v>#DIV/0!</v>
      </c>
      <c r="Y380" s="1397" t="e">
        <f t="shared" si="44"/>
        <v>#DIV/0!</v>
      </c>
      <c r="Z380" s="1422" t="e">
        <f t="shared" si="44"/>
        <v>#DIV/0!</v>
      </c>
      <c r="AA380" s="1344" t="s">
        <v>425</v>
      </c>
      <c r="AB380" s="1345" t="s">
        <v>425</v>
      </c>
      <c r="AC380" s="1439" t="e">
        <f>AVERAGE(AC350:AC377)</f>
        <v>#DIV/0!</v>
      </c>
      <c r="AD380" s="25" t="s">
        <v>36</v>
      </c>
      <c r="AE380" s="26" t="s">
        <v>36</v>
      </c>
      <c r="AF380" s="573">
        <v>0</v>
      </c>
      <c r="AG380" s="1691"/>
      <c r="AH380" s="1836"/>
      <c r="AI380" s="1837"/>
      <c r="AJ380" s="1837"/>
      <c r="AK380" s="1837"/>
      <c r="AL380" s="1873"/>
    </row>
    <row r="381" spans="1:38" s="1" customFormat="1" ht="13.5" customHeight="1">
      <c r="A381" s="2269"/>
      <c r="B381" s="2189" t="s">
        <v>410</v>
      </c>
      <c r="C381" s="2190"/>
      <c r="D381" s="705"/>
      <c r="E381" s="1156">
        <f>SUM(E350:E377)</f>
        <v>19</v>
      </c>
      <c r="F381" s="677"/>
      <c r="G381" s="1153"/>
      <c r="H381" s="678"/>
      <c r="I381" s="679"/>
      <c r="J381" s="1154"/>
      <c r="K381" s="1155"/>
      <c r="L381" s="680"/>
      <c r="M381" s="679"/>
      <c r="N381" s="1154"/>
      <c r="O381" s="681"/>
      <c r="P381" s="678"/>
      <c r="Q381" s="681"/>
      <c r="R381" s="1157"/>
      <c r="S381" s="1153"/>
      <c r="T381" s="678"/>
      <c r="U381" s="681"/>
      <c r="V381" s="1157"/>
      <c r="W381" s="1158"/>
      <c r="X381" s="682"/>
      <c r="Y381" s="683"/>
      <c r="Z381" s="1159"/>
      <c r="AA381" s="1155"/>
      <c r="AB381" s="680"/>
      <c r="AC381" s="791">
        <f>SUM(AC350:AC377)</f>
        <v>0</v>
      </c>
      <c r="AD381" s="25" t="s">
        <v>36</v>
      </c>
      <c r="AE381" s="26" t="s">
        <v>36</v>
      </c>
      <c r="AF381" s="573">
        <v>0</v>
      </c>
      <c r="AG381" s="1688"/>
      <c r="AH381" s="1840"/>
      <c r="AI381" s="1841"/>
      <c r="AJ381" s="1841"/>
      <c r="AK381" s="1841"/>
      <c r="AL381" s="2101"/>
    </row>
    <row r="382" spans="1:38" s="1" customFormat="1" ht="13.5" customHeight="1">
      <c r="A382" s="2272" t="s">
        <v>776</v>
      </c>
      <c r="B382" s="472">
        <v>43160</v>
      </c>
      <c r="C382" s="473" t="s">
        <v>774</v>
      </c>
      <c r="D382" s="474" t="s">
        <v>627</v>
      </c>
      <c r="E382" s="1094">
        <v>42</v>
      </c>
      <c r="F382" s="1095">
        <v>17.8</v>
      </c>
      <c r="G382" s="1096" t="s">
        <v>36</v>
      </c>
      <c r="H382" s="1097" t="s">
        <v>36</v>
      </c>
      <c r="I382" s="1098" t="s">
        <v>36</v>
      </c>
      <c r="J382" s="1099" t="s">
        <v>36</v>
      </c>
      <c r="K382" s="1100" t="s">
        <v>36</v>
      </c>
      <c r="L382" s="1101" t="s">
        <v>36</v>
      </c>
      <c r="M382" s="1098" t="s">
        <v>36</v>
      </c>
      <c r="N382" s="1099" t="s">
        <v>36</v>
      </c>
      <c r="O382" s="1096" t="s">
        <v>36</v>
      </c>
      <c r="P382" s="1097" t="s">
        <v>36</v>
      </c>
      <c r="Q382" s="1096" t="s">
        <v>36</v>
      </c>
      <c r="R382" s="1097" t="s">
        <v>36</v>
      </c>
      <c r="S382" s="1096" t="s">
        <v>36</v>
      </c>
      <c r="T382" s="1097" t="s">
        <v>36</v>
      </c>
      <c r="U382" s="1096" t="s">
        <v>36</v>
      </c>
      <c r="V382" s="1097" t="s">
        <v>36</v>
      </c>
      <c r="W382" s="1098" t="s">
        <v>36</v>
      </c>
      <c r="X382" s="1099" t="s">
        <v>36</v>
      </c>
      <c r="Y382" s="1102" t="s">
        <v>36</v>
      </c>
      <c r="Z382" s="1103" t="s">
        <v>36</v>
      </c>
      <c r="AA382" s="1100" t="s">
        <v>36</v>
      </c>
      <c r="AB382" s="1101" t="s">
        <v>36</v>
      </c>
      <c r="AC382" s="1104"/>
      <c r="AD382" s="25" t="s">
        <v>36</v>
      </c>
      <c r="AE382" s="26" t="s">
        <v>36</v>
      </c>
      <c r="AF382" s="573">
        <v>0</v>
      </c>
      <c r="AG382" s="1346">
        <v>43167</v>
      </c>
      <c r="AH382" s="1219" t="s">
        <v>599</v>
      </c>
      <c r="AI382" s="1292">
        <v>5.3</v>
      </c>
      <c r="AJ382" s="1293" t="s">
        <v>20</v>
      </c>
      <c r="AK382" s="1294"/>
      <c r="AL382" s="1225"/>
    </row>
    <row r="383" spans="1:38" s="1" customFormat="1" ht="13.5" customHeight="1">
      <c r="A383" s="2273"/>
      <c r="B383" s="472">
        <v>43161</v>
      </c>
      <c r="C383" s="473" t="s">
        <v>40</v>
      </c>
      <c r="D383" s="474" t="s">
        <v>627</v>
      </c>
      <c r="E383" s="1094" t="s">
        <v>36</v>
      </c>
      <c r="F383" s="1095">
        <v>11.6</v>
      </c>
      <c r="G383" s="1096" t="s">
        <v>36</v>
      </c>
      <c r="H383" s="1097" t="s">
        <v>36</v>
      </c>
      <c r="I383" s="1098" t="s">
        <v>36</v>
      </c>
      <c r="J383" s="1099" t="s">
        <v>36</v>
      </c>
      <c r="K383" s="1100" t="s">
        <v>36</v>
      </c>
      <c r="L383" s="1101" t="s">
        <v>36</v>
      </c>
      <c r="M383" s="1098" t="s">
        <v>36</v>
      </c>
      <c r="N383" s="1099" t="s">
        <v>36</v>
      </c>
      <c r="O383" s="1096" t="s">
        <v>36</v>
      </c>
      <c r="P383" s="1097" t="s">
        <v>36</v>
      </c>
      <c r="Q383" s="1096" t="s">
        <v>36</v>
      </c>
      <c r="R383" s="1097" t="s">
        <v>36</v>
      </c>
      <c r="S383" s="1096" t="s">
        <v>36</v>
      </c>
      <c r="T383" s="1097" t="s">
        <v>36</v>
      </c>
      <c r="U383" s="1096" t="s">
        <v>36</v>
      </c>
      <c r="V383" s="1097" t="s">
        <v>36</v>
      </c>
      <c r="W383" s="1098" t="s">
        <v>36</v>
      </c>
      <c r="X383" s="1099" t="s">
        <v>36</v>
      </c>
      <c r="Y383" s="1102" t="s">
        <v>36</v>
      </c>
      <c r="Z383" s="1103" t="s">
        <v>36</v>
      </c>
      <c r="AA383" s="1100" t="s">
        <v>36</v>
      </c>
      <c r="AB383" s="1101" t="s">
        <v>36</v>
      </c>
      <c r="AC383" s="1104"/>
      <c r="AD383" s="25" t="s">
        <v>36</v>
      </c>
      <c r="AE383" s="26" t="s">
        <v>36</v>
      </c>
      <c r="AF383" s="573">
        <v>0</v>
      </c>
      <c r="AG383" s="1351" t="s">
        <v>94</v>
      </c>
      <c r="AH383" s="1331" t="s">
        <v>396</v>
      </c>
      <c r="AI383" s="1332" t="s">
        <v>5</v>
      </c>
      <c r="AJ383" s="1333" t="s">
        <v>6</v>
      </c>
      <c r="AK383" s="1334" t="s">
        <v>310</v>
      </c>
      <c r="AL383" s="1335"/>
    </row>
    <row r="384" spans="1:38" s="1" customFormat="1" ht="13.5" customHeight="1">
      <c r="A384" s="2273"/>
      <c r="B384" s="472">
        <v>43162</v>
      </c>
      <c r="C384" s="473" t="s">
        <v>41</v>
      </c>
      <c r="D384" s="474" t="s">
        <v>627</v>
      </c>
      <c r="E384" s="1094" t="s">
        <v>36</v>
      </c>
      <c r="F384" s="1095">
        <v>11.2</v>
      </c>
      <c r="G384" s="1096" t="s">
        <v>36</v>
      </c>
      <c r="H384" s="1097" t="s">
        <v>36</v>
      </c>
      <c r="I384" s="1098" t="s">
        <v>36</v>
      </c>
      <c r="J384" s="1099" t="s">
        <v>36</v>
      </c>
      <c r="K384" s="1100" t="s">
        <v>36</v>
      </c>
      <c r="L384" s="1101" t="s">
        <v>36</v>
      </c>
      <c r="M384" s="1098" t="s">
        <v>36</v>
      </c>
      <c r="N384" s="1099" t="s">
        <v>36</v>
      </c>
      <c r="O384" s="1096" t="s">
        <v>36</v>
      </c>
      <c r="P384" s="1097" t="s">
        <v>36</v>
      </c>
      <c r="Q384" s="1096" t="s">
        <v>36</v>
      </c>
      <c r="R384" s="1097" t="s">
        <v>36</v>
      </c>
      <c r="S384" s="1096" t="s">
        <v>36</v>
      </c>
      <c r="T384" s="1097" t="s">
        <v>36</v>
      </c>
      <c r="U384" s="1096" t="s">
        <v>36</v>
      </c>
      <c r="V384" s="1097" t="s">
        <v>36</v>
      </c>
      <c r="W384" s="1098" t="s">
        <v>36</v>
      </c>
      <c r="X384" s="1099" t="s">
        <v>36</v>
      </c>
      <c r="Y384" s="1102" t="s">
        <v>36</v>
      </c>
      <c r="Z384" s="1103" t="s">
        <v>36</v>
      </c>
      <c r="AA384" s="1100" t="s">
        <v>36</v>
      </c>
      <c r="AB384" s="1101" t="s">
        <v>36</v>
      </c>
      <c r="AC384" s="1104"/>
      <c r="AD384" s="25" t="s">
        <v>36</v>
      </c>
      <c r="AE384" s="26" t="s">
        <v>36</v>
      </c>
      <c r="AF384" s="573">
        <v>0</v>
      </c>
      <c r="AG384" s="1394" t="s">
        <v>600</v>
      </c>
      <c r="AH384" s="18" t="s">
        <v>20</v>
      </c>
      <c r="AI384" s="1429"/>
      <c r="AJ384" s="993"/>
      <c r="AK384" s="994">
        <v>9.1</v>
      </c>
      <c r="AL384" s="96"/>
    </row>
    <row r="385" spans="1:38" s="1" customFormat="1" ht="13.5" customHeight="1">
      <c r="A385" s="2273"/>
      <c r="B385" s="472">
        <v>43163</v>
      </c>
      <c r="C385" s="473" t="s">
        <v>42</v>
      </c>
      <c r="D385" s="474" t="s">
        <v>627</v>
      </c>
      <c r="E385" s="1094" t="s">
        <v>36</v>
      </c>
      <c r="F385" s="1095">
        <v>17.8</v>
      </c>
      <c r="G385" s="1096" t="s">
        <v>36</v>
      </c>
      <c r="H385" s="1097" t="s">
        <v>36</v>
      </c>
      <c r="I385" s="1098" t="s">
        <v>36</v>
      </c>
      <c r="J385" s="1099" t="s">
        <v>36</v>
      </c>
      <c r="K385" s="1100" t="s">
        <v>36</v>
      </c>
      <c r="L385" s="1101" t="s">
        <v>36</v>
      </c>
      <c r="M385" s="1098" t="s">
        <v>36</v>
      </c>
      <c r="N385" s="1099" t="s">
        <v>36</v>
      </c>
      <c r="O385" s="1096" t="s">
        <v>36</v>
      </c>
      <c r="P385" s="1097" t="s">
        <v>36</v>
      </c>
      <c r="Q385" s="1096" t="s">
        <v>36</v>
      </c>
      <c r="R385" s="1097" t="s">
        <v>36</v>
      </c>
      <c r="S385" s="1096" t="s">
        <v>36</v>
      </c>
      <c r="T385" s="1097" t="s">
        <v>36</v>
      </c>
      <c r="U385" s="1096" t="s">
        <v>36</v>
      </c>
      <c r="V385" s="1097" t="s">
        <v>36</v>
      </c>
      <c r="W385" s="1098" t="s">
        <v>36</v>
      </c>
      <c r="X385" s="1099" t="s">
        <v>36</v>
      </c>
      <c r="Y385" s="1102" t="s">
        <v>36</v>
      </c>
      <c r="Z385" s="1103" t="s">
        <v>36</v>
      </c>
      <c r="AA385" s="1100" t="s">
        <v>36</v>
      </c>
      <c r="AB385" s="1101" t="s">
        <v>36</v>
      </c>
      <c r="AC385" s="1104"/>
      <c r="AD385" s="25" t="s">
        <v>36</v>
      </c>
      <c r="AE385" s="26" t="s">
        <v>36</v>
      </c>
      <c r="AF385" s="573">
        <v>0</v>
      </c>
      <c r="AG385" s="1394" t="s">
        <v>601</v>
      </c>
      <c r="AH385" s="18" t="s">
        <v>602</v>
      </c>
      <c r="AI385" s="1430"/>
      <c r="AJ385" s="1431"/>
      <c r="AK385" s="988">
        <v>6.6</v>
      </c>
      <c r="AL385" s="96"/>
    </row>
    <row r="386" spans="1:38" s="1" customFormat="1" ht="13.5" customHeight="1">
      <c r="A386" s="2273"/>
      <c r="B386" s="472">
        <v>43164</v>
      </c>
      <c r="C386" s="473" t="s">
        <v>37</v>
      </c>
      <c r="D386" s="474" t="s">
        <v>641</v>
      </c>
      <c r="E386" s="1094">
        <v>21</v>
      </c>
      <c r="F386" s="1095">
        <v>20.2</v>
      </c>
      <c r="G386" s="1096" t="s">
        <v>36</v>
      </c>
      <c r="H386" s="1097" t="s">
        <v>36</v>
      </c>
      <c r="I386" s="1098" t="s">
        <v>36</v>
      </c>
      <c r="J386" s="1099" t="s">
        <v>36</v>
      </c>
      <c r="K386" s="1100" t="s">
        <v>36</v>
      </c>
      <c r="L386" s="1101" t="s">
        <v>36</v>
      </c>
      <c r="M386" s="1098" t="s">
        <v>36</v>
      </c>
      <c r="N386" s="1099" t="s">
        <v>36</v>
      </c>
      <c r="O386" s="1096" t="s">
        <v>36</v>
      </c>
      <c r="P386" s="1097" t="s">
        <v>36</v>
      </c>
      <c r="Q386" s="1096" t="s">
        <v>36</v>
      </c>
      <c r="R386" s="1097" t="s">
        <v>36</v>
      </c>
      <c r="S386" s="1096" t="s">
        <v>36</v>
      </c>
      <c r="T386" s="1097" t="s">
        <v>36</v>
      </c>
      <c r="U386" s="1096" t="s">
        <v>36</v>
      </c>
      <c r="V386" s="1097" t="s">
        <v>36</v>
      </c>
      <c r="W386" s="1098" t="s">
        <v>36</v>
      </c>
      <c r="X386" s="1099" t="s">
        <v>36</v>
      </c>
      <c r="Y386" s="1102" t="s">
        <v>36</v>
      </c>
      <c r="Z386" s="1103" t="s">
        <v>36</v>
      </c>
      <c r="AA386" s="1100" t="s">
        <v>36</v>
      </c>
      <c r="AB386" s="1101" t="s">
        <v>36</v>
      </c>
      <c r="AC386" s="1104"/>
      <c r="AD386" s="25" t="s">
        <v>36</v>
      </c>
      <c r="AE386" s="26" t="s">
        <v>36</v>
      </c>
      <c r="AF386" s="573">
        <v>0</v>
      </c>
      <c r="AG386" s="1394" t="s">
        <v>21</v>
      </c>
      <c r="AH386" s="18"/>
      <c r="AI386" s="1432"/>
      <c r="AJ386" s="1433"/>
      <c r="AK386" s="991">
        <v>7.84</v>
      </c>
      <c r="AL386" s="96"/>
    </row>
    <row r="387" spans="1:38" s="1" customFormat="1" ht="13.5" customHeight="1">
      <c r="A387" s="2273"/>
      <c r="B387" s="472">
        <v>43165</v>
      </c>
      <c r="C387" s="473" t="s">
        <v>38</v>
      </c>
      <c r="D387" s="474" t="s">
        <v>641</v>
      </c>
      <c r="E387" s="1094">
        <v>2</v>
      </c>
      <c r="F387" s="1095">
        <v>8.6999999999999993</v>
      </c>
      <c r="G387" s="1096" t="s">
        <v>36</v>
      </c>
      <c r="H387" s="1097" t="s">
        <v>36</v>
      </c>
      <c r="I387" s="1098" t="s">
        <v>36</v>
      </c>
      <c r="J387" s="1099" t="s">
        <v>36</v>
      </c>
      <c r="K387" s="1100" t="s">
        <v>36</v>
      </c>
      <c r="L387" s="1101" t="s">
        <v>36</v>
      </c>
      <c r="M387" s="1098" t="s">
        <v>36</v>
      </c>
      <c r="N387" s="1099" t="s">
        <v>36</v>
      </c>
      <c r="O387" s="1096" t="s">
        <v>36</v>
      </c>
      <c r="P387" s="1097" t="s">
        <v>36</v>
      </c>
      <c r="Q387" s="1096" t="s">
        <v>36</v>
      </c>
      <c r="R387" s="1097" t="s">
        <v>36</v>
      </c>
      <c r="S387" s="1096" t="s">
        <v>36</v>
      </c>
      <c r="T387" s="1097" t="s">
        <v>36</v>
      </c>
      <c r="U387" s="1096" t="s">
        <v>36</v>
      </c>
      <c r="V387" s="1097" t="s">
        <v>36</v>
      </c>
      <c r="W387" s="1098" t="s">
        <v>36</v>
      </c>
      <c r="X387" s="1099" t="s">
        <v>36</v>
      </c>
      <c r="Y387" s="1102" t="s">
        <v>36</v>
      </c>
      <c r="Z387" s="1103" t="s">
        <v>36</v>
      </c>
      <c r="AA387" s="1100" t="s">
        <v>36</v>
      </c>
      <c r="AB387" s="1101" t="s">
        <v>36</v>
      </c>
      <c r="AC387" s="1104"/>
      <c r="AD387" s="25" t="s">
        <v>36</v>
      </c>
      <c r="AE387" s="26" t="s">
        <v>36</v>
      </c>
      <c r="AF387" s="573">
        <v>0</v>
      </c>
      <c r="AG387" s="1394" t="s">
        <v>603</v>
      </c>
      <c r="AH387" s="18" t="s">
        <v>22</v>
      </c>
      <c r="AI387" s="992"/>
      <c r="AJ387" s="993"/>
      <c r="AK387" s="994">
        <v>30.6</v>
      </c>
      <c r="AL387" s="98"/>
    </row>
    <row r="388" spans="1:38" s="1" customFormat="1" ht="13.5" customHeight="1">
      <c r="A388" s="2273"/>
      <c r="B388" s="472">
        <v>43166</v>
      </c>
      <c r="C388" s="473" t="s">
        <v>35</v>
      </c>
      <c r="D388" s="474" t="s">
        <v>627</v>
      </c>
      <c r="E388" s="1094" t="s">
        <v>36</v>
      </c>
      <c r="F388" s="1095">
        <v>7.1</v>
      </c>
      <c r="G388" s="1096" t="s">
        <v>36</v>
      </c>
      <c r="H388" s="1097" t="s">
        <v>36</v>
      </c>
      <c r="I388" s="1098" t="s">
        <v>36</v>
      </c>
      <c r="J388" s="1099" t="s">
        <v>36</v>
      </c>
      <c r="K388" s="1100" t="s">
        <v>36</v>
      </c>
      <c r="L388" s="1101" t="s">
        <v>36</v>
      </c>
      <c r="M388" s="1098" t="s">
        <v>36</v>
      </c>
      <c r="N388" s="1099" t="s">
        <v>36</v>
      </c>
      <c r="O388" s="1096" t="s">
        <v>36</v>
      </c>
      <c r="P388" s="1097" t="s">
        <v>36</v>
      </c>
      <c r="Q388" s="1096" t="s">
        <v>36</v>
      </c>
      <c r="R388" s="1097" t="s">
        <v>36</v>
      </c>
      <c r="S388" s="1096" t="s">
        <v>36</v>
      </c>
      <c r="T388" s="1097" t="s">
        <v>36</v>
      </c>
      <c r="U388" s="1096" t="s">
        <v>36</v>
      </c>
      <c r="V388" s="1097" t="s">
        <v>36</v>
      </c>
      <c r="W388" s="1098" t="s">
        <v>36</v>
      </c>
      <c r="X388" s="1099" t="s">
        <v>36</v>
      </c>
      <c r="Y388" s="1102" t="s">
        <v>36</v>
      </c>
      <c r="Z388" s="1103" t="s">
        <v>36</v>
      </c>
      <c r="AA388" s="1100" t="s">
        <v>36</v>
      </c>
      <c r="AB388" s="1101" t="s">
        <v>36</v>
      </c>
      <c r="AC388" s="1104"/>
      <c r="AD388" s="25"/>
      <c r="AE388" s="26"/>
      <c r="AF388" s="573"/>
      <c r="AG388" s="1394" t="s">
        <v>604</v>
      </c>
      <c r="AH388" s="18" t="s">
        <v>23</v>
      </c>
      <c r="AI388" s="992"/>
      <c r="AJ388" s="993"/>
      <c r="AK388" s="994">
        <v>96.8</v>
      </c>
      <c r="AL388" s="98"/>
    </row>
    <row r="389" spans="1:38" s="1" customFormat="1" ht="13.5" customHeight="1">
      <c r="A389" s="2273"/>
      <c r="B389" s="472">
        <v>43167</v>
      </c>
      <c r="C389" s="473" t="s">
        <v>39</v>
      </c>
      <c r="D389" s="474" t="s">
        <v>632</v>
      </c>
      <c r="E389" s="1094">
        <v>14.5</v>
      </c>
      <c r="F389" s="1095">
        <v>5.3</v>
      </c>
      <c r="G389" s="1096" t="s">
        <v>36</v>
      </c>
      <c r="H389" s="1097" t="s">
        <v>36</v>
      </c>
      <c r="I389" s="1098" t="s">
        <v>36</v>
      </c>
      <c r="J389" s="1099" t="s">
        <v>36</v>
      </c>
      <c r="K389" s="1100" t="s">
        <v>36</v>
      </c>
      <c r="L389" s="1101" t="s">
        <v>36</v>
      </c>
      <c r="M389" s="1098" t="s">
        <v>36</v>
      </c>
      <c r="N389" s="1099" t="s">
        <v>36</v>
      </c>
      <c r="O389" s="1096" t="s">
        <v>36</v>
      </c>
      <c r="P389" s="1097" t="s">
        <v>36</v>
      </c>
      <c r="Q389" s="1096" t="s">
        <v>36</v>
      </c>
      <c r="R389" s="1097" t="s">
        <v>36</v>
      </c>
      <c r="S389" s="1096" t="s">
        <v>36</v>
      </c>
      <c r="T389" s="1097" t="s">
        <v>36</v>
      </c>
      <c r="U389" s="1096" t="s">
        <v>36</v>
      </c>
      <c r="V389" s="1097" t="s">
        <v>36</v>
      </c>
      <c r="W389" s="1098" t="s">
        <v>36</v>
      </c>
      <c r="X389" s="1099" t="s">
        <v>36</v>
      </c>
      <c r="Y389" s="1102" t="s">
        <v>36</v>
      </c>
      <c r="Z389" s="1103" t="s">
        <v>36</v>
      </c>
      <c r="AA389" s="1100" t="s">
        <v>36</v>
      </c>
      <c r="AB389" s="1101" t="s">
        <v>36</v>
      </c>
      <c r="AC389" s="1104"/>
      <c r="AD389" s="25"/>
      <c r="AE389" s="26"/>
      <c r="AF389" s="573"/>
      <c r="AG389" s="1394" t="s">
        <v>605</v>
      </c>
      <c r="AH389" s="18" t="s">
        <v>23</v>
      </c>
      <c r="AI389" s="992"/>
      <c r="AJ389" s="993"/>
      <c r="AK389" s="994">
        <v>107.7</v>
      </c>
      <c r="AL389" s="98"/>
    </row>
    <row r="390" spans="1:38" s="1" customFormat="1" ht="13.5" customHeight="1">
      <c r="A390" s="2273"/>
      <c r="B390" s="472">
        <v>43168</v>
      </c>
      <c r="C390" s="473" t="s">
        <v>40</v>
      </c>
      <c r="D390" s="474" t="s">
        <v>632</v>
      </c>
      <c r="E390" s="1094">
        <v>53</v>
      </c>
      <c r="F390" s="1095">
        <v>17.600000000000001</v>
      </c>
      <c r="G390" s="1096" t="s">
        <v>36</v>
      </c>
      <c r="H390" s="1097" t="s">
        <v>36</v>
      </c>
      <c r="I390" s="1098" t="s">
        <v>36</v>
      </c>
      <c r="J390" s="1099" t="s">
        <v>36</v>
      </c>
      <c r="K390" s="1100" t="s">
        <v>36</v>
      </c>
      <c r="L390" s="1101" t="s">
        <v>36</v>
      </c>
      <c r="M390" s="1098" t="s">
        <v>36</v>
      </c>
      <c r="N390" s="1099" t="s">
        <v>36</v>
      </c>
      <c r="O390" s="1096" t="s">
        <v>36</v>
      </c>
      <c r="P390" s="1097" t="s">
        <v>36</v>
      </c>
      <c r="Q390" s="1096" t="s">
        <v>36</v>
      </c>
      <c r="R390" s="1097" t="s">
        <v>36</v>
      </c>
      <c r="S390" s="1096" t="s">
        <v>36</v>
      </c>
      <c r="T390" s="1097" t="s">
        <v>36</v>
      </c>
      <c r="U390" s="1096" t="s">
        <v>36</v>
      </c>
      <c r="V390" s="1097" t="s">
        <v>36</v>
      </c>
      <c r="W390" s="1098" t="s">
        <v>36</v>
      </c>
      <c r="X390" s="1099" t="s">
        <v>36</v>
      </c>
      <c r="Y390" s="1102" t="s">
        <v>36</v>
      </c>
      <c r="Z390" s="1103" t="s">
        <v>36</v>
      </c>
      <c r="AA390" s="1100" t="s">
        <v>36</v>
      </c>
      <c r="AB390" s="1101" t="s">
        <v>36</v>
      </c>
      <c r="AC390" s="1104"/>
      <c r="AD390" s="25"/>
      <c r="AE390" s="26"/>
      <c r="AF390" s="573"/>
      <c r="AG390" s="1394" t="s">
        <v>606</v>
      </c>
      <c r="AH390" s="18" t="s">
        <v>23</v>
      </c>
      <c r="AI390" s="989"/>
      <c r="AJ390" s="990"/>
      <c r="AK390" s="994">
        <v>71</v>
      </c>
      <c r="AL390" s="98"/>
    </row>
    <row r="391" spans="1:38" s="1" customFormat="1" ht="13.5" customHeight="1">
      <c r="A391" s="2273"/>
      <c r="B391" s="472">
        <v>43169</v>
      </c>
      <c r="C391" s="473" t="s">
        <v>41</v>
      </c>
      <c r="D391" s="474" t="s">
        <v>627</v>
      </c>
      <c r="E391" s="1094">
        <v>4</v>
      </c>
      <c r="F391" s="1095">
        <v>8.3000000000000007</v>
      </c>
      <c r="G391" s="1096" t="s">
        <v>36</v>
      </c>
      <c r="H391" s="1097" t="s">
        <v>36</v>
      </c>
      <c r="I391" s="1098" t="s">
        <v>36</v>
      </c>
      <c r="J391" s="1099" t="s">
        <v>36</v>
      </c>
      <c r="K391" s="1100" t="s">
        <v>36</v>
      </c>
      <c r="L391" s="1101" t="s">
        <v>36</v>
      </c>
      <c r="M391" s="1098" t="s">
        <v>36</v>
      </c>
      <c r="N391" s="1099" t="s">
        <v>36</v>
      </c>
      <c r="O391" s="1096" t="s">
        <v>36</v>
      </c>
      <c r="P391" s="1097" t="s">
        <v>36</v>
      </c>
      <c r="Q391" s="1096" t="s">
        <v>36</v>
      </c>
      <c r="R391" s="1097" t="s">
        <v>36</v>
      </c>
      <c r="S391" s="1096" t="s">
        <v>36</v>
      </c>
      <c r="T391" s="1097" t="s">
        <v>36</v>
      </c>
      <c r="U391" s="1096" t="s">
        <v>36</v>
      </c>
      <c r="V391" s="1097" t="s">
        <v>36</v>
      </c>
      <c r="W391" s="1098" t="s">
        <v>36</v>
      </c>
      <c r="X391" s="1099" t="s">
        <v>36</v>
      </c>
      <c r="Y391" s="1102" t="s">
        <v>36</v>
      </c>
      <c r="Z391" s="1103" t="s">
        <v>36</v>
      </c>
      <c r="AA391" s="1100" t="s">
        <v>36</v>
      </c>
      <c r="AB391" s="1101" t="s">
        <v>36</v>
      </c>
      <c r="AC391" s="1104"/>
      <c r="AD391" s="25"/>
      <c r="AE391" s="26"/>
      <c r="AF391" s="573"/>
      <c r="AG391" s="1394" t="s">
        <v>607</v>
      </c>
      <c r="AH391" s="18" t="s">
        <v>23</v>
      </c>
      <c r="AI391" s="989"/>
      <c r="AJ391" s="990"/>
      <c r="AK391" s="994">
        <v>36.700000000000003</v>
      </c>
      <c r="AL391" s="98"/>
    </row>
    <row r="392" spans="1:38" s="1" customFormat="1" ht="13.5" customHeight="1">
      <c r="A392" s="2273"/>
      <c r="B392" s="472">
        <v>43170</v>
      </c>
      <c r="C392" s="473" t="s">
        <v>42</v>
      </c>
      <c r="D392" s="474" t="s">
        <v>641</v>
      </c>
      <c r="E392" s="1094" t="s">
        <v>36</v>
      </c>
      <c r="F392" s="1095">
        <v>9.6999999999999993</v>
      </c>
      <c r="G392" s="1096" t="s">
        <v>36</v>
      </c>
      <c r="H392" s="1097" t="s">
        <v>36</v>
      </c>
      <c r="I392" s="1098" t="s">
        <v>36</v>
      </c>
      <c r="J392" s="1099" t="s">
        <v>36</v>
      </c>
      <c r="K392" s="1100" t="s">
        <v>36</v>
      </c>
      <c r="L392" s="1101" t="s">
        <v>36</v>
      </c>
      <c r="M392" s="1098" t="s">
        <v>36</v>
      </c>
      <c r="N392" s="1099" t="s">
        <v>36</v>
      </c>
      <c r="O392" s="1096" t="s">
        <v>36</v>
      </c>
      <c r="P392" s="1097" t="s">
        <v>36</v>
      </c>
      <c r="Q392" s="1096" t="s">
        <v>36</v>
      </c>
      <c r="R392" s="1097" t="s">
        <v>36</v>
      </c>
      <c r="S392" s="1096" t="s">
        <v>36</v>
      </c>
      <c r="T392" s="1097" t="s">
        <v>36</v>
      </c>
      <c r="U392" s="1096" t="s">
        <v>36</v>
      </c>
      <c r="V392" s="1097" t="s">
        <v>36</v>
      </c>
      <c r="W392" s="1098" t="s">
        <v>36</v>
      </c>
      <c r="X392" s="1099" t="s">
        <v>36</v>
      </c>
      <c r="Y392" s="1102" t="s">
        <v>36</v>
      </c>
      <c r="Z392" s="1103" t="s">
        <v>36</v>
      </c>
      <c r="AA392" s="1100" t="s">
        <v>36</v>
      </c>
      <c r="AB392" s="1101" t="s">
        <v>36</v>
      </c>
      <c r="AC392" s="1104"/>
      <c r="AD392" s="25"/>
      <c r="AE392" s="26"/>
      <c r="AF392" s="573"/>
      <c r="AG392" s="1394" t="s">
        <v>608</v>
      </c>
      <c r="AH392" s="18" t="s">
        <v>23</v>
      </c>
      <c r="AI392" s="989"/>
      <c r="AJ392" s="990"/>
      <c r="AK392" s="994">
        <v>12.9</v>
      </c>
      <c r="AL392" s="98"/>
    </row>
    <row r="393" spans="1:38" s="1" customFormat="1" ht="13.5" customHeight="1">
      <c r="A393" s="2273"/>
      <c r="B393" s="472">
        <v>43171</v>
      </c>
      <c r="C393" s="473" t="s">
        <v>37</v>
      </c>
      <c r="D393" s="474" t="s">
        <v>627</v>
      </c>
      <c r="E393" s="1094" t="s">
        <v>36</v>
      </c>
      <c r="F393" s="1095">
        <v>10.1</v>
      </c>
      <c r="G393" s="1096" t="s">
        <v>36</v>
      </c>
      <c r="H393" s="1097" t="s">
        <v>36</v>
      </c>
      <c r="I393" s="1098" t="s">
        <v>36</v>
      </c>
      <c r="J393" s="1099" t="s">
        <v>36</v>
      </c>
      <c r="K393" s="1100" t="s">
        <v>36</v>
      </c>
      <c r="L393" s="1101" t="s">
        <v>36</v>
      </c>
      <c r="M393" s="1098" t="s">
        <v>36</v>
      </c>
      <c r="N393" s="1099" t="s">
        <v>36</v>
      </c>
      <c r="O393" s="1096" t="s">
        <v>36</v>
      </c>
      <c r="P393" s="1097" t="s">
        <v>36</v>
      </c>
      <c r="Q393" s="1096" t="s">
        <v>36</v>
      </c>
      <c r="R393" s="1097" t="s">
        <v>36</v>
      </c>
      <c r="S393" s="1096" t="s">
        <v>36</v>
      </c>
      <c r="T393" s="1097" t="s">
        <v>36</v>
      </c>
      <c r="U393" s="1096" t="s">
        <v>36</v>
      </c>
      <c r="V393" s="1097" t="s">
        <v>36</v>
      </c>
      <c r="W393" s="1098" t="s">
        <v>36</v>
      </c>
      <c r="X393" s="1099" t="s">
        <v>36</v>
      </c>
      <c r="Y393" s="1102" t="s">
        <v>36</v>
      </c>
      <c r="Z393" s="1103" t="s">
        <v>36</v>
      </c>
      <c r="AA393" s="1100" t="s">
        <v>36</v>
      </c>
      <c r="AB393" s="1101" t="s">
        <v>36</v>
      </c>
      <c r="AC393" s="1104"/>
      <c r="AD393" s="25"/>
      <c r="AE393" s="26"/>
      <c r="AF393" s="573"/>
      <c r="AG393" s="1394" t="s">
        <v>609</v>
      </c>
      <c r="AH393" s="18" t="s">
        <v>23</v>
      </c>
      <c r="AI393" s="1743"/>
      <c r="AJ393" s="1744"/>
      <c r="AK393" s="1002">
        <v>230</v>
      </c>
      <c r="AL393" s="98"/>
    </row>
    <row r="394" spans="1:38" s="1" customFormat="1" ht="13.5" customHeight="1">
      <c r="A394" s="2273"/>
      <c r="B394" s="472">
        <v>43172</v>
      </c>
      <c r="C394" s="473" t="s">
        <v>38</v>
      </c>
      <c r="D394" s="474" t="s">
        <v>627</v>
      </c>
      <c r="E394" s="1094" t="s">
        <v>36</v>
      </c>
      <c r="F394" s="1095">
        <v>12.5</v>
      </c>
      <c r="G394" s="1096" t="s">
        <v>36</v>
      </c>
      <c r="H394" s="1097" t="s">
        <v>36</v>
      </c>
      <c r="I394" s="1098" t="s">
        <v>36</v>
      </c>
      <c r="J394" s="1099" t="s">
        <v>36</v>
      </c>
      <c r="K394" s="1100" t="s">
        <v>36</v>
      </c>
      <c r="L394" s="1101" t="s">
        <v>36</v>
      </c>
      <c r="M394" s="1098" t="s">
        <v>36</v>
      </c>
      <c r="N394" s="1099" t="s">
        <v>36</v>
      </c>
      <c r="O394" s="1096" t="s">
        <v>36</v>
      </c>
      <c r="P394" s="1097" t="s">
        <v>36</v>
      </c>
      <c r="Q394" s="1096" t="s">
        <v>36</v>
      </c>
      <c r="R394" s="1097" t="s">
        <v>36</v>
      </c>
      <c r="S394" s="1096" t="s">
        <v>36</v>
      </c>
      <c r="T394" s="1097" t="s">
        <v>36</v>
      </c>
      <c r="U394" s="1096" t="s">
        <v>36</v>
      </c>
      <c r="V394" s="1097" t="s">
        <v>36</v>
      </c>
      <c r="W394" s="1098" t="s">
        <v>36</v>
      </c>
      <c r="X394" s="1099" t="s">
        <v>36</v>
      </c>
      <c r="Y394" s="1102" t="s">
        <v>36</v>
      </c>
      <c r="Z394" s="1103" t="s">
        <v>36</v>
      </c>
      <c r="AA394" s="1100" t="s">
        <v>36</v>
      </c>
      <c r="AB394" s="1101" t="s">
        <v>36</v>
      </c>
      <c r="AC394" s="1104"/>
      <c r="AD394" s="25"/>
      <c r="AE394" s="26"/>
      <c r="AF394" s="573"/>
      <c r="AG394" s="1394" t="s">
        <v>610</v>
      </c>
      <c r="AH394" s="18" t="s">
        <v>23</v>
      </c>
      <c r="AI394" s="989"/>
      <c r="AJ394" s="990"/>
      <c r="AK394" s="991">
        <v>0.64</v>
      </c>
      <c r="AL394" s="98"/>
    </row>
    <row r="395" spans="1:38" s="1" customFormat="1" ht="13.5" customHeight="1">
      <c r="A395" s="2273"/>
      <c r="B395" s="472">
        <v>43173</v>
      </c>
      <c r="C395" s="473" t="s">
        <v>35</v>
      </c>
      <c r="D395" s="474" t="s">
        <v>627</v>
      </c>
      <c r="E395" s="1094" t="s">
        <v>36</v>
      </c>
      <c r="F395" s="1095">
        <v>17.600000000000001</v>
      </c>
      <c r="G395" s="1096" t="s">
        <v>36</v>
      </c>
      <c r="H395" s="1097" t="s">
        <v>36</v>
      </c>
      <c r="I395" s="1098" t="s">
        <v>36</v>
      </c>
      <c r="J395" s="1099" t="s">
        <v>36</v>
      </c>
      <c r="K395" s="1100" t="s">
        <v>36</v>
      </c>
      <c r="L395" s="1101" t="s">
        <v>36</v>
      </c>
      <c r="M395" s="1098" t="s">
        <v>36</v>
      </c>
      <c r="N395" s="1099" t="s">
        <v>36</v>
      </c>
      <c r="O395" s="1096" t="s">
        <v>36</v>
      </c>
      <c r="P395" s="1097" t="s">
        <v>36</v>
      </c>
      <c r="Q395" s="1096" t="s">
        <v>36</v>
      </c>
      <c r="R395" s="1097" t="s">
        <v>36</v>
      </c>
      <c r="S395" s="1096" t="s">
        <v>36</v>
      </c>
      <c r="T395" s="1097" t="s">
        <v>36</v>
      </c>
      <c r="U395" s="1096" t="s">
        <v>36</v>
      </c>
      <c r="V395" s="1097" t="s">
        <v>36</v>
      </c>
      <c r="W395" s="1098" t="s">
        <v>36</v>
      </c>
      <c r="X395" s="1099" t="s">
        <v>36</v>
      </c>
      <c r="Y395" s="1102" t="s">
        <v>36</v>
      </c>
      <c r="Z395" s="1103" t="s">
        <v>36</v>
      </c>
      <c r="AA395" s="1100" t="s">
        <v>36</v>
      </c>
      <c r="AB395" s="1101" t="s">
        <v>36</v>
      </c>
      <c r="AC395" s="1104"/>
      <c r="AD395" s="25"/>
      <c r="AE395" s="26"/>
      <c r="AF395" s="573"/>
      <c r="AG395" s="1394" t="s">
        <v>24</v>
      </c>
      <c r="AH395" s="18" t="s">
        <v>23</v>
      </c>
      <c r="AI395" s="881"/>
      <c r="AJ395" s="998"/>
      <c r="AK395" s="991">
        <v>4.3</v>
      </c>
      <c r="AL395" s="98"/>
    </row>
    <row r="396" spans="1:38" s="1" customFormat="1" ht="13.5" customHeight="1">
      <c r="A396" s="2273"/>
      <c r="B396" s="472">
        <v>43174</v>
      </c>
      <c r="C396" s="473" t="s">
        <v>39</v>
      </c>
      <c r="D396" s="474" t="s">
        <v>627</v>
      </c>
      <c r="E396" s="1094" t="s">
        <v>36</v>
      </c>
      <c r="F396" s="1095">
        <v>19.7</v>
      </c>
      <c r="G396" s="1096" t="s">
        <v>36</v>
      </c>
      <c r="H396" s="1097" t="s">
        <v>36</v>
      </c>
      <c r="I396" s="1098" t="s">
        <v>36</v>
      </c>
      <c r="J396" s="1099" t="s">
        <v>36</v>
      </c>
      <c r="K396" s="1100" t="s">
        <v>36</v>
      </c>
      <c r="L396" s="1101" t="s">
        <v>36</v>
      </c>
      <c r="M396" s="1098" t="s">
        <v>36</v>
      </c>
      <c r="N396" s="1099" t="s">
        <v>36</v>
      </c>
      <c r="O396" s="1096" t="s">
        <v>36</v>
      </c>
      <c r="P396" s="1097" t="s">
        <v>36</v>
      </c>
      <c r="Q396" s="1096" t="s">
        <v>36</v>
      </c>
      <c r="R396" s="1097" t="s">
        <v>36</v>
      </c>
      <c r="S396" s="1096" t="s">
        <v>36</v>
      </c>
      <c r="T396" s="1097" t="s">
        <v>36</v>
      </c>
      <c r="U396" s="1096" t="s">
        <v>36</v>
      </c>
      <c r="V396" s="1097" t="s">
        <v>36</v>
      </c>
      <c r="W396" s="1098" t="s">
        <v>36</v>
      </c>
      <c r="X396" s="1099" t="s">
        <v>36</v>
      </c>
      <c r="Y396" s="1102" t="s">
        <v>36</v>
      </c>
      <c r="Z396" s="1103" t="s">
        <v>36</v>
      </c>
      <c r="AA396" s="1100" t="s">
        <v>36</v>
      </c>
      <c r="AB396" s="1101" t="s">
        <v>36</v>
      </c>
      <c r="AC396" s="1104"/>
      <c r="AD396" s="25"/>
      <c r="AE396" s="26"/>
      <c r="AF396" s="573"/>
      <c r="AG396" s="1394" t="s">
        <v>25</v>
      </c>
      <c r="AH396" s="18" t="s">
        <v>23</v>
      </c>
      <c r="AI396" s="881"/>
      <c r="AJ396" s="998"/>
      <c r="AK396" s="991">
        <v>2.2999999999999998</v>
      </c>
      <c r="AL396" s="98"/>
    </row>
    <row r="397" spans="1:38" s="1" customFormat="1" ht="13.5" customHeight="1">
      <c r="A397" s="2273"/>
      <c r="B397" s="472">
        <v>43175</v>
      </c>
      <c r="C397" s="473" t="s">
        <v>40</v>
      </c>
      <c r="D397" s="474" t="s">
        <v>632</v>
      </c>
      <c r="E397" s="1094">
        <v>9</v>
      </c>
      <c r="F397" s="1095">
        <v>15</v>
      </c>
      <c r="G397" s="1096" t="s">
        <v>36</v>
      </c>
      <c r="H397" s="1097" t="s">
        <v>36</v>
      </c>
      <c r="I397" s="1098" t="s">
        <v>36</v>
      </c>
      <c r="J397" s="1099" t="s">
        <v>36</v>
      </c>
      <c r="K397" s="1100" t="s">
        <v>36</v>
      </c>
      <c r="L397" s="1101" t="s">
        <v>36</v>
      </c>
      <c r="M397" s="1098" t="s">
        <v>36</v>
      </c>
      <c r="N397" s="1099" t="s">
        <v>36</v>
      </c>
      <c r="O397" s="1096" t="s">
        <v>36</v>
      </c>
      <c r="P397" s="1097">
        <v>98.3</v>
      </c>
      <c r="Q397" s="1096" t="s">
        <v>36</v>
      </c>
      <c r="R397" s="1097">
        <v>106.1</v>
      </c>
      <c r="S397" s="1096" t="s">
        <v>36</v>
      </c>
      <c r="T397" s="1097" t="s">
        <v>36</v>
      </c>
      <c r="U397" s="1096" t="s">
        <v>36</v>
      </c>
      <c r="V397" s="1097" t="s">
        <v>36</v>
      </c>
      <c r="W397" s="1098" t="s">
        <v>36</v>
      </c>
      <c r="X397" s="1099">
        <v>12.1</v>
      </c>
      <c r="Y397" s="1102" t="s">
        <v>36</v>
      </c>
      <c r="Z397" s="1103">
        <v>168</v>
      </c>
      <c r="AA397" s="1100" t="s">
        <v>36</v>
      </c>
      <c r="AB397" s="1101">
        <v>0.03</v>
      </c>
      <c r="AC397" s="1104"/>
      <c r="AD397" s="25"/>
      <c r="AE397" s="26"/>
      <c r="AF397" s="573"/>
      <c r="AG397" s="1394" t="s">
        <v>611</v>
      </c>
      <c r="AH397" s="18" t="s">
        <v>23</v>
      </c>
      <c r="AI397" s="1000"/>
      <c r="AJ397" s="1001"/>
      <c r="AK397" s="994">
        <v>10.5</v>
      </c>
      <c r="AL397" s="98"/>
    </row>
    <row r="398" spans="1:38" s="1" customFormat="1" ht="13.5" customHeight="1">
      <c r="A398" s="2273"/>
      <c r="B398" s="472">
        <v>43176</v>
      </c>
      <c r="C398" s="473" t="s">
        <v>41</v>
      </c>
      <c r="D398" s="474" t="s">
        <v>627</v>
      </c>
      <c r="E398" s="1094" t="s">
        <v>36</v>
      </c>
      <c r="F398" s="1095">
        <v>8.1999999999999993</v>
      </c>
      <c r="G398" s="1096" t="s">
        <v>36</v>
      </c>
      <c r="H398" s="1097" t="s">
        <v>36</v>
      </c>
      <c r="I398" s="1098" t="s">
        <v>36</v>
      </c>
      <c r="J398" s="1099" t="s">
        <v>36</v>
      </c>
      <c r="K398" s="1100" t="s">
        <v>36</v>
      </c>
      <c r="L398" s="1101" t="s">
        <v>36</v>
      </c>
      <c r="M398" s="1098" t="s">
        <v>36</v>
      </c>
      <c r="N398" s="1099" t="s">
        <v>36</v>
      </c>
      <c r="O398" s="1096" t="s">
        <v>36</v>
      </c>
      <c r="P398" s="1097" t="s">
        <v>36</v>
      </c>
      <c r="Q398" s="1096" t="s">
        <v>36</v>
      </c>
      <c r="R398" s="1097" t="s">
        <v>36</v>
      </c>
      <c r="S398" s="1096" t="s">
        <v>36</v>
      </c>
      <c r="T398" s="1097" t="s">
        <v>36</v>
      </c>
      <c r="U398" s="1096" t="s">
        <v>36</v>
      </c>
      <c r="V398" s="1097" t="s">
        <v>36</v>
      </c>
      <c r="W398" s="1098" t="s">
        <v>36</v>
      </c>
      <c r="X398" s="1099" t="s">
        <v>36</v>
      </c>
      <c r="Y398" s="1102" t="s">
        <v>36</v>
      </c>
      <c r="Z398" s="1103" t="s">
        <v>36</v>
      </c>
      <c r="AA398" s="1100" t="s">
        <v>36</v>
      </c>
      <c r="AB398" s="1101" t="s">
        <v>36</v>
      </c>
      <c r="AC398" s="1104"/>
      <c r="AD398" s="25"/>
      <c r="AE398" s="26"/>
      <c r="AF398" s="573"/>
      <c r="AG398" s="1394" t="s">
        <v>612</v>
      </c>
      <c r="AH398" s="18" t="s">
        <v>23</v>
      </c>
      <c r="AI398" s="1780"/>
      <c r="AJ398" s="1781"/>
      <c r="AK398" s="999">
        <v>7.1999999999999995E-2</v>
      </c>
      <c r="AL398" s="98"/>
    </row>
    <row r="399" spans="1:38" s="1" customFormat="1" ht="13.5" customHeight="1">
      <c r="A399" s="2273"/>
      <c r="B399" s="472">
        <v>43177</v>
      </c>
      <c r="C399" s="473" t="s">
        <v>42</v>
      </c>
      <c r="D399" s="474" t="s">
        <v>627</v>
      </c>
      <c r="E399" s="1094" t="s">
        <v>36</v>
      </c>
      <c r="F399" s="1095">
        <v>13.3</v>
      </c>
      <c r="G399" s="1096" t="s">
        <v>36</v>
      </c>
      <c r="H399" s="1097" t="s">
        <v>36</v>
      </c>
      <c r="I399" s="1098" t="s">
        <v>36</v>
      </c>
      <c r="J399" s="1099" t="s">
        <v>36</v>
      </c>
      <c r="K399" s="1100" t="s">
        <v>36</v>
      </c>
      <c r="L399" s="1101" t="s">
        <v>36</v>
      </c>
      <c r="M399" s="1098" t="s">
        <v>36</v>
      </c>
      <c r="N399" s="1099" t="s">
        <v>36</v>
      </c>
      <c r="O399" s="1096" t="s">
        <v>36</v>
      </c>
      <c r="P399" s="1097" t="s">
        <v>36</v>
      </c>
      <c r="Q399" s="1096" t="s">
        <v>36</v>
      </c>
      <c r="R399" s="1097" t="s">
        <v>36</v>
      </c>
      <c r="S399" s="1096" t="s">
        <v>36</v>
      </c>
      <c r="T399" s="1097" t="s">
        <v>36</v>
      </c>
      <c r="U399" s="1096" t="s">
        <v>36</v>
      </c>
      <c r="V399" s="1097" t="s">
        <v>36</v>
      </c>
      <c r="W399" s="1098" t="s">
        <v>36</v>
      </c>
      <c r="X399" s="1099" t="s">
        <v>36</v>
      </c>
      <c r="Y399" s="1102" t="s">
        <v>36</v>
      </c>
      <c r="Z399" s="1103" t="s">
        <v>36</v>
      </c>
      <c r="AA399" s="1100" t="s">
        <v>36</v>
      </c>
      <c r="AB399" s="1101" t="s">
        <v>36</v>
      </c>
      <c r="AC399" s="1104"/>
      <c r="AD399" s="25" t="s">
        <v>36</v>
      </c>
      <c r="AE399" s="26" t="s">
        <v>36</v>
      </c>
      <c r="AF399" s="573">
        <v>0</v>
      </c>
      <c r="AG399" s="1392" t="s">
        <v>292</v>
      </c>
      <c r="AH399" s="1750" t="s">
        <v>23</v>
      </c>
      <c r="AI399" s="1745"/>
      <c r="AJ399" s="1683"/>
      <c r="AK399" s="991">
        <v>1.03</v>
      </c>
      <c r="AL399" s="96"/>
    </row>
    <row r="400" spans="1:38" s="1" customFormat="1" ht="13.5" customHeight="1">
      <c r="A400" s="2273"/>
      <c r="B400" s="472">
        <v>43178</v>
      </c>
      <c r="C400" s="473" t="s">
        <v>37</v>
      </c>
      <c r="D400" s="474" t="s">
        <v>641</v>
      </c>
      <c r="E400" s="1094">
        <v>0.5</v>
      </c>
      <c r="F400" s="1095">
        <v>17</v>
      </c>
      <c r="G400" s="1096" t="s">
        <v>36</v>
      </c>
      <c r="H400" s="1097" t="s">
        <v>36</v>
      </c>
      <c r="I400" s="1098" t="s">
        <v>36</v>
      </c>
      <c r="J400" s="1099" t="s">
        <v>36</v>
      </c>
      <c r="K400" s="1100" t="s">
        <v>36</v>
      </c>
      <c r="L400" s="1101" t="s">
        <v>36</v>
      </c>
      <c r="M400" s="1098" t="s">
        <v>36</v>
      </c>
      <c r="N400" s="1099" t="s">
        <v>36</v>
      </c>
      <c r="O400" s="1096" t="s">
        <v>36</v>
      </c>
      <c r="P400" s="1097" t="s">
        <v>36</v>
      </c>
      <c r="Q400" s="1096" t="s">
        <v>36</v>
      </c>
      <c r="R400" s="1097" t="s">
        <v>36</v>
      </c>
      <c r="S400" s="1096" t="s">
        <v>36</v>
      </c>
      <c r="T400" s="1097" t="s">
        <v>36</v>
      </c>
      <c r="U400" s="1096" t="s">
        <v>36</v>
      </c>
      <c r="V400" s="1097" t="s">
        <v>36</v>
      </c>
      <c r="W400" s="1098" t="s">
        <v>36</v>
      </c>
      <c r="X400" s="1099" t="s">
        <v>36</v>
      </c>
      <c r="Y400" s="1102" t="s">
        <v>36</v>
      </c>
      <c r="Z400" s="1103" t="s">
        <v>36</v>
      </c>
      <c r="AA400" s="1100" t="s">
        <v>36</v>
      </c>
      <c r="AB400" s="1101" t="s">
        <v>36</v>
      </c>
      <c r="AC400" s="1104"/>
      <c r="AD400" s="25" t="s">
        <v>36</v>
      </c>
      <c r="AE400" s="26" t="s">
        <v>36</v>
      </c>
      <c r="AF400" s="573">
        <v>0</v>
      </c>
      <c r="AG400" s="1436" t="s">
        <v>613</v>
      </c>
      <c r="AH400" s="1784" t="s">
        <v>23</v>
      </c>
      <c r="AI400" s="1782"/>
      <c r="AJ400" s="1783"/>
      <c r="AK400" s="1787">
        <v>1.38</v>
      </c>
      <c r="AL400" s="96"/>
    </row>
    <row r="401" spans="1:38" s="1" customFormat="1" ht="13.5" customHeight="1">
      <c r="A401" s="2273"/>
      <c r="B401" s="472">
        <v>43179</v>
      </c>
      <c r="C401" s="473" t="s">
        <v>38</v>
      </c>
      <c r="D401" s="474" t="s">
        <v>632</v>
      </c>
      <c r="E401" s="1094">
        <v>11</v>
      </c>
      <c r="F401" s="1095">
        <v>8.4</v>
      </c>
      <c r="G401" s="1096" t="s">
        <v>36</v>
      </c>
      <c r="H401" s="1097" t="s">
        <v>36</v>
      </c>
      <c r="I401" s="1098" t="s">
        <v>36</v>
      </c>
      <c r="J401" s="1099" t="s">
        <v>36</v>
      </c>
      <c r="K401" s="1100" t="s">
        <v>36</v>
      </c>
      <c r="L401" s="1101" t="s">
        <v>36</v>
      </c>
      <c r="M401" s="1098" t="s">
        <v>36</v>
      </c>
      <c r="N401" s="1099" t="s">
        <v>36</v>
      </c>
      <c r="O401" s="1096" t="s">
        <v>36</v>
      </c>
      <c r="P401" s="1097" t="s">
        <v>36</v>
      </c>
      <c r="Q401" s="1096" t="s">
        <v>36</v>
      </c>
      <c r="R401" s="1097" t="s">
        <v>36</v>
      </c>
      <c r="S401" s="1096" t="s">
        <v>36</v>
      </c>
      <c r="T401" s="1097" t="s">
        <v>36</v>
      </c>
      <c r="U401" s="1096" t="s">
        <v>36</v>
      </c>
      <c r="V401" s="1097" t="s">
        <v>36</v>
      </c>
      <c r="W401" s="1098" t="s">
        <v>36</v>
      </c>
      <c r="X401" s="1099" t="s">
        <v>36</v>
      </c>
      <c r="Y401" s="1102" t="s">
        <v>36</v>
      </c>
      <c r="Z401" s="1103" t="s">
        <v>36</v>
      </c>
      <c r="AA401" s="1100" t="s">
        <v>36</v>
      </c>
      <c r="AB401" s="1101" t="s">
        <v>36</v>
      </c>
      <c r="AC401" s="1104"/>
      <c r="AD401" s="25" t="s">
        <v>36</v>
      </c>
      <c r="AE401" s="26" t="s">
        <v>36</v>
      </c>
      <c r="AF401" s="573">
        <v>0</v>
      </c>
      <c r="AG401" s="1436" t="s">
        <v>614</v>
      </c>
      <c r="AH401" s="1784" t="s">
        <v>23</v>
      </c>
      <c r="AI401" s="1782"/>
      <c r="AJ401" s="1783"/>
      <c r="AK401" s="1788">
        <v>0.11</v>
      </c>
      <c r="AL401" s="98"/>
    </row>
    <row r="402" spans="1:38" s="1" customFormat="1" ht="13.5" customHeight="1">
      <c r="A402" s="2273"/>
      <c r="B402" s="472">
        <v>43180</v>
      </c>
      <c r="C402" s="473" t="s">
        <v>35</v>
      </c>
      <c r="D402" s="474" t="s">
        <v>632</v>
      </c>
      <c r="E402" s="1094">
        <v>32</v>
      </c>
      <c r="F402" s="1095">
        <v>4.9000000000000004</v>
      </c>
      <c r="G402" s="1096" t="s">
        <v>36</v>
      </c>
      <c r="H402" s="1097" t="s">
        <v>36</v>
      </c>
      <c r="I402" s="1098" t="s">
        <v>36</v>
      </c>
      <c r="J402" s="1099" t="s">
        <v>36</v>
      </c>
      <c r="K402" s="1100" t="s">
        <v>36</v>
      </c>
      <c r="L402" s="1101" t="s">
        <v>36</v>
      </c>
      <c r="M402" s="1098" t="s">
        <v>36</v>
      </c>
      <c r="N402" s="1099" t="s">
        <v>36</v>
      </c>
      <c r="O402" s="1096" t="s">
        <v>36</v>
      </c>
      <c r="P402" s="1097" t="s">
        <v>36</v>
      </c>
      <c r="Q402" s="1096" t="s">
        <v>36</v>
      </c>
      <c r="R402" s="1097" t="s">
        <v>36</v>
      </c>
      <c r="S402" s="1096" t="s">
        <v>36</v>
      </c>
      <c r="T402" s="1097" t="s">
        <v>36</v>
      </c>
      <c r="U402" s="1096" t="s">
        <v>36</v>
      </c>
      <c r="V402" s="1097" t="s">
        <v>36</v>
      </c>
      <c r="W402" s="1098" t="s">
        <v>36</v>
      </c>
      <c r="X402" s="1099" t="s">
        <v>36</v>
      </c>
      <c r="Y402" s="1102" t="s">
        <v>36</v>
      </c>
      <c r="Z402" s="1103" t="s">
        <v>36</v>
      </c>
      <c r="AA402" s="1100" t="s">
        <v>36</v>
      </c>
      <c r="AB402" s="1101" t="s">
        <v>36</v>
      </c>
      <c r="AC402" s="1104"/>
      <c r="AD402" s="25" t="s">
        <v>36</v>
      </c>
      <c r="AE402" s="26" t="s">
        <v>36</v>
      </c>
      <c r="AF402" s="573">
        <v>0</v>
      </c>
      <c r="AG402" s="1436" t="s">
        <v>615</v>
      </c>
      <c r="AH402" s="1784" t="s">
        <v>23</v>
      </c>
      <c r="AI402" s="1782"/>
      <c r="AJ402" s="1783"/>
      <c r="AK402" s="1789" t="s">
        <v>644</v>
      </c>
      <c r="AL402" s="96"/>
    </row>
    <row r="403" spans="1:38" s="1" customFormat="1" ht="13.5" customHeight="1">
      <c r="A403" s="2273"/>
      <c r="B403" s="472">
        <v>43181</v>
      </c>
      <c r="C403" s="473" t="s">
        <v>39</v>
      </c>
      <c r="D403" s="474" t="s">
        <v>641</v>
      </c>
      <c r="E403" s="1094">
        <v>13</v>
      </c>
      <c r="F403" s="1095">
        <v>9.1999999999999993</v>
      </c>
      <c r="G403" s="1096">
        <v>10.1</v>
      </c>
      <c r="H403" s="1097">
        <v>10.7</v>
      </c>
      <c r="I403" s="1098">
        <v>2.2999999999999998</v>
      </c>
      <c r="J403" s="1099">
        <v>2.7</v>
      </c>
      <c r="K403" s="1100">
        <v>8.07</v>
      </c>
      <c r="L403" s="1101">
        <v>7.85</v>
      </c>
      <c r="M403" s="1098">
        <v>31.2</v>
      </c>
      <c r="N403" s="1099">
        <v>30.1</v>
      </c>
      <c r="O403" s="1096" t="s">
        <v>36</v>
      </c>
      <c r="P403" s="1097" t="s">
        <v>36</v>
      </c>
      <c r="Q403" s="1096" t="s">
        <v>36</v>
      </c>
      <c r="R403" s="1097" t="s">
        <v>36</v>
      </c>
      <c r="S403" s="1096" t="s">
        <v>36</v>
      </c>
      <c r="T403" s="1097" t="s">
        <v>36</v>
      </c>
      <c r="U403" s="1096" t="s">
        <v>36</v>
      </c>
      <c r="V403" s="1097" t="s">
        <v>36</v>
      </c>
      <c r="W403" s="1098" t="s">
        <v>36</v>
      </c>
      <c r="X403" s="1099"/>
      <c r="Y403" s="1102" t="s">
        <v>36</v>
      </c>
      <c r="Z403" s="1103" t="s">
        <v>36</v>
      </c>
      <c r="AA403" s="1100" t="s">
        <v>36</v>
      </c>
      <c r="AB403" s="1101" t="s">
        <v>36</v>
      </c>
      <c r="AC403" s="1104"/>
      <c r="AD403" s="25" t="s">
        <v>36</v>
      </c>
      <c r="AE403" s="26" t="s">
        <v>36</v>
      </c>
      <c r="AF403" s="573">
        <v>0</v>
      </c>
      <c r="AG403" s="1752" t="s">
        <v>616</v>
      </c>
      <c r="AH403" s="1750" t="s">
        <v>23</v>
      </c>
      <c r="AI403" s="1745"/>
      <c r="AJ403" s="1683"/>
      <c r="AK403" s="1742">
        <v>23</v>
      </c>
      <c r="AL403" s="97"/>
    </row>
    <row r="404" spans="1:38" s="1" customFormat="1" ht="13.5" customHeight="1">
      <c r="A404" s="2273"/>
      <c r="B404" s="472">
        <v>43182</v>
      </c>
      <c r="C404" s="473" t="s">
        <v>40</v>
      </c>
      <c r="D404" s="75" t="s">
        <v>641</v>
      </c>
      <c r="E404" s="1094" t="s">
        <v>36</v>
      </c>
      <c r="F404" s="1095">
        <v>12.2</v>
      </c>
      <c r="G404" s="1096">
        <v>10.5</v>
      </c>
      <c r="H404" s="1097">
        <v>10.7</v>
      </c>
      <c r="I404" s="1098">
        <v>1.7</v>
      </c>
      <c r="J404" s="1099">
        <v>1.9</v>
      </c>
      <c r="K404" s="1100">
        <v>8.23</v>
      </c>
      <c r="L404" s="1101">
        <v>8.06</v>
      </c>
      <c r="M404" s="1098">
        <v>30.8</v>
      </c>
      <c r="N404" s="1099">
        <v>30.9</v>
      </c>
      <c r="O404" s="1096" t="s">
        <v>36</v>
      </c>
      <c r="P404" s="1097" t="s">
        <v>36</v>
      </c>
      <c r="Q404" s="1096" t="s">
        <v>36</v>
      </c>
      <c r="R404" s="1097" t="s">
        <v>36</v>
      </c>
      <c r="S404" s="1096" t="s">
        <v>36</v>
      </c>
      <c r="T404" s="1097" t="s">
        <v>36</v>
      </c>
      <c r="U404" s="1096" t="s">
        <v>36</v>
      </c>
      <c r="V404" s="1097" t="s">
        <v>36</v>
      </c>
      <c r="W404" s="1098" t="s">
        <v>36</v>
      </c>
      <c r="X404" s="1099"/>
      <c r="Y404" s="1102" t="s">
        <v>36</v>
      </c>
      <c r="Z404" s="1103" t="s">
        <v>36</v>
      </c>
      <c r="AA404" s="1100" t="s">
        <v>36</v>
      </c>
      <c r="AB404" s="1101" t="s">
        <v>36</v>
      </c>
      <c r="AC404" s="1104"/>
      <c r="AD404" s="25" t="s">
        <v>36</v>
      </c>
      <c r="AE404" s="26" t="s">
        <v>36</v>
      </c>
      <c r="AF404" s="573">
        <v>0</v>
      </c>
      <c r="AG404" s="1411" t="s">
        <v>27</v>
      </c>
      <c r="AH404" s="18" t="s">
        <v>23</v>
      </c>
      <c r="AI404" s="1748"/>
      <c r="AJ404" s="1683"/>
      <c r="AK404" s="994">
        <v>32.5</v>
      </c>
      <c r="AL404" s="97"/>
    </row>
    <row r="405" spans="1:38" s="1" customFormat="1" ht="13.5" customHeight="1">
      <c r="A405" s="2273"/>
      <c r="B405" s="472">
        <v>43183</v>
      </c>
      <c r="C405" s="473" t="s">
        <v>41</v>
      </c>
      <c r="D405" s="75" t="s">
        <v>627</v>
      </c>
      <c r="E405" s="1094" t="s">
        <v>36</v>
      </c>
      <c r="F405" s="1095">
        <v>12.8</v>
      </c>
      <c r="G405" s="1096">
        <v>10.6</v>
      </c>
      <c r="H405" s="1097">
        <v>10.8</v>
      </c>
      <c r="I405" s="1098">
        <v>2</v>
      </c>
      <c r="J405" s="1099">
        <v>2</v>
      </c>
      <c r="K405" s="1100">
        <v>8.2200000000000006</v>
      </c>
      <c r="L405" s="1101">
        <v>8.25</v>
      </c>
      <c r="M405" s="1098">
        <v>30.5</v>
      </c>
      <c r="N405" s="1099">
        <v>30.5</v>
      </c>
      <c r="O405" s="1096" t="s">
        <v>36</v>
      </c>
      <c r="P405" s="1097" t="s">
        <v>36</v>
      </c>
      <c r="Q405" s="1096" t="s">
        <v>36</v>
      </c>
      <c r="R405" s="1097" t="s">
        <v>36</v>
      </c>
      <c r="S405" s="1096" t="s">
        <v>36</v>
      </c>
      <c r="T405" s="1097" t="s">
        <v>36</v>
      </c>
      <c r="U405" s="1096" t="s">
        <v>36</v>
      </c>
      <c r="V405" s="1097" t="s">
        <v>36</v>
      </c>
      <c r="W405" s="1098" t="s">
        <v>36</v>
      </c>
      <c r="X405" s="1099" t="s">
        <v>36</v>
      </c>
      <c r="Y405" s="1102" t="s">
        <v>36</v>
      </c>
      <c r="Z405" s="1103" t="s">
        <v>36</v>
      </c>
      <c r="AA405" s="1100" t="s">
        <v>36</v>
      </c>
      <c r="AB405" s="1101" t="s">
        <v>36</v>
      </c>
      <c r="AC405" s="1104"/>
      <c r="AD405" s="25" t="s">
        <v>36</v>
      </c>
      <c r="AE405" s="26" t="s">
        <v>36</v>
      </c>
      <c r="AF405" s="573">
        <v>0</v>
      </c>
      <c r="AG405" s="1434" t="s">
        <v>617</v>
      </c>
      <c r="AH405" s="1219" t="s">
        <v>602</v>
      </c>
      <c r="AI405" s="1759"/>
      <c r="AJ405" s="1760"/>
      <c r="AK405" s="1790">
        <v>12</v>
      </c>
      <c r="AL405" s="99"/>
    </row>
    <row r="406" spans="1:38" s="1" customFormat="1" ht="13.5" customHeight="1">
      <c r="A406" s="2273"/>
      <c r="B406" s="472">
        <v>43184</v>
      </c>
      <c r="C406" s="625" t="s">
        <v>42</v>
      </c>
      <c r="D406" s="75" t="s">
        <v>627</v>
      </c>
      <c r="E406" s="1094" t="s">
        <v>36</v>
      </c>
      <c r="F406" s="1095">
        <v>15.3</v>
      </c>
      <c r="G406" s="1096">
        <v>10.8</v>
      </c>
      <c r="H406" s="1097">
        <v>11</v>
      </c>
      <c r="I406" s="1098">
        <v>2.2000000000000002</v>
      </c>
      <c r="J406" s="1099">
        <v>2.2000000000000002</v>
      </c>
      <c r="K406" s="1100">
        <v>8.18</v>
      </c>
      <c r="L406" s="1101">
        <v>8.2200000000000006</v>
      </c>
      <c r="M406" s="1098">
        <v>30.4</v>
      </c>
      <c r="N406" s="1099">
        <v>30.5</v>
      </c>
      <c r="O406" s="1096" t="s">
        <v>36</v>
      </c>
      <c r="P406" s="1097" t="s">
        <v>36</v>
      </c>
      <c r="Q406" s="1096" t="s">
        <v>36</v>
      </c>
      <c r="R406" s="1097" t="s">
        <v>36</v>
      </c>
      <c r="S406" s="1096" t="s">
        <v>36</v>
      </c>
      <c r="T406" s="1097" t="s">
        <v>36</v>
      </c>
      <c r="U406" s="1096" t="s">
        <v>36</v>
      </c>
      <c r="V406" s="1097" t="s">
        <v>36</v>
      </c>
      <c r="W406" s="1098" t="s">
        <v>36</v>
      </c>
      <c r="X406" s="1099" t="s">
        <v>36</v>
      </c>
      <c r="Y406" s="1102" t="s">
        <v>36</v>
      </c>
      <c r="Z406" s="1103" t="s">
        <v>36</v>
      </c>
      <c r="AA406" s="1100" t="s">
        <v>36</v>
      </c>
      <c r="AB406" s="1101" t="s">
        <v>36</v>
      </c>
      <c r="AC406" s="1104"/>
      <c r="AD406" s="25" t="s">
        <v>36</v>
      </c>
      <c r="AE406" s="26" t="s">
        <v>36</v>
      </c>
      <c r="AF406" s="573">
        <v>0</v>
      </c>
      <c r="AG406" s="1394" t="s">
        <v>618</v>
      </c>
      <c r="AH406" s="18" t="s">
        <v>23</v>
      </c>
      <c r="AI406" s="1098"/>
      <c r="AJ406" s="1786"/>
      <c r="AK406" s="1002">
        <v>9</v>
      </c>
      <c r="AL406" s="99"/>
    </row>
    <row r="407" spans="1:38" s="1" customFormat="1" ht="13.5" customHeight="1">
      <c r="A407" s="2273"/>
      <c r="B407" s="472">
        <v>43185</v>
      </c>
      <c r="C407" s="473" t="s">
        <v>777</v>
      </c>
      <c r="D407" s="75" t="s">
        <v>627</v>
      </c>
      <c r="E407" s="1094" t="s">
        <v>36</v>
      </c>
      <c r="F407" s="1095">
        <v>15.9</v>
      </c>
      <c r="G407" s="1096">
        <v>10.9</v>
      </c>
      <c r="H407" s="1097">
        <v>11.1</v>
      </c>
      <c r="I407" s="1098">
        <v>2.4</v>
      </c>
      <c r="J407" s="1099">
        <v>2.5</v>
      </c>
      <c r="K407" s="1100">
        <v>8.14</v>
      </c>
      <c r="L407" s="1101">
        <v>8.17</v>
      </c>
      <c r="M407" s="1098">
        <v>30.1</v>
      </c>
      <c r="N407" s="1099">
        <v>30.2</v>
      </c>
      <c r="O407" s="1096" t="s">
        <v>36</v>
      </c>
      <c r="P407" s="1097">
        <v>97.6</v>
      </c>
      <c r="Q407" s="1096" t="s">
        <v>36</v>
      </c>
      <c r="R407" s="1097">
        <v>102.8</v>
      </c>
      <c r="S407" s="1096" t="s">
        <v>36</v>
      </c>
      <c r="T407" s="1097" t="s">
        <v>36</v>
      </c>
      <c r="U407" s="1096" t="s">
        <v>36</v>
      </c>
      <c r="V407" s="1097" t="s">
        <v>36</v>
      </c>
      <c r="W407" s="1098" t="s">
        <v>36</v>
      </c>
      <c r="X407" s="1099">
        <v>12</v>
      </c>
      <c r="Y407" s="1102" t="s">
        <v>36</v>
      </c>
      <c r="Z407" s="1103">
        <v>168</v>
      </c>
      <c r="AA407" s="1100" t="s">
        <v>36</v>
      </c>
      <c r="AB407" s="1101">
        <v>0.04</v>
      </c>
      <c r="AC407" s="1104"/>
      <c r="AD407" s="25" t="s">
        <v>36</v>
      </c>
      <c r="AE407" s="26" t="s">
        <v>36</v>
      </c>
      <c r="AF407" s="573">
        <v>0</v>
      </c>
      <c r="AG407" s="19"/>
      <c r="AH407" s="9"/>
      <c r="AI407" s="20"/>
      <c r="AJ407" s="8"/>
      <c r="AK407" s="8"/>
      <c r="AL407" s="9"/>
    </row>
    <row r="408" spans="1:38" s="1" customFormat="1" ht="13.5" customHeight="1">
      <c r="A408" s="2273"/>
      <c r="B408" s="472">
        <v>43186</v>
      </c>
      <c r="C408" s="473" t="s">
        <v>38</v>
      </c>
      <c r="D408" s="75" t="s">
        <v>627</v>
      </c>
      <c r="E408" s="1094" t="s">
        <v>36</v>
      </c>
      <c r="F408" s="1095">
        <v>19.5</v>
      </c>
      <c r="G408" s="1096">
        <v>11</v>
      </c>
      <c r="H408" s="1097">
        <v>11.3</v>
      </c>
      <c r="I408" s="1098">
        <v>2.2999999999999998</v>
      </c>
      <c r="J408" s="1099">
        <v>2.4</v>
      </c>
      <c r="K408" s="1100">
        <v>8.1300000000000008</v>
      </c>
      <c r="L408" s="1101">
        <v>8.17</v>
      </c>
      <c r="M408" s="1098">
        <v>30</v>
      </c>
      <c r="N408" s="1099">
        <v>30.2</v>
      </c>
      <c r="O408" s="1096" t="s">
        <v>36</v>
      </c>
      <c r="P408" s="1097">
        <v>96.8</v>
      </c>
      <c r="Q408" s="1096" t="s">
        <v>36</v>
      </c>
      <c r="R408" s="1097">
        <v>104.8</v>
      </c>
      <c r="S408" s="1096" t="s">
        <v>36</v>
      </c>
      <c r="T408" s="1097" t="s">
        <v>36</v>
      </c>
      <c r="U408" s="1096" t="s">
        <v>36</v>
      </c>
      <c r="V408" s="1097" t="s">
        <v>36</v>
      </c>
      <c r="W408" s="1098" t="s">
        <v>36</v>
      </c>
      <c r="X408" s="1099">
        <v>11.9</v>
      </c>
      <c r="Y408" s="1102" t="s">
        <v>36</v>
      </c>
      <c r="Z408" s="1103">
        <v>168</v>
      </c>
      <c r="AA408" s="1100" t="s">
        <v>36</v>
      </c>
      <c r="AB408" s="1101">
        <v>0.04</v>
      </c>
      <c r="AC408" s="1104"/>
      <c r="AD408" s="25" t="s">
        <v>36</v>
      </c>
      <c r="AE408" s="26" t="s">
        <v>36</v>
      </c>
      <c r="AF408" s="573">
        <v>0</v>
      </c>
      <c r="AG408" s="19"/>
      <c r="AH408" s="9"/>
      <c r="AI408" s="20"/>
      <c r="AJ408" s="8"/>
      <c r="AK408" s="8"/>
      <c r="AL408" s="9"/>
    </row>
    <row r="409" spans="1:38" s="1" customFormat="1" ht="13.5" customHeight="1">
      <c r="A409" s="2273"/>
      <c r="B409" s="472">
        <v>43187</v>
      </c>
      <c r="C409" s="473" t="s">
        <v>40</v>
      </c>
      <c r="D409" s="75" t="s">
        <v>627</v>
      </c>
      <c r="E409" s="1094" t="s">
        <v>36</v>
      </c>
      <c r="F409" s="1095">
        <v>19.100000000000001</v>
      </c>
      <c r="G409" s="1096">
        <v>11.2</v>
      </c>
      <c r="H409" s="1097">
        <v>11.4</v>
      </c>
      <c r="I409" s="1098">
        <v>2.1</v>
      </c>
      <c r="J409" s="1099">
        <v>2.2999999999999998</v>
      </c>
      <c r="K409" s="1100">
        <v>8.11</v>
      </c>
      <c r="L409" s="1101">
        <v>8.14</v>
      </c>
      <c r="M409" s="1098">
        <v>30.1</v>
      </c>
      <c r="N409" s="1099">
        <v>30.1</v>
      </c>
      <c r="O409" s="1096" t="s">
        <v>36</v>
      </c>
      <c r="P409" s="1097">
        <v>96.1</v>
      </c>
      <c r="Q409" s="1096" t="s">
        <v>36</v>
      </c>
      <c r="R409" s="1097">
        <v>107</v>
      </c>
      <c r="S409" s="1096" t="s">
        <v>36</v>
      </c>
      <c r="T409" s="1097" t="s">
        <v>36</v>
      </c>
      <c r="U409" s="1096" t="s">
        <v>36</v>
      </c>
      <c r="V409" s="1097" t="s">
        <v>36</v>
      </c>
      <c r="W409" s="1098" t="s">
        <v>36</v>
      </c>
      <c r="X409" s="1099">
        <v>12.1</v>
      </c>
      <c r="Y409" s="1102" t="s">
        <v>36</v>
      </c>
      <c r="Z409" s="1103">
        <v>171</v>
      </c>
      <c r="AA409" s="1100" t="s">
        <v>36</v>
      </c>
      <c r="AB409" s="1101">
        <v>0.03</v>
      </c>
      <c r="AC409" s="1104"/>
      <c r="AD409" s="25" t="s">
        <v>36</v>
      </c>
      <c r="AE409" s="26" t="s">
        <v>36</v>
      </c>
      <c r="AF409" s="573">
        <v>0</v>
      </c>
      <c r="AG409" s="21"/>
      <c r="AH409" s="3"/>
      <c r="AI409" s="22"/>
      <c r="AJ409" s="10"/>
      <c r="AK409" s="10"/>
      <c r="AL409" s="3"/>
    </row>
    <row r="410" spans="1:38" s="1" customFormat="1" ht="13.5" customHeight="1">
      <c r="A410" s="2273"/>
      <c r="B410" s="472">
        <v>43188</v>
      </c>
      <c r="C410" s="473" t="s">
        <v>41</v>
      </c>
      <c r="D410" s="75" t="s">
        <v>627</v>
      </c>
      <c r="E410" s="1094" t="s">
        <v>36</v>
      </c>
      <c r="F410" s="1095">
        <v>19.3</v>
      </c>
      <c r="G410" s="1096">
        <v>11.4</v>
      </c>
      <c r="H410" s="1097">
        <v>11.8</v>
      </c>
      <c r="I410" s="1098">
        <v>2.1</v>
      </c>
      <c r="J410" s="1099">
        <v>2.2000000000000002</v>
      </c>
      <c r="K410" s="1100">
        <v>8.18</v>
      </c>
      <c r="L410" s="1101">
        <v>8.2100000000000009</v>
      </c>
      <c r="M410" s="1098">
        <v>30.1</v>
      </c>
      <c r="N410" s="1099">
        <v>30.1</v>
      </c>
      <c r="O410" s="1096" t="s">
        <v>36</v>
      </c>
      <c r="P410" s="1097">
        <v>96.8</v>
      </c>
      <c r="Q410" s="1096" t="s">
        <v>36</v>
      </c>
      <c r="R410" s="1097">
        <v>106.8</v>
      </c>
      <c r="S410" s="1096" t="s">
        <v>36</v>
      </c>
      <c r="T410" s="1097" t="s">
        <v>36</v>
      </c>
      <c r="U410" s="1096" t="s">
        <v>36</v>
      </c>
      <c r="V410" s="1097" t="s">
        <v>36</v>
      </c>
      <c r="W410" s="1098" t="s">
        <v>36</v>
      </c>
      <c r="X410" s="1099">
        <v>12.1</v>
      </c>
      <c r="Y410" s="1102" t="s">
        <v>36</v>
      </c>
      <c r="Z410" s="1103">
        <v>167</v>
      </c>
      <c r="AA410" s="1100" t="s">
        <v>36</v>
      </c>
      <c r="AB410" s="1101">
        <v>0.05</v>
      </c>
      <c r="AC410" s="1104"/>
      <c r="AD410" s="25" t="s">
        <v>36</v>
      </c>
      <c r="AE410" s="26" t="s">
        <v>36</v>
      </c>
      <c r="AF410" s="573">
        <v>0</v>
      </c>
      <c r="AG410" s="2093" t="s">
        <v>389</v>
      </c>
      <c r="AH410" s="1843"/>
      <c r="AI410" s="2094"/>
      <c r="AJ410" s="2095"/>
      <c r="AK410" s="2"/>
      <c r="AL410" s="100"/>
    </row>
    <row r="411" spans="1:38" s="1" customFormat="1" ht="13.5" customHeight="1">
      <c r="A411" s="2273"/>
      <c r="B411" s="472">
        <v>43189</v>
      </c>
      <c r="C411" s="625" t="s">
        <v>42</v>
      </c>
      <c r="D411" s="75" t="s">
        <v>641</v>
      </c>
      <c r="E411" s="1094" t="s">
        <v>36</v>
      </c>
      <c r="F411" s="1095">
        <v>13.4</v>
      </c>
      <c r="G411" s="1096">
        <v>11.6</v>
      </c>
      <c r="H411" s="1097">
        <v>11.8</v>
      </c>
      <c r="I411" s="1098">
        <v>2</v>
      </c>
      <c r="J411" s="1099">
        <v>2.1</v>
      </c>
      <c r="K411" s="1100">
        <v>8.18</v>
      </c>
      <c r="L411" s="1101">
        <v>8.23</v>
      </c>
      <c r="M411" s="1098">
        <v>30</v>
      </c>
      <c r="N411" s="1099">
        <v>30.1</v>
      </c>
      <c r="O411" s="1096" t="s">
        <v>36</v>
      </c>
      <c r="P411" s="1097">
        <v>95.1</v>
      </c>
      <c r="Q411" s="1096" t="s">
        <v>36</v>
      </c>
      <c r="R411" s="1097">
        <v>104.5</v>
      </c>
      <c r="S411" s="1096" t="s">
        <v>36</v>
      </c>
      <c r="T411" s="1097" t="s">
        <v>36</v>
      </c>
      <c r="U411" s="1096" t="s">
        <v>36</v>
      </c>
      <c r="V411" s="1097" t="s">
        <v>36</v>
      </c>
      <c r="W411" s="1098" t="s">
        <v>36</v>
      </c>
      <c r="X411" s="1099">
        <v>11.9</v>
      </c>
      <c r="Y411" s="1102" t="s">
        <v>36</v>
      </c>
      <c r="Z411" s="1103">
        <v>170</v>
      </c>
      <c r="AA411" s="1100" t="s">
        <v>36</v>
      </c>
      <c r="AB411" s="1101">
        <v>0.04</v>
      </c>
      <c r="AC411" s="1104"/>
      <c r="AD411" s="25" t="s">
        <v>36</v>
      </c>
      <c r="AE411" s="26" t="s">
        <v>36</v>
      </c>
      <c r="AF411" s="573">
        <v>0</v>
      </c>
      <c r="AG411" s="2096" t="s">
        <v>800</v>
      </c>
      <c r="AH411" s="1842"/>
      <c r="AI411" s="1842"/>
      <c r="AJ411" s="1842"/>
      <c r="AK411" s="2"/>
      <c r="AL411" s="100"/>
    </row>
    <row r="412" spans="1:38" s="1" customFormat="1" ht="13.5" customHeight="1">
      <c r="A412" s="2274"/>
      <c r="B412" s="475">
        <v>43190</v>
      </c>
      <c r="C412" s="476" t="s">
        <v>778</v>
      </c>
      <c r="D412" s="267" t="s">
        <v>627</v>
      </c>
      <c r="E412" s="1105" t="s">
        <v>36</v>
      </c>
      <c r="F412" s="1106">
        <v>15.2</v>
      </c>
      <c r="G412" s="1107">
        <v>11.9</v>
      </c>
      <c r="H412" s="1108">
        <v>12</v>
      </c>
      <c r="I412" s="1109">
        <v>1.8</v>
      </c>
      <c r="J412" s="1110">
        <v>1.8</v>
      </c>
      <c r="K412" s="1111">
        <v>8.15</v>
      </c>
      <c r="L412" s="1112">
        <v>8.18</v>
      </c>
      <c r="M412" s="1109">
        <v>30.1</v>
      </c>
      <c r="N412" s="1110">
        <v>30</v>
      </c>
      <c r="O412" s="1107" t="s">
        <v>36</v>
      </c>
      <c r="P412" s="1108" t="s">
        <v>36</v>
      </c>
      <c r="Q412" s="1107" t="s">
        <v>36</v>
      </c>
      <c r="R412" s="1108" t="s">
        <v>36</v>
      </c>
      <c r="S412" s="1107" t="s">
        <v>36</v>
      </c>
      <c r="T412" s="1108" t="s">
        <v>36</v>
      </c>
      <c r="U412" s="1107" t="s">
        <v>36</v>
      </c>
      <c r="V412" s="1097" t="s">
        <v>36</v>
      </c>
      <c r="W412" s="1109" t="s">
        <v>36</v>
      </c>
      <c r="X412" s="1110" t="s">
        <v>36</v>
      </c>
      <c r="Y412" s="1113" t="s">
        <v>36</v>
      </c>
      <c r="Z412" s="1114" t="s">
        <v>36</v>
      </c>
      <c r="AA412" s="1111" t="s">
        <v>36</v>
      </c>
      <c r="AB412" s="1112" t="s">
        <v>36</v>
      </c>
      <c r="AC412" s="1115"/>
      <c r="AD412" s="579" t="s">
        <v>36</v>
      </c>
      <c r="AE412" s="145" t="s">
        <v>36</v>
      </c>
      <c r="AF412" s="580">
        <v>0</v>
      </c>
      <c r="AG412" s="2097" t="s">
        <v>801</v>
      </c>
      <c r="AH412" s="1836"/>
      <c r="AI412" s="1837"/>
      <c r="AJ412" s="1837"/>
      <c r="AK412" s="2"/>
      <c r="AL412" s="100"/>
    </row>
    <row r="413" spans="1:38" s="1" customFormat="1" ht="13.5" customHeight="1">
      <c r="A413" s="2270" t="s">
        <v>419</v>
      </c>
      <c r="B413" s="2259" t="s">
        <v>407</v>
      </c>
      <c r="C413" s="2260"/>
      <c r="D413" s="758"/>
      <c r="E413" s="1031">
        <v>139</v>
      </c>
      <c r="F413" s="1032">
        <v>34.200000000000003</v>
      </c>
      <c r="G413" s="983">
        <v>27.1</v>
      </c>
      <c r="H413" s="1033">
        <v>27.4</v>
      </c>
      <c r="I413" s="1034">
        <v>6.6</v>
      </c>
      <c r="J413" s="1035">
        <v>5.4</v>
      </c>
      <c r="K413" s="1036">
        <v>8.4700000000000006</v>
      </c>
      <c r="L413" s="1037">
        <v>8.26</v>
      </c>
      <c r="M413" s="1034">
        <v>33.5</v>
      </c>
      <c r="N413" s="1035">
        <v>33.5</v>
      </c>
      <c r="O413" s="983">
        <v>111.3</v>
      </c>
      <c r="P413" s="1033">
        <v>123.8</v>
      </c>
      <c r="Q413" s="983">
        <v>120.1</v>
      </c>
      <c r="R413" s="1033">
        <v>121.5</v>
      </c>
      <c r="S413" s="983">
        <v>81.2</v>
      </c>
      <c r="T413" s="1033">
        <v>82</v>
      </c>
      <c r="U413" s="983">
        <v>38.9</v>
      </c>
      <c r="V413" s="1033">
        <v>39.5</v>
      </c>
      <c r="W413" s="1034">
        <v>11.7</v>
      </c>
      <c r="X413" s="1035">
        <v>12.4</v>
      </c>
      <c r="Y413" s="1038">
        <v>212</v>
      </c>
      <c r="Z413" s="1039">
        <v>259</v>
      </c>
      <c r="AA413" s="1036">
        <v>0.17</v>
      </c>
      <c r="AB413" s="1037">
        <v>0.22</v>
      </c>
      <c r="AC413" s="1038">
        <v>1690</v>
      </c>
      <c r="AD413" s="662" t="s">
        <v>36</v>
      </c>
      <c r="AE413" s="661" t="s">
        <v>36</v>
      </c>
      <c r="AF413" s="663"/>
      <c r="AG413" s="11"/>
      <c r="AH413" s="2"/>
      <c r="AI413" s="2"/>
      <c r="AJ413" s="2"/>
      <c r="AK413" s="2"/>
      <c r="AL413" s="100"/>
    </row>
    <row r="414" spans="1:38" s="1" customFormat="1" ht="13.5" customHeight="1">
      <c r="A414" s="2271"/>
      <c r="B414" s="2261" t="s">
        <v>408</v>
      </c>
      <c r="C414" s="2262"/>
      <c r="D414" s="759"/>
      <c r="E414" s="1040">
        <v>0.5</v>
      </c>
      <c r="F414" s="1041">
        <v>2</v>
      </c>
      <c r="G414" s="992">
        <v>10.1</v>
      </c>
      <c r="H414" s="1042">
        <v>10.3</v>
      </c>
      <c r="I414" s="986">
        <v>1.1000000000000001</v>
      </c>
      <c r="J414" s="1043">
        <v>0.9</v>
      </c>
      <c r="K414" s="989">
        <v>7.39</v>
      </c>
      <c r="L414" s="1044">
        <v>7.31</v>
      </c>
      <c r="M414" s="986">
        <v>29.7</v>
      </c>
      <c r="N414" s="1043">
        <v>30</v>
      </c>
      <c r="O414" s="992">
        <v>100.3</v>
      </c>
      <c r="P414" s="1042">
        <v>95.1</v>
      </c>
      <c r="Q414" s="992">
        <v>106.1</v>
      </c>
      <c r="R414" s="1042">
        <v>102.8</v>
      </c>
      <c r="S414" s="992">
        <v>69.8</v>
      </c>
      <c r="T414" s="1042">
        <v>71.2</v>
      </c>
      <c r="U414" s="992">
        <v>34.700000000000003</v>
      </c>
      <c r="V414" s="1042">
        <v>34.1</v>
      </c>
      <c r="W414" s="986">
        <v>10.5</v>
      </c>
      <c r="X414" s="1043">
        <v>9.9</v>
      </c>
      <c r="Y414" s="995">
        <v>182</v>
      </c>
      <c r="Z414" s="1045">
        <v>117</v>
      </c>
      <c r="AA414" s="989">
        <v>0.06</v>
      </c>
      <c r="AB414" s="1044">
        <v>0.03</v>
      </c>
      <c r="AC414" s="995">
        <v>0</v>
      </c>
      <c r="AD414" s="662" t="s">
        <v>36</v>
      </c>
      <c r="AE414" s="661" t="s">
        <v>36</v>
      </c>
      <c r="AF414" s="663"/>
      <c r="AG414" s="11"/>
      <c r="AH414" s="2"/>
      <c r="AI414" s="2"/>
      <c r="AJ414" s="2"/>
      <c r="AK414" s="2"/>
      <c r="AL414" s="100"/>
    </row>
    <row r="415" spans="1:38" s="1" customFormat="1" ht="13.5" customHeight="1">
      <c r="A415" s="2271"/>
      <c r="B415" s="2263" t="s">
        <v>409</v>
      </c>
      <c r="C415" s="2264"/>
      <c r="D415" s="759"/>
      <c r="E415" s="1046"/>
      <c r="F415" s="1041">
        <v>17.497222222222216</v>
      </c>
      <c r="G415" s="992">
        <v>21.118743169398893</v>
      </c>
      <c r="H415" s="1042">
        <v>21.385245901639344</v>
      </c>
      <c r="I415" s="986">
        <v>3.2158469945355206</v>
      </c>
      <c r="J415" s="1043">
        <v>2.2622950819672125</v>
      </c>
      <c r="K415" s="989">
        <v>7.6889071038251391</v>
      </c>
      <c r="L415" s="1044">
        <v>7.6590163934426245</v>
      </c>
      <c r="M415" s="986">
        <v>31.23825136612022</v>
      </c>
      <c r="N415" s="1043">
        <v>31.295081967213125</v>
      </c>
      <c r="O415" s="992">
        <v>106.41666666666667</v>
      </c>
      <c r="P415" s="1042">
        <v>106.35284552845522</v>
      </c>
      <c r="Q415" s="992">
        <v>111.06666666666668</v>
      </c>
      <c r="R415" s="1042">
        <v>110.03983739837392</v>
      </c>
      <c r="S415" s="992">
        <v>73.3</v>
      </c>
      <c r="T415" s="1042">
        <v>73.899999999999991</v>
      </c>
      <c r="U415" s="992">
        <v>37.766666666666666</v>
      </c>
      <c r="V415" s="1042">
        <v>37.166666666666664</v>
      </c>
      <c r="W415" s="986">
        <v>11</v>
      </c>
      <c r="X415" s="1043">
        <v>10.934959349593493</v>
      </c>
      <c r="Y415" s="995">
        <v>198.16666666666666</v>
      </c>
      <c r="Z415" s="1045">
        <v>180.26829268292684</v>
      </c>
      <c r="AA415" s="989">
        <v>9.9999999999999992E-2</v>
      </c>
      <c r="AB415" s="1044">
        <v>0.10311827956989249</v>
      </c>
      <c r="AC415" s="995">
        <v>104.60317460317461</v>
      </c>
      <c r="AD415" s="662" t="s">
        <v>36</v>
      </c>
      <c r="AE415" s="661" t="s">
        <v>36</v>
      </c>
      <c r="AF415" s="663"/>
      <c r="AG415" s="11"/>
      <c r="AH415" s="2"/>
      <c r="AI415" s="2"/>
      <c r="AJ415" s="2"/>
      <c r="AK415" s="2"/>
      <c r="AL415" s="100"/>
    </row>
    <row r="416" spans="1:38" s="1" customFormat="1" ht="13.5" customHeight="1">
      <c r="A416" s="2271"/>
      <c r="B416" s="2261" t="s">
        <v>420</v>
      </c>
      <c r="C416" s="2262"/>
      <c r="D416" s="759"/>
      <c r="E416" s="1047">
        <v>1410.5</v>
      </c>
      <c r="F416" s="1048"/>
      <c r="G416" s="1049"/>
      <c r="H416" s="1050"/>
      <c r="I416" s="1051"/>
      <c r="J416" s="1052"/>
      <c r="K416" s="1053"/>
      <c r="L416" s="1054"/>
      <c r="M416" s="1051"/>
      <c r="N416" s="1052"/>
      <c r="O416" s="1049"/>
      <c r="P416" s="1050"/>
      <c r="Q416" s="1049"/>
      <c r="R416" s="1050"/>
      <c r="S416" s="1049"/>
      <c r="T416" s="1050"/>
      <c r="U416" s="1049"/>
      <c r="V416" s="1050"/>
      <c r="W416" s="1051"/>
      <c r="X416" s="1052"/>
      <c r="Y416" s="1055"/>
      <c r="Z416" s="1056"/>
      <c r="AA416" s="1053"/>
      <c r="AB416" s="1054"/>
      <c r="AC416" s="1057"/>
      <c r="AD416" s="744"/>
      <c r="AE416" s="757"/>
      <c r="AF416" s="538"/>
      <c r="AG416" s="11"/>
      <c r="AH416" s="2"/>
      <c r="AI416" s="2"/>
      <c r="AJ416" s="2"/>
      <c r="AK416" s="2"/>
      <c r="AL416" s="100"/>
    </row>
    <row r="417" spans="1:38" s="1" customFormat="1" ht="13.5" customHeight="1">
      <c r="A417" s="538"/>
      <c r="B417" s="2265" t="s">
        <v>421</v>
      </c>
      <c r="C417" s="2266"/>
      <c r="D417" s="760"/>
      <c r="E417" s="752"/>
      <c r="F417" s="753"/>
      <c r="G417" s="753"/>
      <c r="H417" s="753"/>
      <c r="I417" s="754"/>
      <c r="J417" s="754"/>
      <c r="K417" s="755"/>
      <c r="L417" s="755"/>
      <c r="M417" s="754"/>
      <c r="N417" s="754"/>
      <c r="O417" s="753"/>
      <c r="P417" s="753"/>
      <c r="Q417" s="753"/>
      <c r="R417" s="753"/>
      <c r="S417" s="753"/>
      <c r="T417" s="753"/>
      <c r="U417" s="753"/>
      <c r="V417" s="753"/>
      <c r="W417" s="754"/>
      <c r="X417" s="754"/>
      <c r="Y417" s="744"/>
      <c r="Z417" s="744"/>
      <c r="AA417" s="755"/>
      <c r="AB417" s="755"/>
      <c r="AC417" s="744"/>
      <c r="AD417" s="744"/>
      <c r="AE417" s="744"/>
      <c r="AF417" s="685"/>
      <c r="AG417" s="685"/>
      <c r="AH417" s="685"/>
      <c r="AI417" s="685"/>
      <c r="AJ417" s="685"/>
      <c r="AK417" s="685"/>
      <c r="AL417" s="685"/>
    </row>
  </sheetData>
  <protectedRanges>
    <protectedRange sqref="AG369:AL370 AH368:AL368 AG401:AK402 AH400:AK400" name="範囲1_2"/>
    <protectedRange sqref="AG275:AL276" name="範囲1_1"/>
    <protectedRange sqref="AG240:AL241" name="範囲1_1_1"/>
    <protectedRange sqref="AG206:AL207" name="範囲1_1_3"/>
    <protectedRange sqref="AG309:AG310 AG343:AG344 AG376:AG377 AG411:AG412" name="範囲1_1_2"/>
  </protectedRanges>
  <mergeCells count="86">
    <mergeCell ref="AG275:AL275"/>
    <mergeCell ref="AG276:AL276"/>
    <mergeCell ref="AG240:AL240"/>
    <mergeCell ref="AG241:AL241"/>
    <mergeCell ref="AG206:AL206"/>
    <mergeCell ref="AG207:AL207"/>
    <mergeCell ref="A315:A349"/>
    <mergeCell ref="B1:E1"/>
    <mergeCell ref="A2:A3"/>
    <mergeCell ref="B2:B3"/>
    <mergeCell ref="C2:C3"/>
    <mergeCell ref="D2:D3"/>
    <mergeCell ref="B104:C104"/>
    <mergeCell ref="B105:C105"/>
    <mergeCell ref="B106:C106"/>
    <mergeCell ref="A73:A106"/>
    <mergeCell ref="B139:C139"/>
    <mergeCell ref="B242:C242"/>
    <mergeCell ref="B243:C243"/>
    <mergeCell ref="B244:C244"/>
    <mergeCell ref="B245:C245"/>
    <mergeCell ref="A211:A245"/>
    <mergeCell ref="AG2:AL3"/>
    <mergeCell ref="I2:J2"/>
    <mergeCell ref="K2:L2"/>
    <mergeCell ref="M2:N2"/>
    <mergeCell ref="O2:P2"/>
    <mergeCell ref="Q2:R2"/>
    <mergeCell ref="S2:T2"/>
    <mergeCell ref="U2:V2"/>
    <mergeCell ref="W2:X2"/>
    <mergeCell ref="Y2:Z2"/>
    <mergeCell ref="AA2:AB2"/>
    <mergeCell ref="B347:C347"/>
    <mergeCell ref="B348:C348"/>
    <mergeCell ref="B349:C349"/>
    <mergeCell ref="B378:C378"/>
    <mergeCell ref="AF2:AF3"/>
    <mergeCell ref="B311:C311"/>
    <mergeCell ref="B312:C312"/>
    <mergeCell ref="B313:C313"/>
    <mergeCell ref="B314:C314"/>
    <mergeCell ref="B346:C346"/>
    <mergeCell ref="B140:C140"/>
    <mergeCell ref="B141:C141"/>
    <mergeCell ref="B173:C173"/>
    <mergeCell ref="B174:C174"/>
    <mergeCell ref="B175:C175"/>
    <mergeCell ref="B176:C176"/>
    <mergeCell ref="A280:A310"/>
    <mergeCell ref="B276:C276"/>
    <mergeCell ref="B277:C277"/>
    <mergeCell ref="B278:C278"/>
    <mergeCell ref="B279:C279"/>
    <mergeCell ref="A246:A279"/>
    <mergeCell ref="B379:C379"/>
    <mergeCell ref="B380:C380"/>
    <mergeCell ref="B381:C381"/>
    <mergeCell ref="A350:A381"/>
    <mergeCell ref="B417:C417"/>
    <mergeCell ref="A413:A416"/>
    <mergeCell ref="B413:C413"/>
    <mergeCell ref="B414:C414"/>
    <mergeCell ref="B415:C415"/>
    <mergeCell ref="B416:C416"/>
    <mergeCell ref="A382:A412"/>
    <mergeCell ref="A107:A141"/>
    <mergeCell ref="G2:H2"/>
    <mergeCell ref="A4:A37"/>
    <mergeCell ref="B138:C138"/>
    <mergeCell ref="B34:C34"/>
    <mergeCell ref="B35:C35"/>
    <mergeCell ref="B36:C36"/>
    <mergeCell ref="B37:C37"/>
    <mergeCell ref="B69:C69"/>
    <mergeCell ref="B70:C70"/>
    <mergeCell ref="B71:C71"/>
    <mergeCell ref="B72:C72"/>
    <mergeCell ref="A38:A72"/>
    <mergeCell ref="B103:C103"/>
    <mergeCell ref="A142:A176"/>
    <mergeCell ref="B207:C207"/>
    <mergeCell ref="B208:C208"/>
    <mergeCell ref="B209:C209"/>
    <mergeCell ref="B210:C210"/>
    <mergeCell ref="A177:A210"/>
  </mergeCells>
  <phoneticPr fontId="4"/>
  <conditionalFormatting sqref="AD6:AD28">
    <cfRule type="expression" dxfId="55" priority="11" stopIfTrue="1">
      <formula>$A$1=1</formula>
    </cfRule>
  </conditionalFormatting>
  <conditionalFormatting sqref="AG368:AL370">
    <cfRule type="expression" dxfId="54" priority="10" stopIfTrue="1">
      <formula>$A$9=1</formula>
    </cfRule>
  </conditionalFormatting>
  <conditionalFormatting sqref="AG275:AG276">
    <cfRule type="expression" dxfId="53" priority="9" stopIfTrue="1">
      <formula>$A$9=1</formula>
    </cfRule>
  </conditionalFormatting>
  <conditionalFormatting sqref="AG240:AG241">
    <cfRule type="expression" dxfId="52" priority="8" stopIfTrue="1">
      <formula>$A$9=1</formula>
    </cfRule>
  </conditionalFormatting>
  <conditionalFormatting sqref="AG206:AG207">
    <cfRule type="expression" dxfId="51" priority="7" stopIfTrue="1">
      <formula>$A$9=1</formula>
    </cfRule>
  </conditionalFormatting>
  <conditionalFormatting sqref="AG308">
    <cfRule type="expression" dxfId="50" priority="6" stopIfTrue="1">
      <formula>$A$9=1</formula>
    </cfRule>
  </conditionalFormatting>
  <conditionalFormatting sqref="AG310">
    <cfRule type="expression" dxfId="49" priority="5" stopIfTrue="1">
      <formula>$A$9=1</formula>
    </cfRule>
  </conditionalFormatting>
  <conditionalFormatting sqref="AG344">
    <cfRule type="expression" dxfId="48" priority="4" stopIfTrue="1">
      <formula>$A$9=1</formula>
    </cfRule>
  </conditionalFormatting>
  <conditionalFormatting sqref="AG377">
    <cfRule type="expression" dxfId="47" priority="3" stopIfTrue="1">
      <formula>$A$9=1</formula>
    </cfRule>
  </conditionalFormatting>
  <conditionalFormatting sqref="AG400:AK402">
    <cfRule type="expression" dxfId="46" priority="2" stopIfTrue="1">
      <formula>$A$9=1</formula>
    </cfRule>
  </conditionalFormatting>
  <conditionalFormatting sqref="AG412">
    <cfRule type="expression" dxfId="45" priority="1" stopIfTrue="1">
      <formula>$A$9=1</formula>
    </cfRule>
  </conditionalFormatting>
  <dataValidations count="2">
    <dataValidation imeMode="on" allowBlank="1" showInputMessage="1" showErrorMessage="1" sqref="D4:D33 AD5 AH413:AJ417 AK343:AL343 AG311:AL314 AG367 AH368:AL370 AG370 AK372:AL372 AK404 AG407:AG409 AD32:AD33 AG34:AL37 AG69:AL72 AG103:AL106 AG138:AL141 AG173:AL176 AG241 AG242:AL245 AK376:AL376 D342:D345 D350:D377 D382:D412 AG277:AL279 AG276 AG208:AL210 AG207 AG310 AG344 AG377 AG399 AH400:AK402 AG402 AK410:AL417 AG412:AG417"/>
    <dataValidation imeMode="off" allowBlank="1" showInputMessage="1" showErrorMessage="1" sqref="E382:AC412 AF2 AD29:AD31 AI387:AJ399 E4:AC33 AI355:AJ367 AK405:AK409 AD342:AE412 E342:AC345 E350:AC377 AK373:AL374 AK384:AK399 AK352:AL367 AI407:AJ409 AK344:AL350 AK377:AL382 AL384:AL409"/>
  </dataValidations>
  <pageMargins left="0.70866141732283472" right="0.70866141732283472" top="0.74803149606299213" bottom="0.74803149606299213" header="0.31496062992125984" footer="0.31496062992125984"/>
  <pageSetup paperSize="9" scale="1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pageSetUpPr fitToPage="1"/>
  </sheetPr>
  <dimension ref="A1:AQ417"/>
  <sheetViews>
    <sheetView zoomScale="80" zoomScaleNormal="80" workbookViewId="0">
      <pane xSplit="4" ySplit="3" topLeftCell="E401" activePane="bottomRight" state="frozen"/>
      <selection pane="topRight" activeCell="E1" sqref="E1"/>
      <selection pane="bottomLeft" activeCell="A4" sqref="A4"/>
      <selection pane="bottomRight" activeCell="L422" sqref="L422"/>
    </sheetView>
  </sheetViews>
  <sheetFormatPr defaultRowHeight="13.5"/>
  <cols>
    <col min="1" max="1" width="4.375" customWidth="1"/>
    <col min="2" max="3" width="4.75" customWidth="1"/>
    <col min="4" max="28" width="5.375" customWidth="1"/>
    <col min="29" max="30" width="8.625" customWidth="1"/>
    <col min="31" max="32" width="8.625" style="383" hidden="1" customWidth="1"/>
    <col min="33" max="33" width="12.75" customWidth="1"/>
    <col min="34" max="34" width="7" customWidth="1"/>
    <col min="35" max="36" width="7.25" customWidth="1"/>
    <col min="37" max="38" width="2.125" customWidth="1"/>
  </cols>
  <sheetData>
    <row r="1" spans="1:38" ht="17.25">
      <c r="B1" s="2203" t="s">
        <v>300</v>
      </c>
      <c r="C1" s="2203"/>
      <c r="D1" s="2203"/>
      <c r="E1" s="2203"/>
    </row>
    <row r="2" spans="1:38" s="1" customFormat="1" ht="13.5" customHeight="1">
      <c r="A2" s="2151"/>
      <c r="B2" s="2242" t="s">
        <v>0</v>
      </c>
      <c r="C2" s="2244" t="s">
        <v>18</v>
      </c>
      <c r="D2" s="2220" t="s">
        <v>1</v>
      </c>
      <c r="E2" s="106" t="s">
        <v>2</v>
      </c>
      <c r="F2" s="106" t="s">
        <v>3</v>
      </c>
      <c r="G2" s="2213" t="s">
        <v>7</v>
      </c>
      <c r="H2" s="2214"/>
      <c r="I2" s="2213" t="s">
        <v>8</v>
      </c>
      <c r="J2" s="2214"/>
      <c r="K2" s="2213" t="s">
        <v>44</v>
      </c>
      <c r="L2" s="2214"/>
      <c r="M2" s="2213" t="s">
        <v>9</v>
      </c>
      <c r="N2" s="2214"/>
      <c r="O2" s="2213" t="s">
        <v>10</v>
      </c>
      <c r="P2" s="2214"/>
      <c r="Q2" s="2213" t="s">
        <v>11</v>
      </c>
      <c r="R2" s="2214"/>
      <c r="S2" s="2213" t="s">
        <v>16</v>
      </c>
      <c r="T2" s="2214"/>
      <c r="U2" s="2213" t="s">
        <v>17</v>
      </c>
      <c r="V2" s="2214"/>
      <c r="W2" s="2213" t="s">
        <v>12</v>
      </c>
      <c r="X2" s="2214"/>
      <c r="Y2" s="2213" t="s">
        <v>13</v>
      </c>
      <c r="Z2" s="2214"/>
      <c r="AA2" s="2213" t="s">
        <v>14</v>
      </c>
      <c r="AB2" s="2214"/>
      <c r="AC2" s="2292" t="s">
        <v>267</v>
      </c>
      <c r="AD2" s="2293"/>
      <c r="AE2" s="384"/>
      <c r="AF2" s="2215"/>
      <c r="AG2" s="2276" t="s">
        <v>4</v>
      </c>
      <c r="AH2" s="2277"/>
      <c r="AI2" s="2277"/>
      <c r="AJ2" s="2277"/>
      <c r="AK2" s="2277"/>
      <c r="AL2" s="2278"/>
    </row>
    <row r="3" spans="1:38" s="1" customFormat="1" ht="13.5" customHeight="1">
      <c r="A3" s="2152"/>
      <c r="B3" s="2243"/>
      <c r="C3" s="2245"/>
      <c r="D3" s="2246"/>
      <c r="E3" s="108" t="s">
        <v>45</v>
      </c>
      <c r="F3" s="108" t="s">
        <v>15</v>
      </c>
      <c r="G3" s="105" t="s">
        <v>5</v>
      </c>
      <c r="H3" s="107" t="s">
        <v>6</v>
      </c>
      <c r="I3" s="105" t="s">
        <v>5</v>
      </c>
      <c r="J3" s="107" t="s">
        <v>6</v>
      </c>
      <c r="K3" s="105" t="s">
        <v>5</v>
      </c>
      <c r="L3" s="107" t="s">
        <v>6</v>
      </c>
      <c r="M3" s="105" t="s">
        <v>5</v>
      </c>
      <c r="N3" s="107" t="s">
        <v>6</v>
      </c>
      <c r="O3" s="105" t="s">
        <v>5</v>
      </c>
      <c r="P3" s="107" t="s">
        <v>6</v>
      </c>
      <c r="Q3" s="105" t="s">
        <v>5</v>
      </c>
      <c r="R3" s="107" t="s">
        <v>6</v>
      </c>
      <c r="S3" s="105" t="s">
        <v>5</v>
      </c>
      <c r="T3" s="107" t="s">
        <v>6</v>
      </c>
      <c r="U3" s="105" t="s">
        <v>5</v>
      </c>
      <c r="V3" s="107" t="s">
        <v>6</v>
      </c>
      <c r="W3" s="105" t="s">
        <v>5</v>
      </c>
      <c r="X3" s="107" t="s">
        <v>6</v>
      </c>
      <c r="Y3" s="105" t="s">
        <v>5</v>
      </c>
      <c r="Z3" s="107" t="s">
        <v>6</v>
      </c>
      <c r="AA3" s="105" t="s">
        <v>5</v>
      </c>
      <c r="AB3" s="107" t="s">
        <v>6</v>
      </c>
      <c r="AC3" s="509" t="s">
        <v>268</v>
      </c>
      <c r="AD3" s="540" t="s">
        <v>269</v>
      </c>
      <c r="AE3" s="384"/>
      <c r="AF3" s="2215"/>
      <c r="AG3" s="2279"/>
      <c r="AH3" s="2280"/>
      <c r="AI3" s="2280"/>
      <c r="AJ3" s="2280"/>
      <c r="AK3" s="2280"/>
      <c r="AL3" s="2281"/>
    </row>
    <row r="4" spans="1:38" ht="13.5" customHeight="1">
      <c r="A4" s="2238" t="s">
        <v>28</v>
      </c>
      <c r="B4" s="53">
        <v>42826</v>
      </c>
      <c r="C4" s="7" t="s">
        <v>41</v>
      </c>
      <c r="D4" s="74" t="s">
        <v>632</v>
      </c>
      <c r="E4" s="72">
        <v>10.5</v>
      </c>
      <c r="F4" s="60">
        <v>4.8</v>
      </c>
      <c r="G4" s="62">
        <v>11.8</v>
      </c>
      <c r="H4" s="63">
        <v>10.9</v>
      </c>
      <c r="I4" s="56">
        <v>7.05</v>
      </c>
      <c r="J4" s="57">
        <v>6.75</v>
      </c>
      <c r="K4" s="67">
        <v>7.45</v>
      </c>
      <c r="L4" s="68">
        <v>7.55</v>
      </c>
      <c r="M4" s="56" t="s">
        <v>36</v>
      </c>
      <c r="N4" s="57">
        <v>35.299999999999997</v>
      </c>
      <c r="O4" s="62" t="s">
        <v>19</v>
      </c>
      <c r="P4" s="63" t="s">
        <v>19</v>
      </c>
      <c r="Q4" s="62" t="s">
        <v>36</v>
      </c>
      <c r="R4" s="63" t="s">
        <v>19</v>
      </c>
      <c r="S4" s="62" t="s">
        <v>36</v>
      </c>
      <c r="T4" s="63" t="s">
        <v>36</v>
      </c>
      <c r="U4" s="62" t="s">
        <v>36</v>
      </c>
      <c r="V4" s="63" t="s">
        <v>36</v>
      </c>
      <c r="W4" s="56" t="s">
        <v>36</v>
      </c>
      <c r="X4" s="57" t="s">
        <v>19</v>
      </c>
      <c r="Y4" s="58" t="s">
        <v>36</v>
      </c>
      <c r="Z4" s="59" t="s">
        <v>19</v>
      </c>
      <c r="AA4" s="67" t="s">
        <v>36</v>
      </c>
      <c r="AB4" s="68" t="s">
        <v>19</v>
      </c>
      <c r="AC4" s="483" t="s">
        <v>36</v>
      </c>
      <c r="AD4" s="463" t="s">
        <v>36</v>
      </c>
      <c r="AE4" s="386" t="s">
        <v>36</v>
      </c>
      <c r="AF4" s="385" t="s">
        <v>36</v>
      </c>
      <c r="AG4" s="109">
        <v>42831</v>
      </c>
      <c r="AH4" s="4" t="s">
        <v>29</v>
      </c>
      <c r="AI4" s="30">
        <v>18.600000000000001</v>
      </c>
      <c r="AJ4" s="27" t="s">
        <v>20</v>
      </c>
      <c r="AK4" s="28"/>
      <c r="AL4" s="103"/>
    </row>
    <row r="5" spans="1:38">
      <c r="A5" s="2239"/>
      <c r="B5" s="54">
        <v>42827</v>
      </c>
      <c r="C5" s="7" t="s">
        <v>42</v>
      </c>
      <c r="D5" s="75" t="s">
        <v>627</v>
      </c>
      <c r="E5" s="73" t="s">
        <v>36</v>
      </c>
      <c r="F5" s="61">
        <v>9.6999999999999993</v>
      </c>
      <c r="G5" s="23">
        <v>12.2</v>
      </c>
      <c r="H5" s="64">
        <v>11.1</v>
      </c>
      <c r="I5" s="65">
        <v>6.77</v>
      </c>
      <c r="J5" s="66">
        <v>6.46</v>
      </c>
      <c r="K5" s="24">
        <v>7.49</v>
      </c>
      <c r="L5" s="69">
        <v>7.51</v>
      </c>
      <c r="M5" s="65" t="s">
        <v>36</v>
      </c>
      <c r="N5" s="66">
        <v>35</v>
      </c>
      <c r="O5" s="23" t="s">
        <v>36</v>
      </c>
      <c r="P5" s="64" t="s">
        <v>19</v>
      </c>
      <c r="Q5" s="23" t="s">
        <v>36</v>
      </c>
      <c r="R5" s="64" t="s">
        <v>19</v>
      </c>
      <c r="S5" s="23" t="s">
        <v>36</v>
      </c>
      <c r="T5" s="64" t="s">
        <v>36</v>
      </c>
      <c r="U5" s="23" t="s">
        <v>36</v>
      </c>
      <c r="V5" s="64" t="s">
        <v>36</v>
      </c>
      <c r="W5" s="65" t="s">
        <v>36</v>
      </c>
      <c r="X5" s="66" t="s">
        <v>19</v>
      </c>
      <c r="Y5" s="70" t="s">
        <v>36</v>
      </c>
      <c r="Z5" s="71" t="s">
        <v>19</v>
      </c>
      <c r="AA5" s="24" t="s">
        <v>36</v>
      </c>
      <c r="AB5" s="69" t="s">
        <v>19</v>
      </c>
      <c r="AC5" s="481" t="s">
        <v>36</v>
      </c>
      <c r="AD5" s="464" t="s">
        <v>36</v>
      </c>
      <c r="AE5" s="386" t="s">
        <v>36</v>
      </c>
      <c r="AF5" s="385" t="s">
        <v>36</v>
      </c>
      <c r="AG5" s="12" t="s">
        <v>30</v>
      </c>
      <c r="AH5" s="13" t="s">
        <v>31</v>
      </c>
      <c r="AI5" s="14" t="s">
        <v>32</v>
      </c>
      <c r="AJ5" s="15" t="s">
        <v>33</v>
      </c>
      <c r="AK5" s="16" t="s">
        <v>36</v>
      </c>
      <c r="AL5" s="93"/>
    </row>
    <row r="6" spans="1:38">
      <c r="A6" s="2239"/>
      <c r="B6" s="54">
        <v>42828</v>
      </c>
      <c r="C6" s="7" t="s">
        <v>37</v>
      </c>
      <c r="D6" s="76" t="s">
        <v>627</v>
      </c>
      <c r="E6" s="73">
        <v>1.5</v>
      </c>
      <c r="F6" s="61">
        <v>10.3</v>
      </c>
      <c r="G6" s="23">
        <v>12.3</v>
      </c>
      <c r="H6" s="64">
        <v>11.2</v>
      </c>
      <c r="I6" s="65">
        <v>7.81</v>
      </c>
      <c r="J6" s="66">
        <v>6.72</v>
      </c>
      <c r="K6" s="24">
        <v>7.48</v>
      </c>
      <c r="L6" s="69">
        <v>7.53</v>
      </c>
      <c r="M6" s="65" t="s">
        <v>36</v>
      </c>
      <c r="N6" s="66">
        <v>34.9</v>
      </c>
      <c r="O6" s="23" t="s">
        <v>36</v>
      </c>
      <c r="P6" s="64">
        <v>71</v>
      </c>
      <c r="Q6" s="23" t="s">
        <v>36</v>
      </c>
      <c r="R6" s="64">
        <v>95.2</v>
      </c>
      <c r="S6" s="23" t="s">
        <v>36</v>
      </c>
      <c r="T6" s="64" t="s">
        <v>36</v>
      </c>
      <c r="U6" s="23" t="s">
        <v>36</v>
      </c>
      <c r="V6" s="64" t="s">
        <v>36</v>
      </c>
      <c r="W6" s="65" t="s">
        <v>36</v>
      </c>
      <c r="X6" s="66">
        <v>32.200000000000003</v>
      </c>
      <c r="Y6" s="70" t="s">
        <v>36</v>
      </c>
      <c r="Z6" s="71">
        <v>224</v>
      </c>
      <c r="AA6" s="24" t="s">
        <v>36</v>
      </c>
      <c r="AB6" s="886">
        <v>0.28999999999999998</v>
      </c>
      <c r="AC6" s="481" t="s">
        <v>36</v>
      </c>
      <c r="AD6" s="464" t="s">
        <v>36</v>
      </c>
      <c r="AE6" s="386" t="s">
        <v>36</v>
      </c>
      <c r="AF6" s="385" t="s">
        <v>36</v>
      </c>
      <c r="AG6" s="5" t="s">
        <v>273</v>
      </c>
      <c r="AH6" s="17" t="s">
        <v>20</v>
      </c>
      <c r="AI6" s="31" t="s">
        <v>36</v>
      </c>
      <c r="AJ6" s="32">
        <v>12</v>
      </c>
      <c r="AK6" s="33" t="s">
        <v>36</v>
      </c>
      <c r="AL6" s="94"/>
    </row>
    <row r="7" spans="1:38">
      <c r="A7" s="2239"/>
      <c r="B7" s="54">
        <v>42829</v>
      </c>
      <c r="C7" s="7" t="s">
        <v>38</v>
      </c>
      <c r="D7" s="76" t="s">
        <v>627</v>
      </c>
      <c r="E7" s="73" t="s">
        <v>36</v>
      </c>
      <c r="F7" s="61">
        <v>12.6</v>
      </c>
      <c r="G7" s="23">
        <v>12.4</v>
      </c>
      <c r="H7" s="64">
        <v>11.4</v>
      </c>
      <c r="I7" s="65">
        <v>7.19</v>
      </c>
      <c r="J7" s="66">
        <v>6.84</v>
      </c>
      <c r="K7" s="24">
        <v>7.52</v>
      </c>
      <c r="L7" s="69">
        <v>7.54</v>
      </c>
      <c r="M7" s="65" t="s">
        <v>36</v>
      </c>
      <c r="N7" s="66">
        <v>34.799999999999997</v>
      </c>
      <c r="O7" s="23" t="s">
        <v>36</v>
      </c>
      <c r="P7" s="64">
        <v>70.900000000000006</v>
      </c>
      <c r="Q7" s="23" t="s">
        <v>36</v>
      </c>
      <c r="R7" s="64">
        <v>96</v>
      </c>
      <c r="S7" s="23" t="s">
        <v>36</v>
      </c>
      <c r="T7" s="64" t="s">
        <v>36</v>
      </c>
      <c r="U7" s="23" t="s">
        <v>36</v>
      </c>
      <c r="V7" s="64" t="s">
        <v>36</v>
      </c>
      <c r="W7" s="65" t="s">
        <v>36</v>
      </c>
      <c r="X7" s="66">
        <v>33.200000000000003</v>
      </c>
      <c r="Y7" s="70" t="s">
        <v>36</v>
      </c>
      <c r="Z7" s="71">
        <v>213</v>
      </c>
      <c r="AA7" s="24" t="s">
        <v>36</v>
      </c>
      <c r="AB7" s="886">
        <v>0.25</v>
      </c>
      <c r="AC7" s="481" t="s">
        <v>36</v>
      </c>
      <c r="AD7" s="464" t="s">
        <v>36</v>
      </c>
      <c r="AE7" s="386" t="s">
        <v>36</v>
      </c>
      <c r="AF7" s="385" t="s">
        <v>36</v>
      </c>
      <c r="AG7" s="6" t="s">
        <v>274</v>
      </c>
      <c r="AH7" s="18" t="s">
        <v>275</v>
      </c>
      <c r="AI7" s="986" t="s">
        <v>36</v>
      </c>
      <c r="AJ7" s="987" t="s">
        <v>644</v>
      </c>
      <c r="AK7" s="39" t="s">
        <v>36</v>
      </c>
      <c r="AL7" s="95"/>
    </row>
    <row r="8" spans="1:38">
      <c r="A8" s="2239"/>
      <c r="B8" s="54">
        <v>42830</v>
      </c>
      <c r="C8" s="7" t="s">
        <v>35</v>
      </c>
      <c r="D8" s="76" t="s">
        <v>627</v>
      </c>
      <c r="E8" s="73" t="s">
        <v>36</v>
      </c>
      <c r="F8" s="61">
        <v>15.5</v>
      </c>
      <c r="G8" s="23">
        <v>12.6</v>
      </c>
      <c r="H8" s="64">
        <v>11.6</v>
      </c>
      <c r="I8" s="65">
        <v>6.99</v>
      </c>
      <c r="J8" s="66">
        <v>6.1139999999999999</v>
      </c>
      <c r="K8" s="24">
        <v>7.44</v>
      </c>
      <c r="L8" s="69">
        <v>7.41</v>
      </c>
      <c r="M8" s="65" t="s">
        <v>36</v>
      </c>
      <c r="N8" s="66">
        <v>34.799999999999997</v>
      </c>
      <c r="O8" s="23" t="s">
        <v>36</v>
      </c>
      <c r="P8" s="64">
        <v>70.2</v>
      </c>
      <c r="Q8" s="23" t="s">
        <v>36</v>
      </c>
      <c r="R8" s="64">
        <v>95.4</v>
      </c>
      <c r="S8" s="23" t="s">
        <v>36</v>
      </c>
      <c r="T8" s="64" t="s">
        <v>36</v>
      </c>
      <c r="U8" s="23" t="s">
        <v>36</v>
      </c>
      <c r="V8" s="64" t="s">
        <v>36</v>
      </c>
      <c r="W8" s="65" t="s">
        <v>36</v>
      </c>
      <c r="X8" s="66">
        <v>32.4</v>
      </c>
      <c r="Y8" s="70" t="s">
        <v>36</v>
      </c>
      <c r="Z8" s="71">
        <v>211</v>
      </c>
      <c r="AA8" s="24" t="s">
        <v>36</v>
      </c>
      <c r="AB8" s="886">
        <v>0.26</v>
      </c>
      <c r="AC8" s="481" t="s">
        <v>36</v>
      </c>
      <c r="AD8" s="464" t="s">
        <v>36</v>
      </c>
      <c r="AE8" s="386" t="s">
        <v>36</v>
      </c>
      <c r="AF8" s="385" t="s">
        <v>36</v>
      </c>
      <c r="AG8" s="6" t="s">
        <v>21</v>
      </c>
      <c r="AH8" s="18"/>
      <c r="AI8" s="989" t="s">
        <v>36</v>
      </c>
      <c r="AJ8" s="990" t="s">
        <v>644</v>
      </c>
      <c r="AK8" s="42" t="s">
        <v>36</v>
      </c>
      <c r="AL8" s="96"/>
    </row>
    <row r="9" spans="1:38">
      <c r="A9" s="2239"/>
      <c r="B9" s="537">
        <v>42831</v>
      </c>
      <c r="C9" s="528" t="s">
        <v>39</v>
      </c>
      <c r="D9" s="76" t="s">
        <v>627</v>
      </c>
      <c r="E9" s="73" t="s">
        <v>36</v>
      </c>
      <c r="F9" s="61">
        <v>18.600000000000001</v>
      </c>
      <c r="G9" s="23">
        <v>12.7</v>
      </c>
      <c r="H9" s="64">
        <v>12</v>
      </c>
      <c r="I9" s="65">
        <v>6.6</v>
      </c>
      <c r="J9" s="66">
        <v>5.8</v>
      </c>
      <c r="K9" s="24">
        <v>7.48</v>
      </c>
      <c r="L9" s="69">
        <v>7.46</v>
      </c>
      <c r="M9" s="65" t="s">
        <v>36</v>
      </c>
      <c r="N9" s="66">
        <v>35</v>
      </c>
      <c r="O9" s="23" t="s">
        <v>36</v>
      </c>
      <c r="P9" s="64">
        <v>69</v>
      </c>
      <c r="Q9" s="23" t="s">
        <v>36</v>
      </c>
      <c r="R9" s="64">
        <v>95</v>
      </c>
      <c r="S9" s="23" t="s">
        <v>36</v>
      </c>
      <c r="T9" s="64">
        <v>56</v>
      </c>
      <c r="U9" s="23" t="s">
        <v>36</v>
      </c>
      <c r="V9" s="64">
        <v>39</v>
      </c>
      <c r="W9" s="65" t="s">
        <v>36</v>
      </c>
      <c r="X9" s="66">
        <v>32.6</v>
      </c>
      <c r="Y9" s="70" t="s">
        <v>36</v>
      </c>
      <c r="Z9" s="71">
        <v>215</v>
      </c>
      <c r="AA9" s="24" t="s">
        <v>36</v>
      </c>
      <c r="AB9" s="886">
        <v>0.25</v>
      </c>
      <c r="AC9" s="481" t="s">
        <v>36</v>
      </c>
      <c r="AD9" s="464" t="s">
        <v>36</v>
      </c>
      <c r="AE9" s="386" t="s">
        <v>36</v>
      </c>
      <c r="AF9" s="385" t="s">
        <v>36</v>
      </c>
      <c r="AG9" s="6" t="s">
        <v>276</v>
      </c>
      <c r="AH9" s="18" t="s">
        <v>22</v>
      </c>
      <c r="AI9" s="992" t="s">
        <v>36</v>
      </c>
      <c r="AJ9" s="993">
        <v>35</v>
      </c>
      <c r="AK9" s="36" t="s">
        <v>36</v>
      </c>
      <c r="AL9" s="97"/>
    </row>
    <row r="10" spans="1:38">
      <c r="A10" s="2239"/>
      <c r="B10" s="1592">
        <v>42832</v>
      </c>
      <c r="C10" s="1593" t="s">
        <v>40</v>
      </c>
      <c r="D10" s="76" t="s">
        <v>632</v>
      </c>
      <c r="E10" s="73">
        <v>1</v>
      </c>
      <c r="F10" s="61">
        <v>17.8</v>
      </c>
      <c r="G10" s="23">
        <v>12.8</v>
      </c>
      <c r="H10" s="64">
        <v>12.2</v>
      </c>
      <c r="I10" s="65">
        <v>6.2</v>
      </c>
      <c r="J10" s="66">
        <v>5.5</v>
      </c>
      <c r="K10" s="24">
        <v>7.44</v>
      </c>
      <c r="L10" s="69">
        <v>7.46</v>
      </c>
      <c r="M10" s="65" t="s">
        <v>36</v>
      </c>
      <c r="N10" s="66">
        <v>35.1</v>
      </c>
      <c r="O10" s="23" t="s">
        <v>36</v>
      </c>
      <c r="P10" s="64">
        <v>69.599999999999994</v>
      </c>
      <c r="Q10" s="23" t="s">
        <v>36</v>
      </c>
      <c r="R10" s="64">
        <v>96.4</v>
      </c>
      <c r="S10" s="23" t="s">
        <v>19</v>
      </c>
      <c r="T10" s="64" t="s">
        <v>19</v>
      </c>
      <c r="U10" s="23" t="s">
        <v>36</v>
      </c>
      <c r="V10" s="64" t="s">
        <v>19</v>
      </c>
      <c r="W10" s="65" t="s">
        <v>36</v>
      </c>
      <c r="X10" s="66">
        <v>33</v>
      </c>
      <c r="Y10" s="70" t="s">
        <v>36</v>
      </c>
      <c r="Z10" s="71">
        <v>244</v>
      </c>
      <c r="AA10" s="24" t="s">
        <v>36</v>
      </c>
      <c r="AB10" s="886">
        <v>0.19</v>
      </c>
      <c r="AC10" s="481" t="s">
        <v>36</v>
      </c>
      <c r="AD10" s="464" t="s">
        <v>36</v>
      </c>
      <c r="AE10" s="386" t="s">
        <v>36</v>
      </c>
      <c r="AF10" s="385" t="s">
        <v>36</v>
      </c>
      <c r="AG10" s="6" t="s">
        <v>277</v>
      </c>
      <c r="AH10" s="18" t="s">
        <v>23</v>
      </c>
      <c r="AI10" s="992" t="s">
        <v>36</v>
      </c>
      <c r="AJ10" s="993">
        <v>69</v>
      </c>
      <c r="AK10" s="36" t="s">
        <v>36</v>
      </c>
      <c r="AL10" s="97"/>
    </row>
    <row r="11" spans="1:38">
      <c r="A11" s="2239"/>
      <c r="B11" s="472">
        <v>42833</v>
      </c>
      <c r="C11" s="473" t="s">
        <v>41</v>
      </c>
      <c r="D11" s="75" t="s">
        <v>632</v>
      </c>
      <c r="E11" s="73">
        <v>12.5</v>
      </c>
      <c r="F11" s="61">
        <v>17.7</v>
      </c>
      <c r="G11" s="23">
        <v>13</v>
      </c>
      <c r="H11" s="64">
        <v>12.5</v>
      </c>
      <c r="I11" s="65">
        <v>5.5</v>
      </c>
      <c r="J11" s="66">
        <v>5</v>
      </c>
      <c r="K11" s="24">
        <v>7.43</v>
      </c>
      <c r="L11" s="69">
        <v>7.43</v>
      </c>
      <c r="M11" s="65" t="s">
        <v>36</v>
      </c>
      <c r="N11" s="66">
        <v>35.799999999999997</v>
      </c>
      <c r="O11" s="23" t="s">
        <v>36</v>
      </c>
      <c r="P11" s="64" t="s">
        <v>19</v>
      </c>
      <c r="Q11" s="23" t="s">
        <v>36</v>
      </c>
      <c r="R11" s="64" t="s">
        <v>19</v>
      </c>
      <c r="S11" s="23" t="s">
        <v>36</v>
      </c>
      <c r="T11" s="64" t="s">
        <v>36</v>
      </c>
      <c r="U11" s="23" t="s">
        <v>36</v>
      </c>
      <c r="V11" s="64" t="s">
        <v>36</v>
      </c>
      <c r="W11" s="65" t="s">
        <v>36</v>
      </c>
      <c r="X11" s="66" t="s">
        <v>19</v>
      </c>
      <c r="Y11" s="70" t="s">
        <v>36</v>
      </c>
      <c r="Z11" s="71" t="s">
        <v>19</v>
      </c>
      <c r="AA11" s="24" t="s">
        <v>36</v>
      </c>
      <c r="AB11" s="886"/>
      <c r="AC11" s="481" t="s">
        <v>36</v>
      </c>
      <c r="AD11" s="464" t="s">
        <v>36</v>
      </c>
      <c r="AE11" s="386" t="s">
        <v>36</v>
      </c>
      <c r="AF11" s="385" t="s">
        <v>36</v>
      </c>
      <c r="AG11" s="6" t="s">
        <v>278</v>
      </c>
      <c r="AH11" s="18" t="s">
        <v>23</v>
      </c>
      <c r="AI11" s="992" t="s">
        <v>36</v>
      </c>
      <c r="AJ11" s="993">
        <v>95</v>
      </c>
      <c r="AK11" s="36" t="s">
        <v>36</v>
      </c>
      <c r="AL11" s="97"/>
    </row>
    <row r="12" spans="1:38">
      <c r="A12" s="2239"/>
      <c r="B12" s="472">
        <v>42834</v>
      </c>
      <c r="C12" s="473" t="s">
        <v>42</v>
      </c>
      <c r="D12" s="76" t="s">
        <v>632</v>
      </c>
      <c r="E12" s="73">
        <v>14</v>
      </c>
      <c r="F12" s="61">
        <v>17.8</v>
      </c>
      <c r="G12" s="23">
        <v>13.3</v>
      </c>
      <c r="H12" s="64">
        <v>12.8</v>
      </c>
      <c r="I12" s="65">
        <v>5.8</v>
      </c>
      <c r="J12" s="66">
        <v>5.0999999999999996</v>
      </c>
      <c r="K12" s="24">
        <v>7.42</v>
      </c>
      <c r="L12" s="69">
        <v>7.44</v>
      </c>
      <c r="M12" s="65" t="s">
        <v>36</v>
      </c>
      <c r="N12" s="66">
        <v>34.9</v>
      </c>
      <c r="O12" s="23" t="s">
        <v>36</v>
      </c>
      <c r="P12" s="64" t="s">
        <v>19</v>
      </c>
      <c r="Q12" s="23" t="s">
        <v>36</v>
      </c>
      <c r="R12" s="64" t="s">
        <v>19</v>
      </c>
      <c r="S12" s="23" t="s">
        <v>36</v>
      </c>
      <c r="T12" s="64" t="s">
        <v>19</v>
      </c>
      <c r="U12" s="23" t="s">
        <v>36</v>
      </c>
      <c r="V12" s="64" t="s">
        <v>19</v>
      </c>
      <c r="W12" s="65" t="s">
        <v>36</v>
      </c>
      <c r="X12" s="66" t="s">
        <v>19</v>
      </c>
      <c r="Y12" s="70" t="s">
        <v>36</v>
      </c>
      <c r="Z12" s="71" t="s">
        <v>19</v>
      </c>
      <c r="AA12" s="24" t="s">
        <v>36</v>
      </c>
      <c r="AB12" s="886"/>
      <c r="AC12" s="481" t="s">
        <v>36</v>
      </c>
      <c r="AD12" s="464" t="s">
        <v>36</v>
      </c>
      <c r="AE12" s="386" t="s">
        <v>36</v>
      </c>
      <c r="AF12" s="385" t="s">
        <v>36</v>
      </c>
      <c r="AG12" s="6" t="s">
        <v>279</v>
      </c>
      <c r="AH12" s="18" t="s">
        <v>23</v>
      </c>
      <c r="AI12" s="992" t="s">
        <v>36</v>
      </c>
      <c r="AJ12" s="993">
        <v>56</v>
      </c>
      <c r="AK12" s="36" t="s">
        <v>36</v>
      </c>
      <c r="AL12" s="97"/>
    </row>
    <row r="13" spans="1:38">
      <c r="A13" s="2239"/>
      <c r="B13" s="472">
        <v>42835</v>
      </c>
      <c r="C13" s="473" t="s">
        <v>37</v>
      </c>
      <c r="D13" s="76" t="s">
        <v>641</v>
      </c>
      <c r="E13" s="73" t="s">
        <v>36</v>
      </c>
      <c r="F13" s="61">
        <v>11.3</v>
      </c>
      <c r="G13" s="23">
        <v>13.3</v>
      </c>
      <c r="H13" s="64">
        <v>12.3</v>
      </c>
      <c r="I13" s="65">
        <v>5.8</v>
      </c>
      <c r="J13" s="66">
        <v>5.3</v>
      </c>
      <c r="K13" s="24">
        <v>7.44</v>
      </c>
      <c r="L13" s="69">
        <v>7.4</v>
      </c>
      <c r="M13" s="65" t="s">
        <v>36</v>
      </c>
      <c r="N13" s="66">
        <v>35.1</v>
      </c>
      <c r="O13" s="23" t="s">
        <v>36</v>
      </c>
      <c r="P13" s="64">
        <v>70.8</v>
      </c>
      <c r="Q13" s="23" t="s">
        <v>36</v>
      </c>
      <c r="R13" s="64">
        <v>97</v>
      </c>
      <c r="S13" s="23" t="s">
        <v>36</v>
      </c>
      <c r="T13" s="64" t="s">
        <v>36</v>
      </c>
      <c r="U13" s="23" t="s">
        <v>36</v>
      </c>
      <c r="V13" s="64" t="s">
        <v>36</v>
      </c>
      <c r="W13" s="65" t="s">
        <v>36</v>
      </c>
      <c r="X13" s="66">
        <v>32.6</v>
      </c>
      <c r="Y13" s="70" t="s">
        <v>36</v>
      </c>
      <c r="Z13" s="71">
        <v>234</v>
      </c>
      <c r="AA13" s="24" t="s">
        <v>36</v>
      </c>
      <c r="AB13" s="886">
        <v>0.14000000000000001</v>
      </c>
      <c r="AC13" s="481" t="s">
        <v>36</v>
      </c>
      <c r="AD13" s="464" t="s">
        <v>36</v>
      </c>
      <c r="AE13" s="386" t="s">
        <v>36</v>
      </c>
      <c r="AF13" s="385" t="s">
        <v>36</v>
      </c>
      <c r="AG13" s="6" t="s">
        <v>280</v>
      </c>
      <c r="AH13" s="18" t="s">
        <v>23</v>
      </c>
      <c r="AI13" s="992" t="s">
        <v>36</v>
      </c>
      <c r="AJ13" s="993">
        <v>39</v>
      </c>
      <c r="AK13" s="36" t="s">
        <v>36</v>
      </c>
      <c r="AL13" s="97"/>
    </row>
    <row r="14" spans="1:38">
      <c r="A14" s="2239"/>
      <c r="B14" s="54">
        <v>42836</v>
      </c>
      <c r="C14" s="7" t="s">
        <v>38</v>
      </c>
      <c r="D14" s="76" t="s">
        <v>632</v>
      </c>
      <c r="E14" s="73">
        <v>36.5</v>
      </c>
      <c r="F14" s="61">
        <v>8.5</v>
      </c>
      <c r="G14" s="23">
        <v>13.2</v>
      </c>
      <c r="H14" s="64">
        <v>12.7</v>
      </c>
      <c r="I14" s="65">
        <v>6.2</v>
      </c>
      <c r="J14" s="66">
        <v>5.4</v>
      </c>
      <c r="K14" s="24">
        <v>7.52</v>
      </c>
      <c r="L14" s="69">
        <v>7.52</v>
      </c>
      <c r="M14" s="65" t="s">
        <v>36</v>
      </c>
      <c r="N14" s="66">
        <v>35</v>
      </c>
      <c r="O14" s="23" t="s">
        <v>36</v>
      </c>
      <c r="P14" s="64">
        <v>69.099999999999994</v>
      </c>
      <c r="Q14" s="23" t="s">
        <v>36</v>
      </c>
      <c r="R14" s="64">
        <v>96.2</v>
      </c>
      <c r="S14" s="23" t="s">
        <v>36</v>
      </c>
      <c r="T14" s="64" t="s">
        <v>36</v>
      </c>
      <c r="U14" s="23" t="s">
        <v>36</v>
      </c>
      <c r="V14" s="64" t="s">
        <v>36</v>
      </c>
      <c r="W14" s="65" t="s">
        <v>36</v>
      </c>
      <c r="X14" s="66">
        <v>33.1</v>
      </c>
      <c r="Y14" s="70" t="s">
        <v>36</v>
      </c>
      <c r="Z14" s="71">
        <v>211</v>
      </c>
      <c r="AA14" s="24" t="s">
        <v>36</v>
      </c>
      <c r="AB14" s="886">
        <v>0.19</v>
      </c>
      <c r="AC14" s="481" t="s">
        <v>36</v>
      </c>
      <c r="AD14" s="464" t="s">
        <v>36</v>
      </c>
      <c r="AE14" s="386" t="s">
        <v>36</v>
      </c>
      <c r="AF14" s="385" t="s">
        <v>452</v>
      </c>
      <c r="AG14" s="6" t="s">
        <v>281</v>
      </c>
      <c r="AH14" s="18" t="s">
        <v>23</v>
      </c>
      <c r="AI14" s="986" t="s">
        <v>36</v>
      </c>
      <c r="AJ14" s="987">
        <v>32.6</v>
      </c>
      <c r="AK14" s="39" t="s">
        <v>36</v>
      </c>
      <c r="AL14" s="95"/>
    </row>
    <row r="15" spans="1:38">
      <c r="A15" s="2239"/>
      <c r="B15" s="54">
        <v>42837</v>
      </c>
      <c r="C15" s="7" t="s">
        <v>35</v>
      </c>
      <c r="D15" s="76" t="s">
        <v>627</v>
      </c>
      <c r="E15" s="73" t="s">
        <v>36</v>
      </c>
      <c r="F15" s="61">
        <v>17.399999999999999</v>
      </c>
      <c r="G15" s="23">
        <v>13.9</v>
      </c>
      <c r="H15" s="64">
        <v>12.9</v>
      </c>
      <c r="I15" s="65">
        <v>3.9</v>
      </c>
      <c r="J15" s="66">
        <v>5.7</v>
      </c>
      <c r="K15" s="24">
        <v>7.42</v>
      </c>
      <c r="L15" s="69">
        <v>7.46</v>
      </c>
      <c r="M15" s="65" t="s">
        <v>36</v>
      </c>
      <c r="N15" s="66">
        <v>34.700000000000003</v>
      </c>
      <c r="O15" s="23" t="s">
        <v>36</v>
      </c>
      <c r="P15" s="64">
        <v>66.3</v>
      </c>
      <c r="Q15" s="23" t="s">
        <v>36</v>
      </c>
      <c r="R15" s="64">
        <v>94.8</v>
      </c>
      <c r="S15" s="23" t="s">
        <v>36</v>
      </c>
      <c r="T15" s="64" t="s">
        <v>36</v>
      </c>
      <c r="U15" s="23" t="s">
        <v>36</v>
      </c>
      <c r="V15" s="64" t="s">
        <v>36</v>
      </c>
      <c r="W15" s="65" t="s">
        <v>36</v>
      </c>
      <c r="X15" s="66">
        <v>33</v>
      </c>
      <c r="Y15" s="70" t="s">
        <v>36</v>
      </c>
      <c r="Z15" s="71">
        <v>227</v>
      </c>
      <c r="AA15" s="24" t="s">
        <v>36</v>
      </c>
      <c r="AB15" s="886">
        <v>0.22</v>
      </c>
      <c r="AC15" s="481" t="s">
        <v>36</v>
      </c>
      <c r="AD15" s="464" t="s">
        <v>36</v>
      </c>
      <c r="AE15" s="386" t="s">
        <v>36</v>
      </c>
      <c r="AF15" s="385" t="s">
        <v>36</v>
      </c>
      <c r="AG15" s="6" t="s">
        <v>282</v>
      </c>
      <c r="AH15" s="18" t="s">
        <v>23</v>
      </c>
      <c r="AI15" s="995" t="s">
        <v>36</v>
      </c>
      <c r="AJ15" s="996">
        <v>215</v>
      </c>
      <c r="AK15" s="25" t="s">
        <v>36</v>
      </c>
      <c r="AL15" s="26"/>
    </row>
    <row r="16" spans="1:38">
      <c r="A16" s="2239"/>
      <c r="B16" s="54">
        <v>42838</v>
      </c>
      <c r="C16" s="7" t="s">
        <v>39</v>
      </c>
      <c r="D16" s="76" t="s">
        <v>641</v>
      </c>
      <c r="E16" s="73" t="s">
        <v>36</v>
      </c>
      <c r="F16" s="61">
        <v>11.3</v>
      </c>
      <c r="G16" s="23">
        <v>13.9</v>
      </c>
      <c r="H16" s="64">
        <v>13</v>
      </c>
      <c r="I16" s="65">
        <v>5.5</v>
      </c>
      <c r="J16" s="66">
        <v>5.9</v>
      </c>
      <c r="K16" s="24">
        <v>7.52</v>
      </c>
      <c r="L16" s="69">
        <v>7.53</v>
      </c>
      <c r="M16" s="65" t="s">
        <v>36</v>
      </c>
      <c r="N16" s="66">
        <v>34.700000000000003</v>
      </c>
      <c r="O16" s="23" t="s">
        <v>36</v>
      </c>
      <c r="P16" s="64">
        <v>67.400000000000006</v>
      </c>
      <c r="Q16" s="23" t="s">
        <v>36</v>
      </c>
      <c r="R16" s="64">
        <v>94.8</v>
      </c>
      <c r="S16" s="23" t="s">
        <v>36</v>
      </c>
      <c r="T16" s="64" t="s">
        <v>36</v>
      </c>
      <c r="U16" s="23" t="s">
        <v>36</v>
      </c>
      <c r="V16" s="64" t="s">
        <v>36</v>
      </c>
      <c r="W16" s="65" t="s">
        <v>36</v>
      </c>
      <c r="X16" s="66">
        <v>32.700000000000003</v>
      </c>
      <c r="Y16" s="70" t="s">
        <v>36</v>
      </c>
      <c r="Z16" s="71">
        <v>273</v>
      </c>
      <c r="AA16" s="24" t="s">
        <v>36</v>
      </c>
      <c r="AB16" s="886">
        <v>0.23</v>
      </c>
      <c r="AC16" s="481">
        <v>313</v>
      </c>
      <c r="AD16" s="464">
        <v>89</v>
      </c>
      <c r="AE16" s="386" t="s">
        <v>36</v>
      </c>
      <c r="AF16" s="385" t="s">
        <v>36</v>
      </c>
      <c r="AG16" s="6" t="s">
        <v>283</v>
      </c>
      <c r="AH16" s="18" t="s">
        <v>23</v>
      </c>
      <c r="AI16" s="989" t="s">
        <v>36</v>
      </c>
      <c r="AJ16" s="990">
        <v>0.25</v>
      </c>
      <c r="AK16" s="42" t="s">
        <v>36</v>
      </c>
      <c r="AL16" s="96"/>
    </row>
    <row r="17" spans="1:38">
      <c r="A17" s="2239"/>
      <c r="B17" s="54">
        <v>42839</v>
      </c>
      <c r="C17" s="7" t="s">
        <v>40</v>
      </c>
      <c r="D17" s="76" t="s">
        <v>627</v>
      </c>
      <c r="E17" s="73" t="s">
        <v>36</v>
      </c>
      <c r="F17" s="61">
        <v>13.6</v>
      </c>
      <c r="G17" s="23">
        <v>14.1</v>
      </c>
      <c r="H17" s="64">
        <v>13.2</v>
      </c>
      <c r="I17" s="65">
        <v>5.3</v>
      </c>
      <c r="J17" s="66">
        <v>5.7</v>
      </c>
      <c r="K17" s="24">
        <v>7.44</v>
      </c>
      <c r="L17" s="69">
        <v>7.41</v>
      </c>
      <c r="M17" s="65" t="s">
        <v>36</v>
      </c>
      <c r="N17" s="66">
        <v>34.1</v>
      </c>
      <c r="O17" s="23" t="s">
        <v>36</v>
      </c>
      <c r="P17" s="64">
        <v>67.099999999999994</v>
      </c>
      <c r="Q17" s="23" t="s">
        <v>36</v>
      </c>
      <c r="R17" s="64">
        <v>94.2</v>
      </c>
      <c r="S17" s="23" t="s">
        <v>36</v>
      </c>
      <c r="T17" s="64" t="s">
        <v>36</v>
      </c>
      <c r="U17" s="23" t="s">
        <v>36</v>
      </c>
      <c r="V17" s="64" t="s">
        <v>36</v>
      </c>
      <c r="W17" s="65" t="s">
        <v>36</v>
      </c>
      <c r="X17" s="66">
        <v>32.1</v>
      </c>
      <c r="Y17" s="70" t="s">
        <v>36</v>
      </c>
      <c r="Z17" s="71">
        <v>240</v>
      </c>
      <c r="AA17" s="24" t="s">
        <v>36</v>
      </c>
      <c r="AB17" s="886">
        <v>0.2</v>
      </c>
      <c r="AC17" s="481" t="s">
        <v>36</v>
      </c>
      <c r="AD17" s="464" t="s">
        <v>36</v>
      </c>
      <c r="AE17" s="386" t="s">
        <v>36</v>
      </c>
      <c r="AF17" s="385" t="s">
        <v>36</v>
      </c>
      <c r="AG17" s="6" t="s">
        <v>24</v>
      </c>
      <c r="AH17" s="18" t="s">
        <v>23</v>
      </c>
      <c r="AI17" s="881" t="s">
        <v>36</v>
      </c>
      <c r="AJ17" s="998">
        <v>3</v>
      </c>
      <c r="AK17" s="42" t="s">
        <v>36</v>
      </c>
      <c r="AL17" s="96"/>
    </row>
    <row r="18" spans="1:38">
      <c r="A18" s="2239"/>
      <c r="B18" s="54">
        <v>42840</v>
      </c>
      <c r="C18" s="7" t="s">
        <v>41</v>
      </c>
      <c r="D18" s="76" t="s">
        <v>627</v>
      </c>
      <c r="E18" s="73" t="s">
        <v>36</v>
      </c>
      <c r="F18" s="61">
        <v>19.3</v>
      </c>
      <c r="G18" s="23">
        <v>14.4</v>
      </c>
      <c r="H18" s="64">
        <v>13.7</v>
      </c>
      <c r="I18" s="65">
        <v>5.0999999999999996</v>
      </c>
      <c r="J18" s="66">
        <v>6.5</v>
      </c>
      <c r="K18" s="24">
        <v>7.45</v>
      </c>
      <c r="L18" s="69">
        <v>7.41</v>
      </c>
      <c r="M18" s="65" t="s">
        <v>36</v>
      </c>
      <c r="N18" s="66">
        <v>34.6</v>
      </c>
      <c r="O18" s="23" t="s">
        <v>36</v>
      </c>
      <c r="P18" s="64" t="s">
        <v>19</v>
      </c>
      <c r="Q18" s="23" t="s">
        <v>36</v>
      </c>
      <c r="R18" s="64" t="s">
        <v>19</v>
      </c>
      <c r="S18" s="23" t="s">
        <v>36</v>
      </c>
      <c r="T18" s="64" t="s">
        <v>36</v>
      </c>
      <c r="U18" s="23" t="s">
        <v>36</v>
      </c>
      <c r="V18" s="64" t="s">
        <v>36</v>
      </c>
      <c r="W18" s="65" t="s">
        <v>36</v>
      </c>
      <c r="X18" s="66" t="s">
        <v>19</v>
      </c>
      <c r="Y18" s="70" t="s">
        <v>36</v>
      </c>
      <c r="Z18" s="71" t="s">
        <v>19</v>
      </c>
      <c r="AA18" s="24" t="s">
        <v>36</v>
      </c>
      <c r="AB18" s="886"/>
      <c r="AC18" s="481" t="s">
        <v>36</v>
      </c>
      <c r="AD18" s="464" t="s">
        <v>36</v>
      </c>
      <c r="AE18" s="386" t="s">
        <v>36</v>
      </c>
      <c r="AF18" s="385" t="s">
        <v>36</v>
      </c>
      <c r="AG18" s="6" t="s">
        <v>25</v>
      </c>
      <c r="AH18" s="18" t="s">
        <v>23</v>
      </c>
      <c r="AI18" s="881" t="s">
        <v>36</v>
      </c>
      <c r="AJ18" s="998">
        <v>1.5</v>
      </c>
      <c r="AK18" s="42" t="s">
        <v>36</v>
      </c>
      <c r="AL18" s="96"/>
    </row>
    <row r="19" spans="1:38">
      <c r="A19" s="2239"/>
      <c r="B19" s="54">
        <v>42841</v>
      </c>
      <c r="C19" s="7" t="s">
        <v>42</v>
      </c>
      <c r="D19" s="76" t="s">
        <v>627</v>
      </c>
      <c r="E19" s="73" t="s">
        <v>36</v>
      </c>
      <c r="F19" s="61">
        <v>21.6</v>
      </c>
      <c r="G19" s="23">
        <v>14.6</v>
      </c>
      <c r="H19" s="64">
        <v>13.9</v>
      </c>
      <c r="I19" s="65">
        <v>4.5999999999999996</v>
      </c>
      <c r="J19" s="66">
        <v>5.9</v>
      </c>
      <c r="K19" s="24">
        <v>7.54</v>
      </c>
      <c r="L19" s="69">
        <v>7.53</v>
      </c>
      <c r="M19" s="65" t="s">
        <v>36</v>
      </c>
      <c r="N19" s="66">
        <v>34.700000000000003</v>
      </c>
      <c r="O19" s="23" t="s">
        <v>36</v>
      </c>
      <c r="P19" s="64" t="s">
        <v>19</v>
      </c>
      <c r="Q19" s="23" t="s">
        <v>36</v>
      </c>
      <c r="R19" s="64" t="s">
        <v>19</v>
      </c>
      <c r="S19" s="23" t="s">
        <v>36</v>
      </c>
      <c r="T19" s="64" t="s">
        <v>36</v>
      </c>
      <c r="U19" s="23" t="s">
        <v>36</v>
      </c>
      <c r="V19" s="64" t="s">
        <v>36</v>
      </c>
      <c r="W19" s="65" t="s">
        <v>36</v>
      </c>
      <c r="X19" s="66" t="s">
        <v>19</v>
      </c>
      <c r="Y19" s="70" t="s">
        <v>36</v>
      </c>
      <c r="Z19" s="71" t="s">
        <v>19</v>
      </c>
      <c r="AA19" s="24" t="s">
        <v>36</v>
      </c>
      <c r="AB19" s="886"/>
      <c r="AC19" s="481" t="s">
        <v>36</v>
      </c>
      <c r="AD19" s="464" t="s">
        <v>36</v>
      </c>
      <c r="AE19" s="386" t="s">
        <v>36</v>
      </c>
      <c r="AF19" s="385" t="s">
        <v>36</v>
      </c>
      <c r="AG19" s="6" t="s">
        <v>284</v>
      </c>
      <c r="AH19" s="18" t="s">
        <v>23</v>
      </c>
      <c r="AI19" s="881" t="s">
        <v>36</v>
      </c>
      <c r="AJ19" s="998">
        <v>10.8</v>
      </c>
      <c r="AK19" s="42" t="s">
        <v>36</v>
      </c>
      <c r="AL19" s="96"/>
    </row>
    <row r="20" spans="1:38">
      <c r="A20" s="2239"/>
      <c r="B20" s="54">
        <v>42842</v>
      </c>
      <c r="C20" s="7" t="s">
        <v>37</v>
      </c>
      <c r="D20" s="76" t="s">
        <v>627</v>
      </c>
      <c r="E20" s="73">
        <v>8.5</v>
      </c>
      <c r="F20" s="61">
        <v>23.3</v>
      </c>
      <c r="G20" s="23">
        <v>14.9</v>
      </c>
      <c r="H20" s="64">
        <v>14.2</v>
      </c>
      <c r="I20" s="65">
        <v>4.7</v>
      </c>
      <c r="J20" s="66">
        <v>6.2</v>
      </c>
      <c r="K20" s="24">
        <v>7.43</v>
      </c>
      <c r="L20" s="69">
        <v>7.44</v>
      </c>
      <c r="M20" s="65" t="s">
        <v>36</v>
      </c>
      <c r="N20" s="66">
        <v>34.1</v>
      </c>
      <c r="O20" s="23" t="s">
        <v>36</v>
      </c>
      <c r="P20" s="64">
        <v>66.3</v>
      </c>
      <c r="Q20" s="23" t="s">
        <v>36</v>
      </c>
      <c r="R20" s="64">
        <v>92.4</v>
      </c>
      <c r="S20" s="23" t="s">
        <v>36</v>
      </c>
      <c r="T20" s="64" t="s">
        <v>36</v>
      </c>
      <c r="U20" s="23" t="s">
        <v>36</v>
      </c>
      <c r="V20" s="64" t="s">
        <v>36</v>
      </c>
      <c r="W20" s="65" t="s">
        <v>36</v>
      </c>
      <c r="X20" s="66">
        <v>32</v>
      </c>
      <c r="Y20" s="70" t="s">
        <v>36</v>
      </c>
      <c r="Z20" s="71">
        <v>217</v>
      </c>
      <c r="AA20" s="24" t="s">
        <v>36</v>
      </c>
      <c r="AB20" s="886">
        <v>0.25</v>
      </c>
      <c r="AC20" s="481" t="s">
        <v>36</v>
      </c>
      <c r="AD20" s="464" t="s">
        <v>36</v>
      </c>
      <c r="AE20" s="386" t="s">
        <v>36</v>
      </c>
      <c r="AF20" s="385" t="s">
        <v>36</v>
      </c>
      <c r="AG20" s="6" t="s">
        <v>285</v>
      </c>
      <c r="AH20" s="18" t="s">
        <v>23</v>
      </c>
      <c r="AI20" s="348" t="s">
        <v>36</v>
      </c>
      <c r="AJ20" s="268">
        <v>3.1E-2</v>
      </c>
      <c r="AK20" s="47" t="s">
        <v>36</v>
      </c>
      <c r="AL20" s="98"/>
    </row>
    <row r="21" spans="1:38">
      <c r="A21" s="2239"/>
      <c r="B21" s="54">
        <v>42843</v>
      </c>
      <c r="C21" s="7" t="s">
        <v>38</v>
      </c>
      <c r="D21" s="76" t="s">
        <v>641</v>
      </c>
      <c r="E21" s="73">
        <v>29.5</v>
      </c>
      <c r="F21" s="61">
        <v>19.5</v>
      </c>
      <c r="G21" s="23">
        <v>15.1</v>
      </c>
      <c r="H21" s="64">
        <v>14.7</v>
      </c>
      <c r="I21" s="65">
        <v>4.0999999999999996</v>
      </c>
      <c r="J21" s="66">
        <v>3.9</v>
      </c>
      <c r="K21" s="24">
        <v>7.42</v>
      </c>
      <c r="L21" s="69">
        <v>7.4</v>
      </c>
      <c r="M21" s="65" t="s">
        <v>36</v>
      </c>
      <c r="N21" s="66">
        <v>35.299999999999997</v>
      </c>
      <c r="O21" s="23" t="s">
        <v>36</v>
      </c>
      <c r="P21" s="64">
        <v>68</v>
      </c>
      <c r="Q21" s="23" t="s">
        <v>36</v>
      </c>
      <c r="R21" s="64">
        <v>91.4</v>
      </c>
      <c r="S21" s="23" t="s">
        <v>36</v>
      </c>
      <c r="T21" s="64" t="s">
        <v>36</v>
      </c>
      <c r="U21" s="23" t="s">
        <v>36</v>
      </c>
      <c r="V21" s="64" t="s">
        <v>36</v>
      </c>
      <c r="W21" s="65" t="s">
        <v>36</v>
      </c>
      <c r="X21" s="66">
        <v>32.5</v>
      </c>
      <c r="Y21" s="70" t="s">
        <v>36</v>
      </c>
      <c r="Z21" s="71">
        <v>225</v>
      </c>
      <c r="AA21" s="24" t="s">
        <v>36</v>
      </c>
      <c r="AB21" s="886">
        <v>0.18</v>
      </c>
      <c r="AC21" s="481" t="s">
        <v>36</v>
      </c>
      <c r="AD21" s="464" t="s">
        <v>36</v>
      </c>
      <c r="AE21" s="386" t="s">
        <v>36</v>
      </c>
      <c r="AF21" s="385" t="s">
        <v>36</v>
      </c>
      <c r="AG21" s="6" t="s">
        <v>292</v>
      </c>
      <c r="AH21" s="18" t="s">
        <v>23</v>
      </c>
      <c r="AI21" s="885" t="s">
        <v>36</v>
      </c>
      <c r="AJ21" s="269">
        <v>2.88</v>
      </c>
      <c r="AK21" s="42" t="s">
        <v>36</v>
      </c>
      <c r="AL21" s="96"/>
    </row>
    <row r="22" spans="1:38">
      <c r="A22" s="2239"/>
      <c r="B22" s="54">
        <v>42844</v>
      </c>
      <c r="C22" s="7" t="s">
        <v>35</v>
      </c>
      <c r="D22" s="76" t="s">
        <v>627</v>
      </c>
      <c r="E22" s="73" t="s">
        <v>36</v>
      </c>
      <c r="F22" s="61">
        <v>19.7</v>
      </c>
      <c r="G22" s="23">
        <v>15.3</v>
      </c>
      <c r="H22" s="64">
        <v>14.6</v>
      </c>
      <c r="I22" s="65">
        <v>4.9000000000000004</v>
      </c>
      <c r="J22" s="66">
        <v>4.5</v>
      </c>
      <c r="K22" s="24">
        <v>7.49</v>
      </c>
      <c r="L22" s="69">
        <v>7.48</v>
      </c>
      <c r="M22" s="65" t="s">
        <v>36</v>
      </c>
      <c r="N22" s="66">
        <v>33.799999999999997</v>
      </c>
      <c r="O22" s="23" t="s">
        <v>36</v>
      </c>
      <c r="P22" s="64">
        <v>67.8</v>
      </c>
      <c r="Q22" s="23" t="s">
        <v>36</v>
      </c>
      <c r="R22" s="64">
        <v>90</v>
      </c>
      <c r="S22" s="23" t="s">
        <v>36</v>
      </c>
      <c r="T22" s="64" t="s">
        <v>36</v>
      </c>
      <c r="U22" s="23" t="s">
        <v>36</v>
      </c>
      <c r="V22" s="64" t="s">
        <v>36</v>
      </c>
      <c r="W22" s="65" t="s">
        <v>36</v>
      </c>
      <c r="X22" s="66">
        <v>32</v>
      </c>
      <c r="Y22" s="70" t="s">
        <v>36</v>
      </c>
      <c r="Z22" s="71">
        <v>218</v>
      </c>
      <c r="AA22" s="24" t="s">
        <v>36</v>
      </c>
      <c r="AB22" s="886">
        <v>0.21</v>
      </c>
      <c r="AC22" s="481" t="s">
        <v>36</v>
      </c>
      <c r="AD22" s="464" t="s">
        <v>36</v>
      </c>
      <c r="AE22" s="386" t="s">
        <v>36</v>
      </c>
      <c r="AF22" s="385" t="s">
        <v>36</v>
      </c>
      <c r="AG22" s="6" t="s">
        <v>286</v>
      </c>
      <c r="AH22" s="18" t="s">
        <v>23</v>
      </c>
      <c r="AI22" s="885" t="s">
        <v>36</v>
      </c>
      <c r="AJ22" s="269">
        <v>4.37</v>
      </c>
      <c r="AK22" s="42" t="s">
        <v>36</v>
      </c>
      <c r="AL22" s="96"/>
    </row>
    <row r="23" spans="1:38">
      <c r="A23" s="2239"/>
      <c r="B23" s="54">
        <v>42845</v>
      </c>
      <c r="C23" s="7" t="s">
        <v>39</v>
      </c>
      <c r="D23" s="76" t="s">
        <v>627</v>
      </c>
      <c r="E23" s="73" t="s">
        <v>36</v>
      </c>
      <c r="F23" s="61">
        <v>16.399999999999999</v>
      </c>
      <c r="G23" s="23">
        <v>15.5</v>
      </c>
      <c r="H23" s="64">
        <v>14.7</v>
      </c>
      <c r="I23" s="65">
        <v>5.5</v>
      </c>
      <c r="J23" s="66">
        <v>5.0999999999999996</v>
      </c>
      <c r="K23" s="24">
        <v>7.39</v>
      </c>
      <c r="L23" s="69">
        <v>7.41</v>
      </c>
      <c r="M23" s="65" t="s">
        <v>36</v>
      </c>
      <c r="N23" s="66">
        <v>32.799999999999997</v>
      </c>
      <c r="O23" s="23" t="s">
        <v>36</v>
      </c>
      <c r="P23" s="64">
        <v>65.2</v>
      </c>
      <c r="Q23" s="23" t="s">
        <v>36</v>
      </c>
      <c r="R23" s="64">
        <v>88.6</v>
      </c>
      <c r="S23" s="23" t="s">
        <v>36</v>
      </c>
      <c r="T23" s="64" t="s">
        <v>36</v>
      </c>
      <c r="U23" s="23" t="s">
        <v>36</v>
      </c>
      <c r="V23" s="64" t="s">
        <v>36</v>
      </c>
      <c r="W23" s="65" t="s">
        <v>36</v>
      </c>
      <c r="X23" s="66">
        <v>31.4</v>
      </c>
      <c r="Y23" s="70" t="s">
        <v>36</v>
      </c>
      <c r="Z23" s="71">
        <v>215</v>
      </c>
      <c r="AA23" s="24" t="s">
        <v>36</v>
      </c>
      <c r="AB23" s="886">
        <v>0.22</v>
      </c>
      <c r="AC23" s="481" t="s">
        <v>36</v>
      </c>
      <c r="AD23" s="464" t="s">
        <v>36</v>
      </c>
      <c r="AE23" s="386" t="s">
        <v>36</v>
      </c>
      <c r="AF23" s="385" t="s">
        <v>453</v>
      </c>
      <c r="AG23" s="6" t="s">
        <v>287</v>
      </c>
      <c r="AH23" s="18" t="s">
        <v>23</v>
      </c>
      <c r="AI23" s="348" t="s">
        <v>36</v>
      </c>
      <c r="AJ23" s="268">
        <v>0.16300000000000001</v>
      </c>
      <c r="AK23" s="47" t="s">
        <v>36</v>
      </c>
      <c r="AL23" s="98"/>
    </row>
    <row r="24" spans="1:38">
      <c r="A24" s="2239"/>
      <c r="B24" s="54">
        <v>42846</v>
      </c>
      <c r="C24" s="7" t="s">
        <v>40</v>
      </c>
      <c r="D24" s="76" t="s">
        <v>641</v>
      </c>
      <c r="E24" s="73" t="s">
        <v>36</v>
      </c>
      <c r="F24" s="61">
        <v>14.2</v>
      </c>
      <c r="G24" s="23">
        <v>15.8</v>
      </c>
      <c r="H24" s="64">
        <v>15</v>
      </c>
      <c r="I24" s="65">
        <v>6</v>
      </c>
      <c r="J24" s="66">
        <v>5.7</v>
      </c>
      <c r="K24" s="24">
        <v>7.46</v>
      </c>
      <c r="L24" s="69">
        <v>7.49</v>
      </c>
      <c r="M24" s="65" t="s">
        <v>36</v>
      </c>
      <c r="N24" s="66">
        <v>32.200000000000003</v>
      </c>
      <c r="O24" s="23" t="s">
        <v>36</v>
      </c>
      <c r="P24" s="64">
        <v>61.8</v>
      </c>
      <c r="Q24" s="23" t="s">
        <v>36</v>
      </c>
      <c r="R24" s="64">
        <v>85</v>
      </c>
      <c r="S24" s="23" t="s">
        <v>36</v>
      </c>
      <c r="T24" s="64" t="s">
        <v>36</v>
      </c>
      <c r="U24" s="23" t="s">
        <v>36</v>
      </c>
      <c r="V24" s="64" t="s">
        <v>36</v>
      </c>
      <c r="W24" s="65" t="s">
        <v>36</v>
      </c>
      <c r="X24" s="66">
        <v>29.1</v>
      </c>
      <c r="Y24" s="70" t="s">
        <v>36</v>
      </c>
      <c r="Z24" s="71">
        <v>199</v>
      </c>
      <c r="AA24" s="24" t="s">
        <v>36</v>
      </c>
      <c r="AB24" s="886">
        <v>0.3</v>
      </c>
      <c r="AC24" s="481" t="s">
        <v>36</v>
      </c>
      <c r="AD24" s="464" t="s">
        <v>36</v>
      </c>
      <c r="AE24" s="386" t="s">
        <v>36</v>
      </c>
      <c r="AF24" s="385" t="s">
        <v>36</v>
      </c>
      <c r="AG24" s="6" t="s">
        <v>288</v>
      </c>
      <c r="AH24" s="18" t="s">
        <v>23</v>
      </c>
      <c r="AI24" s="885" t="s">
        <v>36</v>
      </c>
      <c r="AJ24" s="269" t="s">
        <v>644</v>
      </c>
      <c r="AK24" s="42" t="s">
        <v>36</v>
      </c>
      <c r="AL24" s="96"/>
    </row>
    <row r="25" spans="1:38">
      <c r="A25" s="2239"/>
      <c r="B25" s="54">
        <v>42847</v>
      </c>
      <c r="C25" s="7" t="s">
        <v>41</v>
      </c>
      <c r="D25" s="76" t="s">
        <v>641</v>
      </c>
      <c r="E25" s="73" t="s">
        <v>36</v>
      </c>
      <c r="F25" s="61">
        <v>14.9</v>
      </c>
      <c r="G25" s="23">
        <v>16.100000000000001</v>
      </c>
      <c r="H25" s="64">
        <v>15.5</v>
      </c>
      <c r="I25" s="65">
        <v>6.7</v>
      </c>
      <c r="J25" s="66">
        <v>6.6</v>
      </c>
      <c r="K25" s="24">
        <v>7.38</v>
      </c>
      <c r="L25" s="69">
        <v>7.45</v>
      </c>
      <c r="M25" s="65" t="s">
        <v>36</v>
      </c>
      <c r="N25" s="66">
        <v>31.7</v>
      </c>
      <c r="O25" s="23" t="s">
        <v>36</v>
      </c>
      <c r="P25" s="64" t="s">
        <v>19</v>
      </c>
      <c r="Q25" s="23" t="s">
        <v>36</v>
      </c>
      <c r="R25" s="64" t="s">
        <v>19</v>
      </c>
      <c r="S25" s="23" t="s">
        <v>36</v>
      </c>
      <c r="T25" s="64" t="s">
        <v>36</v>
      </c>
      <c r="U25" s="23" t="s">
        <v>36</v>
      </c>
      <c r="V25" s="64" t="s">
        <v>36</v>
      </c>
      <c r="W25" s="65" t="s">
        <v>36</v>
      </c>
      <c r="X25" s="66" t="s">
        <v>19</v>
      </c>
      <c r="Y25" s="70" t="s">
        <v>36</v>
      </c>
      <c r="Z25" s="71" t="s">
        <v>19</v>
      </c>
      <c r="AA25" s="24" t="s">
        <v>36</v>
      </c>
      <c r="AB25" s="886"/>
      <c r="AC25" s="481" t="s">
        <v>36</v>
      </c>
      <c r="AD25" s="464" t="s">
        <v>36</v>
      </c>
      <c r="AE25" s="386" t="s">
        <v>36</v>
      </c>
      <c r="AF25" s="385" t="s">
        <v>36</v>
      </c>
      <c r="AG25" s="6" t="s">
        <v>289</v>
      </c>
      <c r="AH25" s="18" t="s">
        <v>23</v>
      </c>
      <c r="AI25" s="23" t="s">
        <v>36</v>
      </c>
      <c r="AJ25" s="48">
        <v>23.5</v>
      </c>
      <c r="AK25" s="36" t="s">
        <v>36</v>
      </c>
      <c r="AL25" s="97"/>
    </row>
    <row r="26" spans="1:38">
      <c r="A26" s="2239"/>
      <c r="B26" s="54">
        <v>42848</v>
      </c>
      <c r="C26" s="7" t="s">
        <v>42</v>
      </c>
      <c r="D26" s="76" t="s">
        <v>627</v>
      </c>
      <c r="E26" s="73" t="s">
        <v>36</v>
      </c>
      <c r="F26" s="61">
        <v>14.9</v>
      </c>
      <c r="G26" s="23">
        <v>16.399999999999999</v>
      </c>
      <c r="H26" s="64">
        <v>15.4</v>
      </c>
      <c r="I26" s="65">
        <v>6.3</v>
      </c>
      <c r="J26" s="66">
        <v>6.4</v>
      </c>
      <c r="K26" s="24">
        <v>7.51</v>
      </c>
      <c r="L26" s="69">
        <v>7.53</v>
      </c>
      <c r="M26" s="65" t="s">
        <v>36</v>
      </c>
      <c r="N26" s="66">
        <v>31.5</v>
      </c>
      <c r="O26" s="23" t="s">
        <v>36</v>
      </c>
      <c r="P26" s="64" t="s">
        <v>19</v>
      </c>
      <c r="Q26" s="23" t="s">
        <v>36</v>
      </c>
      <c r="R26" s="64" t="s">
        <v>19</v>
      </c>
      <c r="S26" s="23" t="s">
        <v>36</v>
      </c>
      <c r="T26" s="64" t="s">
        <v>36</v>
      </c>
      <c r="U26" s="23" t="s">
        <v>36</v>
      </c>
      <c r="V26" s="64" t="s">
        <v>36</v>
      </c>
      <c r="W26" s="65" t="s">
        <v>36</v>
      </c>
      <c r="X26" s="66" t="s">
        <v>19</v>
      </c>
      <c r="Y26" s="70" t="s">
        <v>36</v>
      </c>
      <c r="Z26" s="71" t="s">
        <v>19</v>
      </c>
      <c r="AA26" s="24" t="s">
        <v>36</v>
      </c>
      <c r="AB26" s="886"/>
      <c r="AC26" s="481" t="s">
        <v>36</v>
      </c>
      <c r="AD26" s="464" t="s">
        <v>36</v>
      </c>
      <c r="AE26" s="386" t="s">
        <v>36</v>
      </c>
      <c r="AF26" s="385" t="s">
        <v>36</v>
      </c>
      <c r="AG26" s="6" t="s">
        <v>27</v>
      </c>
      <c r="AH26" s="18" t="s">
        <v>23</v>
      </c>
      <c r="AI26" s="23" t="s">
        <v>36</v>
      </c>
      <c r="AJ26" s="48">
        <v>27.6</v>
      </c>
      <c r="AK26" s="36" t="s">
        <v>36</v>
      </c>
      <c r="AL26" s="97"/>
    </row>
    <row r="27" spans="1:38">
      <c r="A27" s="2239"/>
      <c r="B27" s="54">
        <v>42849</v>
      </c>
      <c r="C27" s="7" t="s">
        <v>37</v>
      </c>
      <c r="D27" s="76" t="s">
        <v>627</v>
      </c>
      <c r="E27" s="73" t="s">
        <v>36</v>
      </c>
      <c r="F27" s="61">
        <v>15.5</v>
      </c>
      <c r="G27" s="23">
        <v>16.600000000000001</v>
      </c>
      <c r="H27" s="64">
        <v>15.6</v>
      </c>
      <c r="I27" s="65">
        <v>5.9</v>
      </c>
      <c r="J27" s="66">
        <v>5.9</v>
      </c>
      <c r="K27" s="24">
        <v>7.48</v>
      </c>
      <c r="L27" s="69">
        <v>7.5</v>
      </c>
      <c r="M27" s="65" t="s">
        <v>36</v>
      </c>
      <c r="N27" s="66">
        <v>31.1</v>
      </c>
      <c r="O27" s="23" t="s">
        <v>36</v>
      </c>
      <c r="P27" s="64">
        <v>58.8</v>
      </c>
      <c r="Q27" s="23" t="s">
        <v>36</v>
      </c>
      <c r="R27" s="64">
        <v>84.2</v>
      </c>
      <c r="S27" s="23" t="s">
        <v>36</v>
      </c>
      <c r="T27" s="64" t="s">
        <v>36</v>
      </c>
      <c r="U27" s="23" t="s">
        <v>36</v>
      </c>
      <c r="V27" s="64" t="s">
        <v>36</v>
      </c>
      <c r="W27" s="65" t="s">
        <v>36</v>
      </c>
      <c r="X27" s="66">
        <v>29.6</v>
      </c>
      <c r="Y27" s="70" t="s">
        <v>36</v>
      </c>
      <c r="Z27" s="71">
        <v>196</v>
      </c>
      <c r="AA27" s="24" t="s">
        <v>36</v>
      </c>
      <c r="AB27" s="886">
        <v>0.28999999999999998</v>
      </c>
      <c r="AC27" s="481" t="s">
        <v>36</v>
      </c>
      <c r="AD27" s="464" t="s">
        <v>36</v>
      </c>
      <c r="AE27" s="386" t="s">
        <v>36</v>
      </c>
      <c r="AF27" s="385" t="s">
        <v>36</v>
      </c>
      <c r="AG27" s="6" t="s">
        <v>290</v>
      </c>
      <c r="AH27" s="18" t="s">
        <v>275</v>
      </c>
      <c r="AI27" s="51" t="s">
        <v>36</v>
      </c>
      <c r="AJ27" s="52">
        <v>12</v>
      </c>
      <c r="AK27" s="43" t="s">
        <v>36</v>
      </c>
      <c r="AL27" s="99"/>
    </row>
    <row r="28" spans="1:38">
      <c r="A28" s="2239"/>
      <c r="B28" s="54">
        <v>42850</v>
      </c>
      <c r="C28" s="7" t="s">
        <v>38</v>
      </c>
      <c r="D28" s="76" t="s">
        <v>627</v>
      </c>
      <c r="E28" s="73" t="s">
        <v>36</v>
      </c>
      <c r="F28" s="61">
        <v>18.399999999999999</v>
      </c>
      <c r="G28" s="23">
        <v>16.899999999999999</v>
      </c>
      <c r="H28" s="64">
        <v>15.8</v>
      </c>
      <c r="I28" s="65">
        <v>5.2</v>
      </c>
      <c r="J28" s="66">
        <v>5.6</v>
      </c>
      <c r="K28" s="24">
        <v>7.51</v>
      </c>
      <c r="L28" s="69">
        <v>7.54</v>
      </c>
      <c r="M28" s="65" t="s">
        <v>36</v>
      </c>
      <c r="N28" s="66">
        <v>30.7</v>
      </c>
      <c r="O28" s="23" t="s">
        <v>36</v>
      </c>
      <c r="P28" s="64">
        <v>59</v>
      </c>
      <c r="Q28" s="23" t="s">
        <v>36</v>
      </c>
      <c r="R28" s="64">
        <v>83.4</v>
      </c>
      <c r="S28" s="23" t="s">
        <v>36</v>
      </c>
      <c r="T28" s="64" t="s">
        <v>36</v>
      </c>
      <c r="U28" s="23" t="s">
        <v>36</v>
      </c>
      <c r="V28" s="64" t="s">
        <v>36</v>
      </c>
      <c r="W28" s="65" t="s">
        <v>36</v>
      </c>
      <c r="X28" s="66">
        <v>28.7</v>
      </c>
      <c r="Y28" s="70" t="s">
        <v>36</v>
      </c>
      <c r="Z28" s="71">
        <v>193</v>
      </c>
      <c r="AA28" s="24" t="s">
        <v>36</v>
      </c>
      <c r="AB28" s="886">
        <v>0.3</v>
      </c>
      <c r="AC28" s="481" t="s">
        <v>36</v>
      </c>
      <c r="AD28" s="464" t="s">
        <v>36</v>
      </c>
      <c r="AE28" s="386" t="s">
        <v>36</v>
      </c>
      <c r="AF28" s="385" t="s">
        <v>36</v>
      </c>
      <c r="AG28" s="6" t="s">
        <v>291</v>
      </c>
      <c r="AH28" s="18" t="s">
        <v>23</v>
      </c>
      <c r="AI28" s="51" t="s">
        <v>36</v>
      </c>
      <c r="AJ28" s="52">
        <v>4</v>
      </c>
      <c r="AK28" s="43" t="s">
        <v>36</v>
      </c>
      <c r="AL28" s="99"/>
    </row>
    <row r="29" spans="1:38">
      <c r="A29" s="2239"/>
      <c r="B29" s="54">
        <v>42851</v>
      </c>
      <c r="C29" s="7" t="s">
        <v>35</v>
      </c>
      <c r="D29" s="76" t="s">
        <v>641</v>
      </c>
      <c r="E29" s="73" t="s">
        <v>36</v>
      </c>
      <c r="F29" s="61">
        <v>16.600000000000001</v>
      </c>
      <c r="G29" s="23">
        <v>16.899999999999999</v>
      </c>
      <c r="H29" s="64">
        <v>15.9</v>
      </c>
      <c r="I29" s="65">
        <v>5.0999999999999996</v>
      </c>
      <c r="J29" s="66">
        <v>5.0999999999999996</v>
      </c>
      <c r="K29" s="24">
        <v>7.34</v>
      </c>
      <c r="L29" s="69">
        <v>7.4</v>
      </c>
      <c r="M29" s="65" t="s">
        <v>36</v>
      </c>
      <c r="N29" s="66">
        <v>30.8</v>
      </c>
      <c r="O29" s="23" t="s">
        <v>36</v>
      </c>
      <c r="P29" s="64">
        <v>58.5</v>
      </c>
      <c r="Q29" s="23" t="s">
        <v>36</v>
      </c>
      <c r="R29" s="64">
        <v>83</v>
      </c>
      <c r="S29" s="23" t="s">
        <v>36</v>
      </c>
      <c r="T29" s="64" t="s">
        <v>36</v>
      </c>
      <c r="U29" s="23" t="s">
        <v>36</v>
      </c>
      <c r="V29" s="64" t="s">
        <v>36</v>
      </c>
      <c r="W29" s="65" t="s">
        <v>36</v>
      </c>
      <c r="X29" s="66">
        <v>29</v>
      </c>
      <c r="Y29" s="70" t="s">
        <v>36</v>
      </c>
      <c r="Z29" s="71">
        <v>179</v>
      </c>
      <c r="AA29" s="24" t="s">
        <v>36</v>
      </c>
      <c r="AB29" s="886">
        <v>0.3</v>
      </c>
      <c r="AC29" s="481" t="s">
        <v>36</v>
      </c>
      <c r="AD29" s="464" t="s">
        <v>36</v>
      </c>
      <c r="AE29" s="386" t="s">
        <v>36</v>
      </c>
      <c r="AF29" s="385" t="s">
        <v>36</v>
      </c>
      <c r="AG29" s="19"/>
      <c r="AH29" s="9"/>
      <c r="AI29" s="20"/>
      <c r="AJ29" s="8"/>
      <c r="AK29" s="8"/>
      <c r="AL29" s="9"/>
    </row>
    <row r="30" spans="1:38">
      <c r="A30" s="2239"/>
      <c r="B30" s="54">
        <v>42852</v>
      </c>
      <c r="C30" s="7" t="s">
        <v>39</v>
      </c>
      <c r="D30" s="76" t="s">
        <v>632</v>
      </c>
      <c r="E30" s="73">
        <v>8</v>
      </c>
      <c r="F30" s="61">
        <v>10.8</v>
      </c>
      <c r="G30" s="23">
        <v>16.7</v>
      </c>
      <c r="H30" s="64">
        <v>15.9</v>
      </c>
      <c r="I30" s="65">
        <v>5.032</v>
      </c>
      <c r="J30" s="66">
        <v>5.0149999999999997</v>
      </c>
      <c r="K30" s="24">
        <v>7.46</v>
      </c>
      <c r="L30" s="69">
        <v>7.45</v>
      </c>
      <c r="M30" s="65" t="s">
        <v>36</v>
      </c>
      <c r="N30" s="66">
        <v>30.4</v>
      </c>
      <c r="O30" s="23" t="s">
        <v>36</v>
      </c>
      <c r="P30" s="64">
        <v>56.2</v>
      </c>
      <c r="Q30" s="23" t="s">
        <v>36</v>
      </c>
      <c r="R30" s="64">
        <v>82</v>
      </c>
      <c r="S30" s="23" t="s">
        <v>36</v>
      </c>
      <c r="T30" s="64" t="s">
        <v>36</v>
      </c>
      <c r="U30" s="23" t="s">
        <v>36</v>
      </c>
      <c r="V30" s="64" t="s">
        <v>36</v>
      </c>
      <c r="W30" s="65" t="s">
        <v>36</v>
      </c>
      <c r="X30" s="66">
        <v>28.3</v>
      </c>
      <c r="Y30" s="70" t="s">
        <v>36</v>
      </c>
      <c r="Z30" s="71">
        <v>177</v>
      </c>
      <c r="AA30" s="24" t="s">
        <v>36</v>
      </c>
      <c r="AB30" s="886">
        <v>0.28000000000000003</v>
      </c>
      <c r="AC30" s="481" t="s">
        <v>36</v>
      </c>
      <c r="AD30" s="464" t="s">
        <v>36</v>
      </c>
      <c r="AE30" s="386" t="s">
        <v>36</v>
      </c>
      <c r="AF30" s="385" t="s">
        <v>36</v>
      </c>
      <c r="AG30" s="19"/>
      <c r="AH30" s="9"/>
      <c r="AI30" s="20"/>
      <c r="AJ30" s="8"/>
      <c r="AK30" s="8"/>
      <c r="AL30" s="9"/>
    </row>
    <row r="31" spans="1:38">
      <c r="A31" s="2239"/>
      <c r="B31" s="54">
        <v>42853</v>
      </c>
      <c r="C31" s="7" t="s">
        <v>40</v>
      </c>
      <c r="D31" s="76" t="s">
        <v>641</v>
      </c>
      <c r="E31" s="73" t="s">
        <v>36</v>
      </c>
      <c r="F31" s="61">
        <v>19.3</v>
      </c>
      <c r="G31" s="23">
        <v>17.100000000000001</v>
      </c>
      <c r="H31" s="64">
        <v>16.100000000000001</v>
      </c>
      <c r="I31" s="65">
        <v>5.6</v>
      </c>
      <c r="J31" s="66">
        <v>5.6</v>
      </c>
      <c r="K31" s="24">
        <v>7.44</v>
      </c>
      <c r="L31" s="69">
        <v>7.4</v>
      </c>
      <c r="M31" s="65" t="s">
        <v>36</v>
      </c>
      <c r="N31" s="66">
        <v>30.3</v>
      </c>
      <c r="O31" s="23" t="s">
        <v>36</v>
      </c>
      <c r="P31" s="64">
        <v>56.5</v>
      </c>
      <c r="Q31" s="23" t="s">
        <v>36</v>
      </c>
      <c r="R31" s="64">
        <v>80</v>
      </c>
      <c r="S31" s="23" t="s">
        <v>36</v>
      </c>
      <c r="T31" s="64" t="s">
        <v>36</v>
      </c>
      <c r="U31" s="23" t="s">
        <v>36</v>
      </c>
      <c r="V31" s="64" t="s">
        <v>36</v>
      </c>
      <c r="W31" s="65" t="s">
        <v>36</v>
      </c>
      <c r="X31" s="66">
        <v>27.8</v>
      </c>
      <c r="Y31" s="70" t="s">
        <v>36</v>
      </c>
      <c r="Z31" s="71">
        <v>197</v>
      </c>
      <c r="AA31" s="24" t="s">
        <v>36</v>
      </c>
      <c r="AB31" s="886">
        <v>0.28000000000000003</v>
      </c>
      <c r="AC31" s="481" t="s">
        <v>36</v>
      </c>
      <c r="AD31" s="464" t="s">
        <v>36</v>
      </c>
      <c r="AE31" s="386" t="s">
        <v>36</v>
      </c>
      <c r="AF31" s="385" t="s">
        <v>452</v>
      </c>
      <c r="AG31" s="21"/>
      <c r="AH31" s="3"/>
      <c r="AI31" s="22"/>
      <c r="AJ31" s="10"/>
      <c r="AK31" s="10"/>
      <c r="AL31" s="3"/>
    </row>
    <row r="32" spans="1:38">
      <c r="A32" s="2239"/>
      <c r="B32" s="54">
        <v>42854</v>
      </c>
      <c r="C32" s="55" t="s">
        <v>41</v>
      </c>
      <c r="D32" s="76" t="s">
        <v>627</v>
      </c>
      <c r="E32" s="73" t="s">
        <v>36</v>
      </c>
      <c r="F32" s="61">
        <v>19.7</v>
      </c>
      <c r="G32" s="23">
        <v>17.100000000000001</v>
      </c>
      <c r="H32" s="64">
        <v>16.100000000000001</v>
      </c>
      <c r="I32" s="65">
        <v>6.2</v>
      </c>
      <c r="J32" s="66">
        <v>5.5</v>
      </c>
      <c r="K32" s="24">
        <v>7.49</v>
      </c>
      <c r="L32" s="69">
        <v>7.53</v>
      </c>
      <c r="M32" s="65" t="s">
        <v>36</v>
      </c>
      <c r="N32" s="66">
        <v>29.8</v>
      </c>
      <c r="O32" s="23" t="s">
        <v>36</v>
      </c>
      <c r="P32" s="64" t="s">
        <v>19</v>
      </c>
      <c r="Q32" s="23" t="s">
        <v>36</v>
      </c>
      <c r="R32" s="64" t="s">
        <v>19</v>
      </c>
      <c r="S32" s="23" t="s">
        <v>36</v>
      </c>
      <c r="T32" s="64" t="s">
        <v>36</v>
      </c>
      <c r="U32" s="23" t="s">
        <v>36</v>
      </c>
      <c r="V32" s="64" t="s">
        <v>36</v>
      </c>
      <c r="W32" s="65" t="s">
        <v>36</v>
      </c>
      <c r="X32" s="66" t="s">
        <v>19</v>
      </c>
      <c r="Y32" s="70" t="s">
        <v>36</v>
      </c>
      <c r="Z32" s="71" t="s">
        <v>19</v>
      </c>
      <c r="AA32" s="24" t="s">
        <v>36</v>
      </c>
      <c r="AB32" s="69" t="s">
        <v>19</v>
      </c>
      <c r="AC32" s="481" t="s">
        <v>36</v>
      </c>
      <c r="AD32" s="464" t="s">
        <v>36</v>
      </c>
      <c r="AE32" s="386" t="s">
        <v>36</v>
      </c>
      <c r="AF32" s="385" t="s">
        <v>36</v>
      </c>
      <c r="AG32" s="29" t="s">
        <v>34</v>
      </c>
      <c r="AH32" s="2" t="s">
        <v>36</v>
      </c>
      <c r="AI32" s="2" t="s">
        <v>36</v>
      </c>
      <c r="AJ32" s="2" t="s">
        <v>36</v>
      </c>
      <c r="AK32" s="2" t="s">
        <v>36</v>
      </c>
      <c r="AL32" s="100" t="s">
        <v>36</v>
      </c>
    </row>
    <row r="33" spans="1:38">
      <c r="A33" s="2239"/>
      <c r="B33" s="101">
        <v>42855</v>
      </c>
      <c r="C33" s="102" t="s">
        <v>42</v>
      </c>
      <c r="D33" s="76" t="s">
        <v>627</v>
      </c>
      <c r="E33" s="73" t="s">
        <v>36</v>
      </c>
      <c r="F33" s="61">
        <v>20.8</v>
      </c>
      <c r="G33" s="23">
        <v>17.3</v>
      </c>
      <c r="H33" s="64">
        <v>16.3</v>
      </c>
      <c r="I33" s="65">
        <v>4.5999999999999996</v>
      </c>
      <c r="J33" s="66">
        <v>4.5</v>
      </c>
      <c r="K33" s="24">
        <v>7.41</v>
      </c>
      <c r="L33" s="69">
        <v>7.35</v>
      </c>
      <c r="M33" s="65" t="s">
        <v>36</v>
      </c>
      <c r="N33" s="66">
        <v>29.8</v>
      </c>
      <c r="O33" s="23" t="s">
        <v>36</v>
      </c>
      <c r="P33" s="64" t="s">
        <v>19</v>
      </c>
      <c r="Q33" s="23" t="s">
        <v>36</v>
      </c>
      <c r="R33" s="64" t="s">
        <v>19</v>
      </c>
      <c r="S33" s="23" t="s">
        <v>36</v>
      </c>
      <c r="T33" s="64" t="s">
        <v>36</v>
      </c>
      <c r="U33" s="23" t="s">
        <v>36</v>
      </c>
      <c r="V33" s="64" t="s">
        <v>36</v>
      </c>
      <c r="W33" s="65" t="s">
        <v>36</v>
      </c>
      <c r="X33" s="66" t="s">
        <v>19</v>
      </c>
      <c r="Y33" s="70" t="s">
        <v>36</v>
      </c>
      <c r="Z33" s="71" t="s">
        <v>19</v>
      </c>
      <c r="AA33" s="24" t="s">
        <v>36</v>
      </c>
      <c r="AB33" s="69" t="s">
        <v>19</v>
      </c>
      <c r="AC33" s="481" t="s">
        <v>36</v>
      </c>
      <c r="AD33" s="464" t="s">
        <v>36</v>
      </c>
      <c r="AE33" s="386" t="s">
        <v>36</v>
      </c>
      <c r="AF33" s="385" t="s">
        <v>36</v>
      </c>
      <c r="AG33" s="11" t="s">
        <v>36</v>
      </c>
      <c r="AH33" s="2" t="s">
        <v>36</v>
      </c>
      <c r="AI33" s="2" t="s">
        <v>36</v>
      </c>
      <c r="AJ33" s="2" t="s">
        <v>36</v>
      </c>
      <c r="AK33" s="2" t="s">
        <v>36</v>
      </c>
      <c r="AL33" s="100" t="s">
        <v>36</v>
      </c>
    </row>
    <row r="34" spans="1:38" s="1" customFormat="1" ht="13.5" customHeight="1">
      <c r="A34" s="2239"/>
      <c r="B34" s="2183" t="s">
        <v>407</v>
      </c>
      <c r="C34" s="2184"/>
      <c r="D34" s="664"/>
      <c r="E34" s="586">
        <f>MAX(E4:E33)</f>
        <v>36.5</v>
      </c>
      <c r="F34" s="587">
        <f t="shared" ref="F34:AF34" si="0">MAX(F4:F33)</f>
        <v>23.3</v>
      </c>
      <c r="G34" s="588">
        <f t="shared" si="0"/>
        <v>17.3</v>
      </c>
      <c r="H34" s="589">
        <f t="shared" si="0"/>
        <v>16.3</v>
      </c>
      <c r="I34" s="590">
        <f t="shared" si="0"/>
        <v>7.81</v>
      </c>
      <c r="J34" s="591">
        <f t="shared" si="0"/>
        <v>6.84</v>
      </c>
      <c r="K34" s="592">
        <f t="shared" si="0"/>
        <v>7.54</v>
      </c>
      <c r="L34" s="593">
        <f t="shared" si="0"/>
        <v>7.55</v>
      </c>
      <c r="M34" s="1576"/>
      <c r="N34" s="591">
        <f t="shared" si="0"/>
        <v>35.799999999999997</v>
      </c>
      <c r="O34" s="1576"/>
      <c r="P34" s="589">
        <f t="shared" si="0"/>
        <v>71</v>
      </c>
      <c r="Q34" s="1576"/>
      <c r="R34" s="589">
        <f t="shared" si="0"/>
        <v>97</v>
      </c>
      <c r="S34" s="1576"/>
      <c r="T34" s="589">
        <f t="shared" si="0"/>
        <v>56</v>
      </c>
      <c r="U34" s="1576"/>
      <c r="V34" s="589">
        <f t="shared" si="0"/>
        <v>39</v>
      </c>
      <c r="W34" s="1576"/>
      <c r="X34" s="591">
        <f t="shared" si="0"/>
        <v>33.200000000000003</v>
      </c>
      <c r="Y34" s="1576"/>
      <c r="Z34" s="595">
        <f t="shared" si="0"/>
        <v>273</v>
      </c>
      <c r="AA34" s="1576"/>
      <c r="AB34" s="593">
        <f>MAX(AB4:AB33)</f>
        <v>0.3</v>
      </c>
      <c r="AC34" s="615">
        <f t="shared" si="0"/>
        <v>313</v>
      </c>
      <c r="AD34" s="507">
        <f t="shared" si="0"/>
        <v>89</v>
      </c>
      <c r="AE34" s="596">
        <f t="shared" si="0"/>
        <v>0</v>
      </c>
      <c r="AF34" s="611">
        <f t="shared" si="0"/>
        <v>0</v>
      </c>
      <c r="AG34" s="11"/>
      <c r="AH34" s="2"/>
      <c r="AI34" s="2"/>
      <c r="AJ34" s="2"/>
      <c r="AK34" s="2"/>
      <c r="AL34" s="100"/>
    </row>
    <row r="35" spans="1:38" s="1" customFormat="1" ht="13.5" customHeight="1">
      <c r="A35" s="2239"/>
      <c r="B35" s="2185" t="s">
        <v>408</v>
      </c>
      <c r="C35" s="2186"/>
      <c r="D35" s="666"/>
      <c r="E35" s="597">
        <f>MIN(E4:E33)</f>
        <v>1</v>
      </c>
      <c r="F35" s="598">
        <f t="shared" ref="F35:AF35" si="1">MIN(F4:F33)</f>
        <v>4.8</v>
      </c>
      <c r="G35" s="599">
        <f t="shared" si="1"/>
        <v>11.8</v>
      </c>
      <c r="H35" s="600">
        <f t="shared" si="1"/>
        <v>10.9</v>
      </c>
      <c r="I35" s="601">
        <f t="shared" si="1"/>
        <v>3.9</v>
      </c>
      <c r="J35" s="602">
        <f t="shared" si="1"/>
        <v>3.9</v>
      </c>
      <c r="K35" s="603">
        <f t="shared" si="1"/>
        <v>7.34</v>
      </c>
      <c r="L35" s="604">
        <f t="shared" si="1"/>
        <v>7.35</v>
      </c>
      <c r="M35" s="1577"/>
      <c r="N35" s="602">
        <f t="shared" si="1"/>
        <v>29.8</v>
      </c>
      <c r="O35" s="1577"/>
      <c r="P35" s="600">
        <f t="shared" si="1"/>
        <v>56.2</v>
      </c>
      <c r="Q35" s="1577"/>
      <c r="R35" s="600">
        <f t="shared" si="1"/>
        <v>80</v>
      </c>
      <c r="S35" s="1577"/>
      <c r="T35" s="600">
        <f t="shared" si="1"/>
        <v>56</v>
      </c>
      <c r="U35" s="1577"/>
      <c r="V35" s="600">
        <f t="shared" si="1"/>
        <v>39</v>
      </c>
      <c r="W35" s="1577"/>
      <c r="X35" s="602">
        <f t="shared" si="1"/>
        <v>27.8</v>
      </c>
      <c r="Y35" s="1577"/>
      <c r="Z35" s="606">
        <f t="shared" si="1"/>
        <v>177</v>
      </c>
      <c r="AA35" s="1577"/>
      <c r="AB35" s="603">
        <f>MIN(AB4:AB33)</f>
        <v>0.14000000000000001</v>
      </c>
      <c r="AC35" s="49">
        <v>0</v>
      </c>
      <c r="AD35" s="501">
        <v>0</v>
      </c>
      <c r="AE35" s="607">
        <f t="shared" si="1"/>
        <v>0</v>
      </c>
      <c r="AF35" s="612">
        <f t="shared" si="1"/>
        <v>0</v>
      </c>
      <c r="AG35" s="11"/>
      <c r="AH35" s="2"/>
      <c r="AI35" s="2"/>
      <c r="AJ35" s="2"/>
      <c r="AK35" s="2"/>
      <c r="AL35" s="100"/>
    </row>
    <row r="36" spans="1:38" s="1" customFormat="1" ht="13.5" customHeight="1">
      <c r="A36" s="2239"/>
      <c r="B36" s="2185" t="s">
        <v>409</v>
      </c>
      <c r="C36" s="2186"/>
      <c r="D36" s="666"/>
      <c r="E36" s="1578">
        <f>E37/COUNT(B4:B33)</f>
        <v>4.0666666666666664</v>
      </c>
      <c r="F36" s="598">
        <f t="shared" ref="F36:L36" si="2">IF(COUNT(F4:F33)=0,0,AVERAGE(F4:F33))</f>
        <v>15.726666666666665</v>
      </c>
      <c r="G36" s="599">
        <f t="shared" si="2"/>
        <v>14.606666666666667</v>
      </c>
      <c r="H36" s="600">
        <f t="shared" si="2"/>
        <v>13.773333333333332</v>
      </c>
      <c r="I36" s="601">
        <f t="shared" si="2"/>
        <v>5.7380666666666666</v>
      </c>
      <c r="J36" s="602">
        <f t="shared" si="2"/>
        <v>5.6766333333333323</v>
      </c>
      <c r="K36" s="603">
        <f t="shared" si="2"/>
        <v>7.4563333333333324</v>
      </c>
      <c r="L36" s="604">
        <f t="shared" si="2"/>
        <v>7.4653333333333318</v>
      </c>
      <c r="M36" s="1577"/>
      <c r="N36" s="602">
        <f t="shared" ref="N36:Z36" si="3">IF(COUNT(N4:N33)=0,0,AVERAGE(N4:N33))</f>
        <v>33.426666666666662</v>
      </c>
      <c r="O36" s="1577"/>
      <c r="P36" s="600">
        <f t="shared" si="3"/>
        <v>65.474999999999994</v>
      </c>
      <c r="Q36" s="1577"/>
      <c r="R36" s="600">
        <f t="shared" si="3"/>
        <v>90.750000000000014</v>
      </c>
      <c r="S36" s="1577"/>
      <c r="T36" s="600">
        <f t="shared" si="3"/>
        <v>56</v>
      </c>
      <c r="U36" s="1577"/>
      <c r="V36" s="600">
        <f t="shared" si="3"/>
        <v>39</v>
      </c>
      <c r="W36" s="1577"/>
      <c r="X36" s="602">
        <f t="shared" si="3"/>
        <v>31.364999999999998</v>
      </c>
      <c r="Y36" s="1577"/>
      <c r="Z36" s="606">
        <f t="shared" si="3"/>
        <v>215.4</v>
      </c>
      <c r="AA36" s="1577"/>
      <c r="AB36" s="603">
        <f>IF(COUNT(AB4:AB33)=0,0,AVERAGE(AB4:AB33))</f>
        <v>0.24150000000000005</v>
      </c>
      <c r="AC36" s="49">
        <f>AC37/COUNT(B4:B33)</f>
        <v>10.433333333333334</v>
      </c>
      <c r="AD36" s="501">
        <f>AD37/COUNT(B4:B33)</f>
        <v>2.9666666666666668</v>
      </c>
      <c r="AE36" s="607" t="s">
        <v>36</v>
      </c>
      <c r="AF36" s="613"/>
      <c r="AG36" s="11"/>
      <c r="AH36" s="2"/>
      <c r="AI36" s="2"/>
      <c r="AJ36" s="2"/>
      <c r="AK36" s="2"/>
      <c r="AL36" s="100"/>
    </row>
    <row r="37" spans="1:38" s="1" customFormat="1" ht="13.5" customHeight="1">
      <c r="A37" s="2240"/>
      <c r="B37" s="2189" t="s">
        <v>410</v>
      </c>
      <c r="C37" s="2190"/>
      <c r="D37" s="666"/>
      <c r="E37" s="669">
        <f>SUM(E4:E33)</f>
        <v>122</v>
      </c>
      <c r="F37" s="725"/>
      <c r="G37" s="732"/>
      <c r="H37" s="727"/>
      <c r="I37" s="728"/>
      <c r="J37" s="735"/>
      <c r="K37" s="762"/>
      <c r="L37" s="731"/>
      <c r="M37" s="728"/>
      <c r="N37" s="735"/>
      <c r="O37" s="732"/>
      <c r="P37" s="727"/>
      <c r="Q37" s="732"/>
      <c r="R37" s="727"/>
      <c r="S37" s="732"/>
      <c r="T37" s="727"/>
      <c r="U37" s="732"/>
      <c r="V37" s="727"/>
      <c r="W37" s="728"/>
      <c r="X37" s="735"/>
      <c r="Y37" s="736"/>
      <c r="Z37" s="763"/>
      <c r="AA37" s="762"/>
      <c r="AB37" s="731"/>
      <c r="AC37" s="670">
        <f t="shared" ref="AC37:AD37" si="4">SUM(AC4:AC33)</f>
        <v>313</v>
      </c>
      <c r="AD37" s="671">
        <f t="shared" si="4"/>
        <v>89</v>
      </c>
      <c r="AE37" s="764"/>
      <c r="AF37" s="674"/>
      <c r="AG37" s="11"/>
      <c r="AH37" s="2"/>
      <c r="AI37" s="2"/>
      <c r="AJ37" s="2"/>
      <c r="AK37" s="2"/>
      <c r="AL37" s="100"/>
    </row>
    <row r="38" spans="1:38" ht="13.5" customHeight="1">
      <c r="A38" s="2238" t="s">
        <v>271</v>
      </c>
      <c r="B38" s="511">
        <v>42491</v>
      </c>
      <c r="C38" s="135" t="s">
        <v>37</v>
      </c>
      <c r="D38" s="74" t="s">
        <v>657</v>
      </c>
      <c r="E38" s="72">
        <v>2.5</v>
      </c>
      <c r="F38" s="60">
        <v>22.6</v>
      </c>
      <c r="G38" s="62">
        <v>17.5</v>
      </c>
      <c r="H38" s="63">
        <v>16.5</v>
      </c>
      <c r="I38" s="56">
        <v>4.2</v>
      </c>
      <c r="J38" s="57">
        <v>3.9</v>
      </c>
      <c r="K38" s="67">
        <v>7.44</v>
      </c>
      <c r="L38" s="68">
        <v>7.46</v>
      </c>
      <c r="M38" s="56"/>
      <c r="N38" s="57">
        <v>29.7</v>
      </c>
      <c r="O38" s="62"/>
      <c r="P38" s="63">
        <v>54.5</v>
      </c>
      <c r="Q38" s="62"/>
      <c r="R38" s="63">
        <v>80</v>
      </c>
      <c r="S38" s="62"/>
      <c r="T38" s="63"/>
      <c r="U38" s="62"/>
      <c r="V38" s="63"/>
      <c r="W38" s="56"/>
      <c r="X38" s="57">
        <v>27.5</v>
      </c>
      <c r="Y38" s="58"/>
      <c r="Z38" s="59">
        <v>188</v>
      </c>
      <c r="AA38" s="67"/>
      <c r="AB38" s="876">
        <v>0.18</v>
      </c>
      <c r="AC38" s="483"/>
      <c r="AD38" s="463"/>
      <c r="AE38" s="386" t="s">
        <v>36</v>
      </c>
      <c r="AF38" s="385" t="s">
        <v>36</v>
      </c>
      <c r="AG38" s="186">
        <v>42866</v>
      </c>
      <c r="AH38" s="147" t="s">
        <v>29</v>
      </c>
      <c r="AI38" s="148">
        <v>25.2</v>
      </c>
      <c r="AJ38" s="149" t="s">
        <v>20</v>
      </c>
      <c r="AK38" s="150"/>
      <c r="AL38" s="151"/>
    </row>
    <row r="39" spans="1:38">
      <c r="A39" s="2239"/>
      <c r="B39" s="54">
        <v>42492</v>
      </c>
      <c r="C39" s="7" t="s">
        <v>38</v>
      </c>
      <c r="D39" s="75" t="s">
        <v>657</v>
      </c>
      <c r="E39" s="73"/>
      <c r="F39" s="61">
        <v>16.899999999999999</v>
      </c>
      <c r="G39" s="23">
        <v>17.399999999999999</v>
      </c>
      <c r="H39" s="64">
        <v>16.2</v>
      </c>
      <c r="I39" s="65">
        <v>4</v>
      </c>
      <c r="J39" s="66">
        <v>3.3</v>
      </c>
      <c r="K39" s="24">
        <v>7.44</v>
      </c>
      <c r="L39" s="69">
        <v>7.47</v>
      </c>
      <c r="M39" s="65"/>
      <c r="N39" s="66">
        <v>29.5</v>
      </c>
      <c r="O39" s="23"/>
      <c r="P39" s="64">
        <v>55.7</v>
      </c>
      <c r="Q39" s="23"/>
      <c r="R39" s="64">
        <v>79</v>
      </c>
      <c r="S39" s="23"/>
      <c r="T39" s="64"/>
      <c r="U39" s="23"/>
      <c r="V39" s="64"/>
      <c r="W39" s="65"/>
      <c r="X39" s="66">
        <v>27.5</v>
      </c>
      <c r="Y39" s="70"/>
      <c r="Z39" s="71">
        <v>195</v>
      </c>
      <c r="AA39" s="24"/>
      <c r="AB39" s="886">
        <v>0.14000000000000001</v>
      </c>
      <c r="AC39" s="481"/>
      <c r="AD39" s="464"/>
      <c r="AE39" s="386" t="s">
        <v>36</v>
      </c>
      <c r="AF39" s="385" t="s">
        <v>36</v>
      </c>
      <c r="AG39" s="12" t="s">
        <v>30</v>
      </c>
      <c r="AH39" s="13" t="s">
        <v>31</v>
      </c>
      <c r="AI39" s="14" t="s">
        <v>32</v>
      </c>
      <c r="AJ39" s="15" t="s">
        <v>33</v>
      </c>
      <c r="AK39" s="16" t="s">
        <v>36</v>
      </c>
      <c r="AL39" s="93"/>
    </row>
    <row r="40" spans="1:38">
      <c r="A40" s="2239"/>
      <c r="B40" s="54">
        <v>42493</v>
      </c>
      <c r="C40" s="7" t="s">
        <v>35</v>
      </c>
      <c r="D40" s="76" t="s">
        <v>657</v>
      </c>
      <c r="E40" s="73"/>
      <c r="F40" s="61">
        <v>21.3</v>
      </c>
      <c r="G40" s="23">
        <v>17.8</v>
      </c>
      <c r="H40" s="64">
        <v>16.5</v>
      </c>
      <c r="I40" s="65">
        <v>3.6</v>
      </c>
      <c r="J40" s="66">
        <v>3.8</v>
      </c>
      <c r="K40" s="24">
        <v>7.47</v>
      </c>
      <c r="L40" s="69">
        <v>7.48</v>
      </c>
      <c r="M40" s="65"/>
      <c r="N40" s="66">
        <v>29.1</v>
      </c>
      <c r="O40" s="23"/>
      <c r="P40" s="64" t="s">
        <v>19</v>
      </c>
      <c r="Q40" s="23"/>
      <c r="R40" s="64"/>
      <c r="S40" s="23"/>
      <c r="T40" s="64"/>
      <c r="U40" s="23"/>
      <c r="V40" s="64"/>
      <c r="W40" s="65"/>
      <c r="X40" s="66"/>
      <c r="Y40" s="70"/>
      <c r="Z40" s="71"/>
      <c r="AA40" s="24"/>
      <c r="AB40" s="886"/>
      <c r="AC40" s="481"/>
      <c r="AD40" s="464"/>
      <c r="AE40" s="386" t="s">
        <v>36</v>
      </c>
      <c r="AF40" s="385" t="s">
        <v>36</v>
      </c>
      <c r="AG40" s="5" t="s">
        <v>273</v>
      </c>
      <c r="AH40" s="17" t="s">
        <v>20</v>
      </c>
      <c r="AI40" s="31"/>
      <c r="AJ40" s="32">
        <v>18.2</v>
      </c>
      <c r="AK40" s="33" t="s">
        <v>36</v>
      </c>
      <c r="AL40" s="94"/>
    </row>
    <row r="41" spans="1:38">
      <c r="A41" s="2239"/>
      <c r="B41" s="54">
        <v>42494</v>
      </c>
      <c r="C41" s="7" t="s">
        <v>39</v>
      </c>
      <c r="D41" s="76" t="s">
        <v>657</v>
      </c>
      <c r="E41" s="73"/>
      <c r="F41" s="61">
        <v>21.3</v>
      </c>
      <c r="G41" s="23">
        <v>18</v>
      </c>
      <c r="H41" s="64">
        <v>16.7</v>
      </c>
      <c r="I41" s="65">
        <v>3.9</v>
      </c>
      <c r="J41" s="66">
        <v>3.7</v>
      </c>
      <c r="K41" s="24">
        <v>7.42</v>
      </c>
      <c r="L41" s="69">
        <v>7.44</v>
      </c>
      <c r="M41" s="65"/>
      <c r="N41" s="66">
        <v>29.4</v>
      </c>
      <c r="O41" s="23"/>
      <c r="P41" s="64" t="s">
        <v>19</v>
      </c>
      <c r="Q41" s="23"/>
      <c r="R41" s="64"/>
      <c r="S41" s="23"/>
      <c r="T41" s="64"/>
      <c r="U41" s="23"/>
      <c r="V41" s="64"/>
      <c r="W41" s="65"/>
      <c r="X41" s="66"/>
      <c r="Y41" s="70"/>
      <c r="Z41" s="71"/>
      <c r="AA41" s="24"/>
      <c r="AB41" s="886"/>
      <c r="AC41" s="481"/>
      <c r="AD41" s="464"/>
      <c r="AE41" s="386" t="s">
        <v>36</v>
      </c>
      <c r="AF41" s="385" t="s">
        <v>36</v>
      </c>
      <c r="AG41" s="6" t="s">
        <v>274</v>
      </c>
      <c r="AH41" s="18" t="s">
        <v>275</v>
      </c>
      <c r="AI41" s="37"/>
      <c r="AJ41" s="987" t="s">
        <v>644</v>
      </c>
      <c r="AK41" s="39" t="s">
        <v>36</v>
      </c>
      <c r="AL41" s="95"/>
    </row>
    <row r="42" spans="1:38">
      <c r="A42" s="2239"/>
      <c r="B42" s="54">
        <v>42495</v>
      </c>
      <c r="C42" s="7" t="s">
        <v>40</v>
      </c>
      <c r="D42" s="116" t="s">
        <v>657</v>
      </c>
      <c r="E42" s="73"/>
      <c r="F42" s="61">
        <v>21.7</v>
      </c>
      <c r="G42" s="23">
        <v>18.3</v>
      </c>
      <c r="H42" s="64">
        <v>16.899999999999999</v>
      </c>
      <c r="I42" s="65">
        <v>3.4</v>
      </c>
      <c r="J42" s="66">
        <v>3.4</v>
      </c>
      <c r="K42" s="24">
        <v>7.45</v>
      </c>
      <c r="L42" s="69">
        <v>7.4</v>
      </c>
      <c r="M42" s="65"/>
      <c r="N42" s="66">
        <v>29.6</v>
      </c>
      <c r="O42" s="23"/>
      <c r="P42" s="64" t="s">
        <v>19</v>
      </c>
      <c r="Q42" s="23"/>
      <c r="R42" s="64"/>
      <c r="S42" s="23"/>
      <c r="T42" s="64"/>
      <c r="U42" s="23"/>
      <c r="V42" s="64"/>
      <c r="W42" s="65"/>
      <c r="X42" s="66"/>
      <c r="Y42" s="70"/>
      <c r="Z42" s="71"/>
      <c r="AA42" s="24"/>
      <c r="AB42" s="886"/>
      <c r="AC42" s="481"/>
      <c r="AD42" s="464"/>
      <c r="AE42" s="386" t="s">
        <v>36</v>
      </c>
      <c r="AF42" s="385" t="s">
        <v>36</v>
      </c>
      <c r="AG42" s="6" t="s">
        <v>21</v>
      </c>
      <c r="AH42" s="18"/>
      <c r="AI42" s="40"/>
      <c r="AJ42" s="990" t="s">
        <v>644</v>
      </c>
      <c r="AK42" s="42" t="s">
        <v>19</v>
      </c>
      <c r="AL42" s="96"/>
    </row>
    <row r="43" spans="1:38">
      <c r="A43" s="2239"/>
      <c r="B43" s="1592">
        <v>42496</v>
      </c>
      <c r="C43" s="1593" t="s">
        <v>41</v>
      </c>
      <c r="D43" s="76" t="s">
        <v>657</v>
      </c>
      <c r="E43" s="73"/>
      <c r="F43" s="61">
        <v>21.7</v>
      </c>
      <c r="G43" s="23">
        <v>18.5</v>
      </c>
      <c r="H43" s="64">
        <v>17.3</v>
      </c>
      <c r="I43" s="65">
        <v>3.3</v>
      </c>
      <c r="J43" s="66">
        <v>3.2</v>
      </c>
      <c r="K43" s="24">
        <v>7.46</v>
      </c>
      <c r="L43" s="69">
        <v>7.45</v>
      </c>
      <c r="M43" s="65"/>
      <c r="N43" s="66">
        <v>29.5</v>
      </c>
      <c r="O43" s="23"/>
      <c r="P43" s="64" t="s">
        <v>19</v>
      </c>
      <c r="Q43" s="23"/>
      <c r="R43" s="64"/>
      <c r="S43" s="23"/>
      <c r="T43" s="64" t="s">
        <v>19</v>
      </c>
      <c r="U43" s="152"/>
      <c r="V43" s="153" t="s">
        <v>19</v>
      </c>
      <c r="W43" s="65"/>
      <c r="X43" s="66"/>
      <c r="Y43" s="70"/>
      <c r="Z43" s="71"/>
      <c r="AA43" s="24"/>
      <c r="AB43" s="886"/>
      <c r="AC43" s="481"/>
      <c r="AD43" s="464"/>
      <c r="AE43" s="386" t="s">
        <v>36</v>
      </c>
      <c r="AF43" s="385" t="s">
        <v>36</v>
      </c>
      <c r="AG43" s="6" t="s">
        <v>276</v>
      </c>
      <c r="AH43" s="18" t="s">
        <v>22</v>
      </c>
      <c r="AI43" s="34"/>
      <c r="AJ43" s="993">
        <v>30.2</v>
      </c>
      <c r="AK43" s="36" t="s">
        <v>36</v>
      </c>
      <c r="AL43" s="97"/>
    </row>
    <row r="44" spans="1:38">
      <c r="A44" s="2239"/>
      <c r="B44" s="472">
        <v>42497</v>
      </c>
      <c r="C44" s="473" t="s">
        <v>42</v>
      </c>
      <c r="D44" s="76" t="s">
        <v>676</v>
      </c>
      <c r="E44" s="73"/>
      <c r="F44" s="61">
        <v>18.600000000000001</v>
      </c>
      <c r="G44" s="23">
        <v>18.5</v>
      </c>
      <c r="H44" s="64">
        <v>17.3</v>
      </c>
      <c r="I44" s="65">
        <v>3.3</v>
      </c>
      <c r="J44" s="66">
        <v>3.9</v>
      </c>
      <c r="K44" s="24">
        <v>7.41</v>
      </c>
      <c r="L44" s="69">
        <v>7.49</v>
      </c>
      <c r="M44" s="65"/>
      <c r="N44" s="66">
        <v>29.8</v>
      </c>
      <c r="O44" s="23"/>
      <c r="P44" s="64" t="s">
        <v>19</v>
      </c>
      <c r="Q44" s="23"/>
      <c r="R44" s="64"/>
      <c r="S44" s="23"/>
      <c r="T44" s="64" t="s">
        <v>19</v>
      </c>
      <c r="U44" s="23"/>
      <c r="V44" s="154" t="s">
        <v>19</v>
      </c>
      <c r="W44" s="65"/>
      <c r="X44" s="66"/>
      <c r="Y44" s="70"/>
      <c r="Z44" s="71"/>
      <c r="AA44" s="24"/>
      <c r="AB44" s="886"/>
      <c r="AC44" s="481"/>
      <c r="AD44" s="464"/>
      <c r="AE44" s="386" t="s">
        <v>36</v>
      </c>
      <c r="AF44" s="385" t="s">
        <v>36</v>
      </c>
      <c r="AG44" s="6" t="s">
        <v>277</v>
      </c>
      <c r="AH44" s="18" t="s">
        <v>23</v>
      </c>
      <c r="AI44" s="34"/>
      <c r="AJ44" s="993">
        <v>53.4</v>
      </c>
      <c r="AK44" s="36" t="s">
        <v>36</v>
      </c>
      <c r="AL44" s="97"/>
    </row>
    <row r="45" spans="1:38">
      <c r="A45" s="2239"/>
      <c r="B45" s="472">
        <v>42498</v>
      </c>
      <c r="C45" s="473" t="s">
        <v>37</v>
      </c>
      <c r="D45" s="76" t="s">
        <v>657</v>
      </c>
      <c r="E45" s="73"/>
      <c r="F45" s="61">
        <v>24.9</v>
      </c>
      <c r="G45" s="23">
        <v>18.8</v>
      </c>
      <c r="H45" s="64">
        <v>17.5</v>
      </c>
      <c r="I45" s="65">
        <v>2.7</v>
      </c>
      <c r="J45" s="66">
        <v>2.2999999999999998</v>
      </c>
      <c r="K45" s="24">
        <v>7.53</v>
      </c>
      <c r="L45" s="69">
        <v>7.5</v>
      </c>
      <c r="M45" s="65"/>
      <c r="N45" s="66">
        <v>29.7</v>
      </c>
      <c r="O45" s="23"/>
      <c r="P45" s="64">
        <v>53.4</v>
      </c>
      <c r="Q45" s="23"/>
      <c r="R45" s="64">
        <v>79.2</v>
      </c>
      <c r="S45" s="23"/>
      <c r="T45" s="64"/>
      <c r="U45" s="23"/>
      <c r="V45" s="154"/>
      <c r="W45" s="65"/>
      <c r="X45" s="66">
        <v>28.2</v>
      </c>
      <c r="Y45" s="70"/>
      <c r="Z45" s="71">
        <v>186</v>
      </c>
      <c r="AA45" s="24"/>
      <c r="AB45" s="886">
        <v>0.13</v>
      </c>
      <c r="AC45" s="481"/>
      <c r="AD45" s="464"/>
      <c r="AE45" s="386" t="s">
        <v>36</v>
      </c>
      <c r="AF45" s="385" t="s">
        <v>36</v>
      </c>
      <c r="AG45" s="6" t="s">
        <v>278</v>
      </c>
      <c r="AH45" s="18" t="s">
        <v>23</v>
      </c>
      <c r="AI45" s="34"/>
      <c r="AJ45" s="993">
        <v>77.599999999999994</v>
      </c>
      <c r="AK45" s="36" t="s">
        <v>36</v>
      </c>
      <c r="AL45" s="97"/>
    </row>
    <row r="46" spans="1:38">
      <c r="A46" s="2239"/>
      <c r="B46" s="472">
        <v>42499</v>
      </c>
      <c r="C46" s="473" t="s">
        <v>38</v>
      </c>
      <c r="D46" s="76" t="s">
        <v>676</v>
      </c>
      <c r="E46" s="73"/>
      <c r="F46" s="61">
        <v>18.899999999999999</v>
      </c>
      <c r="G46" s="23">
        <v>18.8</v>
      </c>
      <c r="H46" s="64">
        <v>17.600000000000001</v>
      </c>
      <c r="I46" s="65">
        <v>3.4</v>
      </c>
      <c r="J46" s="66">
        <v>3</v>
      </c>
      <c r="K46" s="24">
        <v>7.5</v>
      </c>
      <c r="L46" s="69">
        <v>7.48</v>
      </c>
      <c r="M46" s="65"/>
      <c r="N46" s="66">
        <v>29.8</v>
      </c>
      <c r="O46" s="23"/>
      <c r="P46" s="64">
        <v>54.5</v>
      </c>
      <c r="Q46" s="23"/>
      <c r="R46" s="64">
        <v>79.400000000000006</v>
      </c>
      <c r="S46" s="23"/>
      <c r="T46" s="64"/>
      <c r="U46" s="23"/>
      <c r="V46" s="154"/>
      <c r="W46" s="65"/>
      <c r="X46" s="66">
        <v>30.3</v>
      </c>
      <c r="Y46" s="70"/>
      <c r="Z46" s="71">
        <v>190</v>
      </c>
      <c r="AA46" s="24"/>
      <c r="AB46" s="886">
        <v>0.09</v>
      </c>
      <c r="AC46" s="481"/>
      <c r="AD46" s="464"/>
      <c r="AE46" s="386" t="s">
        <v>36</v>
      </c>
      <c r="AF46" s="385" t="s">
        <v>36</v>
      </c>
      <c r="AG46" s="6" t="s">
        <v>279</v>
      </c>
      <c r="AH46" s="18" t="s">
        <v>23</v>
      </c>
      <c r="AI46" s="34"/>
      <c r="AJ46" s="993">
        <v>46</v>
      </c>
      <c r="AK46" s="36" t="s">
        <v>36</v>
      </c>
      <c r="AL46" s="97"/>
    </row>
    <row r="47" spans="1:38">
      <c r="A47" s="2239"/>
      <c r="B47" s="472">
        <v>42500</v>
      </c>
      <c r="C47" s="473" t="s">
        <v>35</v>
      </c>
      <c r="D47" s="116" t="s">
        <v>659</v>
      </c>
      <c r="E47" s="73">
        <v>4</v>
      </c>
      <c r="F47" s="61">
        <v>15.9</v>
      </c>
      <c r="G47" s="23">
        <v>19</v>
      </c>
      <c r="H47" s="64">
        <v>17.7</v>
      </c>
      <c r="I47" s="65">
        <v>3.4729999999999999</v>
      </c>
      <c r="J47" s="66">
        <v>3.09</v>
      </c>
      <c r="K47" s="24">
        <v>7.53</v>
      </c>
      <c r="L47" s="69">
        <v>7.52</v>
      </c>
      <c r="M47" s="65"/>
      <c r="N47" s="66">
        <v>30.3</v>
      </c>
      <c r="O47" s="23"/>
      <c r="P47" s="64">
        <v>53.9</v>
      </c>
      <c r="Q47" s="23"/>
      <c r="R47" s="64">
        <v>78.2</v>
      </c>
      <c r="S47" s="23"/>
      <c r="T47" s="64"/>
      <c r="U47" s="23"/>
      <c r="V47" s="154"/>
      <c r="W47" s="65"/>
      <c r="X47" s="66">
        <v>30.8</v>
      </c>
      <c r="Y47" s="70"/>
      <c r="Z47" s="71">
        <v>185</v>
      </c>
      <c r="AA47" s="24"/>
      <c r="AB47" s="886">
        <v>0.12</v>
      </c>
      <c r="AC47" s="481"/>
      <c r="AD47" s="464"/>
      <c r="AE47" s="386" t="s">
        <v>36</v>
      </c>
      <c r="AF47" s="385" t="s">
        <v>36</v>
      </c>
      <c r="AG47" s="6" t="s">
        <v>280</v>
      </c>
      <c r="AH47" s="18" t="s">
        <v>23</v>
      </c>
      <c r="AI47" s="34"/>
      <c r="AJ47" s="993">
        <v>31.6</v>
      </c>
      <c r="AK47" s="36" t="s">
        <v>36</v>
      </c>
      <c r="AL47" s="97"/>
    </row>
    <row r="48" spans="1:38">
      <c r="A48" s="2239"/>
      <c r="B48" s="537">
        <v>42501</v>
      </c>
      <c r="C48" s="528" t="s">
        <v>39</v>
      </c>
      <c r="D48" s="76" t="s">
        <v>657</v>
      </c>
      <c r="E48" s="73"/>
      <c r="F48" s="61">
        <v>25.2</v>
      </c>
      <c r="G48" s="23">
        <v>19.600000000000001</v>
      </c>
      <c r="H48" s="64">
        <v>18.2</v>
      </c>
      <c r="I48" s="65">
        <v>4.3</v>
      </c>
      <c r="J48" s="66">
        <v>3.9</v>
      </c>
      <c r="K48" s="24">
        <v>7.48</v>
      </c>
      <c r="L48" s="69">
        <v>7.5</v>
      </c>
      <c r="M48" s="65"/>
      <c r="N48" s="66">
        <v>30.2</v>
      </c>
      <c r="O48" s="23"/>
      <c r="P48" s="64">
        <v>53.4</v>
      </c>
      <c r="Q48" s="23"/>
      <c r="R48" s="64">
        <v>77.599999999999994</v>
      </c>
      <c r="S48" s="23"/>
      <c r="T48" s="64">
        <v>46</v>
      </c>
      <c r="U48" s="23"/>
      <c r="V48" s="154">
        <v>31.6</v>
      </c>
      <c r="W48" s="65"/>
      <c r="X48" s="66">
        <v>30.2</v>
      </c>
      <c r="Y48" s="70"/>
      <c r="Z48" s="71">
        <v>176</v>
      </c>
      <c r="AA48" s="24"/>
      <c r="AB48" s="886">
        <v>0.1</v>
      </c>
      <c r="AC48" s="481"/>
      <c r="AD48" s="464"/>
      <c r="AE48" s="386" t="s">
        <v>36</v>
      </c>
      <c r="AF48" s="385" t="s">
        <v>36</v>
      </c>
      <c r="AG48" s="6" t="s">
        <v>281</v>
      </c>
      <c r="AH48" s="18" t="s">
        <v>23</v>
      </c>
      <c r="AI48" s="37"/>
      <c r="AJ48" s="987">
        <v>30.2</v>
      </c>
      <c r="AK48" s="39" t="s">
        <v>36</v>
      </c>
      <c r="AL48" s="95"/>
    </row>
    <row r="49" spans="1:38">
      <c r="A49" s="2239"/>
      <c r="B49" s="472">
        <v>42502</v>
      </c>
      <c r="C49" s="473" t="s">
        <v>40</v>
      </c>
      <c r="D49" s="76" t="s">
        <v>657</v>
      </c>
      <c r="E49" s="73"/>
      <c r="F49" s="61">
        <v>22.8</v>
      </c>
      <c r="G49" s="23">
        <v>19.8</v>
      </c>
      <c r="H49" s="64">
        <v>18.2</v>
      </c>
      <c r="I49" s="65">
        <v>4.8</v>
      </c>
      <c r="J49" s="66">
        <v>4.3</v>
      </c>
      <c r="K49" s="24">
        <v>7.52</v>
      </c>
      <c r="L49" s="69">
        <v>7.5</v>
      </c>
      <c r="M49" s="65"/>
      <c r="N49" s="66">
        <v>30.3</v>
      </c>
      <c r="O49" s="23"/>
      <c r="P49" s="64">
        <v>53.4</v>
      </c>
      <c r="Q49" s="23"/>
      <c r="R49" s="64">
        <v>77.400000000000006</v>
      </c>
      <c r="S49" s="23"/>
      <c r="T49" s="64"/>
      <c r="U49" s="23"/>
      <c r="V49" s="154"/>
      <c r="W49" s="65"/>
      <c r="X49" s="66">
        <v>31</v>
      </c>
      <c r="Y49" s="70"/>
      <c r="Z49" s="71">
        <v>188</v>
      </c>
      <c r="AA49" s="24"/>
      <c r="AB49" s="886">
        <v>0.13</v>
      </c>
      <c r="AC49" s="481"/>
      <c r="AD49" s="464"/>
      <c r="AE49" s="386" t="s">
        <v>36</v>
      </c>
      <c r="AF49" s="385" t="s">
        <v>453</v>
      </c>
      <c r="AG49" s="6" t="s">
        <v>282</v>
      </c>
      <c r="AH49" s="18" t="s">
        <v>23</v>
      </c>
      <c r="AI49" s="49"/>
      <c r="AJ49" s="996">
        <v>176</v>
      </c>
      <c r="AK49" s="25" t="s">
        <v>36</v>
      </c>
      <c r="AL49" s="26"/>
    </row>
    <row r="50" spans="1:38">
      <c r="A50" s="2239"/>
      <c r="B50" s="472">
        <v>42503</v>
      </c>
      <c r="C50" s="473" t="s">
        <v>41</v>
      </c>
      <c r="D50" s="76" t="s">
        <v>659</v>
      </c>
      <c r="E50" s="73">
        <v>30.5</v>
      </c>
      <c r="F50" s="61">
        <v>18.7</v>
      </c>
      <c r="G50" s="23">
        <v>19.600000000000001</v>
      </c>
      <c r="H50" s="64">
        <v>18.3</v>
      </c>
      <c r="I50" s="65">
        <v>4.3</v>
      </c>
      <c r="J50" s="66">
        <v>3.9</v>
      </c>
      <c r="K50" s="24">
        <v>7.52</v>
      </c>
      <c r="L50" s="69">
        <v>7.5</v>
      </c>
      <c r="M50" s="65"/>
      <c r="N50" s="66">
        <v>30.5</v>
      </c>
      <c r="O50" s="23"/>
      <c r="P50" s="64" t="s">
        <v>19</v>
      </c>
      <c r="Q50" s="23"/>
      <c r="R50" s="64"/>
      <c r="S50" s="23"/>
      <c r="T50" s="64"/>
      <c r="U50" s="23"/>
      <c r="V50" s="154"/>
      <c r="W50" s="65"/>
      <c r="X50" s="66"/>
      <c r="Y50" s="70"/>
      <c r="Z50" s="71"/>
      <c r="AA50" s="24"/>
      <c r="AB50" s="886"/>
      <c r="AC50" s="481">
        <v>368</v>
      </c>
      <c r="AD50" s="464">
        <v>585</v>
      </c>
      <c r="AE50" s="386" t="s">
        <v>36</v>
      </c>
      <c r="AF50" s="385" t="s">
        <v>36</v>
      </c>
      <c r="AG50" s="6" t="s">
        <v>283</v>
      </c>
      <c r="AH50" s="18" t="s">
        <v>23</v>
      </c>
      <c r="AI50" s="40"/>
      <c r="AJ50" s="990">
        <v>0.1</v>
      </c>
      <c r="AK50" s="42" t="s">
        <v>36</v>
      </c>
      <c r="AL50" s="96"/>
    </row>
    <row r="51" spans="1:38">
      <c r="A51" s="2239"/>
      <c r="B51" s="472">
        <v>42504</v>
      </c>
      <c r="C51" s="473" t="s">
        <v>42</v>
      </c>
      <c r="D51" s="76" t="s">
        <v>676</v>
      </c>
      <c r="E51" s="73"/>
      <c r="F51" s="61">
        <v>17</v>
      </c>
      <c r="G51" s="23">
        <v>19.7</v>
      </c>
      <c r="H51" s="64">
        <v>18.3</v>
      </c>
      <c r="I51" s="65">
        <v>4.4000000000000004</v>
      </c>
      <c r="J51" s="66">
        <v>3.6</v>
      </c>
      <c r="K51" s="24">
        <v>7.52</v>
      </c>
      <c r="L51" s="69">
        <v>7.49</v>
      </c>
      <c r="M51" s="65"/>
      <c r="N51" s="66">
        <v>30.6</v>
      </c>
      <c r="O51" s="23"/>
      <c r="P51" s="64" t="s">
        <v>19</v>
      </c>
      <c r="Q51" s="23"/>
      <c r="R51" s="64"/>
      <c r="S51" s="23"/>
      <c r="T51" s="64"/>
      <c r="U51" s="23"/>
      <c r="V51" s="154"/>
      <c r="W51" s="65"/>
      <c r="X51" s="66"/>
      <c r="Y51" s="70"/>
      <c r="Z51" s="71"/>
      <c r="AA51" s="24"/>
      <c r="AB51" s="886"/>
      <c r="AC51" s="481"/>
      <c r="AD51" s="464"/>
      <c r="AE51" s="386" t="s">
        <v>36</v>
      </c>
      <c r="AF51" s="385" t="s">
        <v>36</v>
      </c>
      <c r="AG51" s="6" t="s">
        <v>24</v>
      </c>
      <c r="AH51" s="18" t="s">
        <v>23</v>
      </c>
      <c r="AI51" s="23"/>
      <c r="AJ51" s="998">
        <v>3.2</v>
      </c>
      <c r="AK51" s="155" t="s">
        <v>36</v>
      </c>
      <c r="AL51" s="96"/>
    </row>
    <row r="52" spans="1:38">
      <c r="A52" s="2239"/>
      <c r="B52" s="472">
        <v>42505</v>
      </c>
      <c r="C52" s="473" t="s">
        <v>37</v>
      </c>
      <c r="D52" s="76" t="s">
        <v>676</v>
      </c>
      <c r="E52" s="73"/>
      <c r="F52" s="61">
        <v>17.5</v>
      </c>
      <c r="G52" s="23">
        <v>20</v>
      </c>
      <c r="H52" s="64">
        <v>18.5</v>
      </c>
      <c r="I52" s="65">
        <v>5.2</v>
      </c>
      <c r="J52" s="66">
        <v>4</v>
      </c>
      <c r="K52" s="24">
        <v>7.52</v>
      </c>
      <c r="L52" s="69">
        <v>7.51</v>
      </c>
      <c r="M52" s="65"/>
      <c r="N52" s="66">
        <v>30.5</v>
      </c>
      <c r="O52" s="23"/>
      <c r="P52" s="64">
        <v>53.1</v>
      </c>
      <c r="Q52" s="23"/>
      <c r="R52" s="64">
        <v>78.8</v>
      </c>
      <c r="S52" s="23"/>
      <c r="T52" s="64"/>
      <c r="U52" s="23"/>
      <c r="V52" s="154"/>
      <c r="W52" s="65"/>
      <c r="X52" s="66">
        <v>31.2</v>
      </c>
      <c r="Y52" s="70"/>
      <c r="Z52" s="71">
        <v>169</v>
      </c>
      <c r="AA52" s="24"/>
      <c r="AB52" s="886">
        <v>0.14000000000000001</v>
      </c>
      <c r="AC52" s="481"/>
      <c r="AD52" s="464"/>
      <c r="AE52" s="386" t="s">
        <v>36</v>
      </c>
      <c r="AF52" s="385" t="s">
        <v>36</v>
      </c>
      <c r="AG52" s="6" t="s">
        <v>25</v>
      </c>
      <c r="AH52" s="18" t="s">
        <v>23</v>
      </c>
      <c r="AI52" s="23"/>
      <c r="AJ52" s="998">
        <v>0.8</v>
      </c>
      <c r="AK52" s="155" t="s">
        <v>36</v>
      </c>
      <c r="AL52" s="96"/>
    </row>
    <row r="53" spans="1:38">
      <c r="A53" s="2239"/>
      <c r="B53" s="472">
        <v>42506</v>
      </c>
      <c r="C53" s="473" t="s">
        <v>38</v>
      </c>
      <c r="D53" s="116" t="s">
        <v>657</v>
      </c>
      <c r="E53" s="73"/>
      <c r="F53" s="61">
        <v>20.399999999999999</v>
      </c>
      <c r="G53" s="23">
        <v>19.899999999999999</v>
      </c>
      <c r="H53" s="64">
        <v>18.600000000000001</v>
      </c>
      <c r="I53" s="65">
        <v>6.2</v>
      </c>
      <c r="J53" s="66">
        <v>4.5999999999999996</v>
      </c>
      <c r="K53" s="24">
        <v>7.3</v>
      </c>
      <c r="L53" s="69">
        <v>7.43</v>
      </c>
      <c r="M53" s="65"/>
      <c r="N53" s="66">
        <v>28.4</v>
      </c>
      <c r="O53" s="23"/>
      <c r="P53" s="64">
        <v>51.7</v>
      </c>
      <c r="Q53" s="23"/>
      <c r="R53" s="64">
        <v>73.2</v>
      </c>
      <c r="S53" s="23"/>
      <c r="T53" s="64"/>
      <c r="U53" s="23"/>
      <c r="V53" s="154"/>
      <c r="W53" s="65"/>
      <c r="X53" s="66">
        <v>28.8</v>
      </c>
      <c r="Y53" s="70"/>
      <c r="Z53" s="71">
        <v>183</v>
      </c>
      <c r="AA53" s="24"/>
      <c r="AB53" s="886">
        <v>0.37</v>
      </c>
      <c r="AC53" s="481"/>
      <c r="AD53" s="464"/>
      <c r="AE53" s="386" t="s">
        <v>36</v>
      </c>
      <c r="AF53" s="385" t="s">
        <v>36</v>
      </c>
      <c r="AG53" s="6" t="s">
        <v>284</v>
      </c>
      <c r="AH53" s="18" t="s">
        <v>23</v>
      </c>
      <c r="AI53" s="23"/>
      <c r="AJ53" s="998">
        <v>9</v>
      </c>
      <c r="AK53" s="155" t="s">
        <v>36</v>
      </c>
      <c r="AL53" s="96"/>
    </row>
    <row r="54" spans="1:38">
      <c r="A54" s="2239"/>
      <c r="B54" s="472">
        <v>42507</v>
      </c>
      <c r="C54" s="473" t="s">
        <v>35</v>
      </c>
      <c r="D54" s="76" t="s">
        <v>676</v>
      </c>
      <c r="E54" s="73"/>
      <c r="F54" s="61">
        <v>19.8</v>
      </c>
      <c r="G54" s="23">
        <v>19.8</v>
      </c>
      <c r="H54" s="64">
        <v>18.399999999999999</v>
      </c>
      <c r="I54" s="65">
        <v>5.6</v>
      </c>
      <c r="J54" s="66">
        <v>4.3</v>
      </c>
      <c r="K54" s="24">
        <v>7.4</v>
      </c>
      <c r="L54" s="69">
        <v>7.37</v>
      </c>
      <c r="M54" s="65"/>
      <c r="N54" s="66">
        <v>29.1</v>
      </c>
      <c r="O54" s="23"/>
      <c r="P54" s="64">
        <v>51.9</v>
      </c>
      <c r="Q54" s="23"/>
      <c r="R54" s="64">
        <v>74.599999999999994</v>
      </c>
      <c r="S54" s="23"/>
      <c r="T54" s="64"/>
      <c r="U54" s="23"/>
      <c r="V54" s="154"/>
      <c r="W54" s="65"/>
      <c r="X54" s="66">
        <v>30.2</v>
      </c>
      <c r="Y54" s="70"/>
      <c r="Z54" s="71">
        <v>175</v>
      </c>
      <c r="AA54" s="24"/>
      <c r="AB54" s="886">
        <v>0.25</v>
      </c>
      <c r="AC54" s="481"/>
      <c r="AD54" s="464"/>
      <c r="AE54" s="386" t="s">
        <v>36</v>
      </c>
      <c r="AF54" s="385" t="s">
        <v>36</v>
      </c>
      <c r="AG54" s="6" t="s">
        <v>285</v>
      </c>
      <c r="AH54" s="18" t="s">
        <v>23</v>
      </c>
      <c r="AI54" s="45"/>
      <c r="AJ54" s="268">
        <v>2.9000000000000001E-2</v>
      </c>
      <c r="AK54" s="47" t="s">
        <v>36</v>
      </c>
      <c r="AL54" s="98"/>
    </row>
    <row r="55" spans="1:38">
      <c r="A55" s="2239"/>
      <c r="B55" s="472">
        <v>42508</v>
      </c>
      <c r="C55" s="473" t="s">
        <v>39</v>
      </c>
      <c r="D55" s="76" t="s">
        <v>657</v>
      </c>
      <c r="E55" s="73"/>
      <c r="F55" s="61">
        <v>19.7</v>
      </c>
      <c r="G55" s="23">
        <v>20.100000000000001</v>
      </c>
      <c r="H55" s="64">
        <v>18.600000000000001</v>
      </c>
      <c r="I55" s="65">
        <v>5.0999999999999996</v>
      </c>
      <c r="J55" s="66">
        <v>4.0999999999999996</v>
      </c>
      <c r="K55" s="24">
        <v>7.44</v>
      </c>
      <c r="L55" s="69">
        <v>7.48</v>
      </c>
      <c r="M55" s="65"/>
      <c r="N55" s="66">
        <v>29.6</v>
      </c>
      <c r="O55" s="23"/>
      <c r="P55" s="64">
        <v>51.7</v>
      </c>
      <c r="Q55" s="23"/>
      <c r="R55" s="64">
        <v>76</v>
      </c>
      <c r="S55" s="23"/>
      <c r="T55" s="64"/>
      <c r="U55" s="23"/>
      <c r="V55" s="154"/>
      <c r="W55" s="65"/>
      <c r="X55" s="66">
        <v>29.2</v>
      </c>
      <c r="Y55" s="70"/>
      <c r="Z55" s="71">
        <v>186</v>
      </c>
      <c r="AA55" s="24"/>
      <c r="AB55" s="886">
        <v>0.28000000000000003</v>
      </c>
      <c r="AC55" s="481"/>
      <c r="AD55" s="464"/>
      <c r="AE55" s="386" t="s">
        <v>36</v>
      </c>
      <c r="AF55" s="385" t="s">
        <v>36</v>
      </c>
      <c r="AG55" s="6" t="s">
        <v>292</v>
      </c>
      <c r="AH55" s="18" t="s">
        <v>23</v>
      </c>
      <c r="AI55" s="24"/>
      <c r="AJ55" s="269">
        <v>2.14</v>
      </c>
      <c r="AK55" s="42" t="s">
        <v>36</v>
      </c>
      <c r="AL55" s="96"/>
    </row>
    <row r="56" spans="1:38">
      <c r="A56" s="2239"/>
      <c r="B56" s="472">
        <v>42509</v>
      </c>
      <c r="C56" s="473" t="s">
        <v>40</v>
      </c>
      <c r="D56" s="76" t="s">
        <v>657</v>
      </c>
      <c r="E56" s="73"/>
      <c r="F56" s="61">
        <v>23.7</v>
      </c>
      <c r="G56" s="23">
        <v>20.100000000000001</v>
      </c>
      <c r="H56" s="64">
        <v>18.7</v>
      </c>
      <c r="I56" s="65">
        <v>6.3</v>
      </c>
      <c r="J56" s="66">
        <v>4.9000000000000004</v>
      </c>
      <c r="K56" s="24">
        <v>7.41</v>
      </c>
      <c r="L56" s="69">
        <v>7.42</v>
      </c>
      <c r="M56" s="65"/>
      <c r="N56" s="66">
        <v>28.9</v>
      </c>
      <c r="O56" s="23"/>
      <c r="P56" s="64">
        <v>51.7</v>
      </c>
      <c r="Q56" s="23"/>
      <c r="R56" s="64">
        <v>75.2</v>
      </c>
      <c r="S56" s="23"/>
      <c r="T56" s="64"/>
      <c r="U56" s="23"/>
      <c r="V56" s="154"/>
      <c r="W56" s="65"/>
      <c r="X56" s="66">
        <v>28.8</v>
      </c>
      <c r="Y56" s="70"/>
      <c r="Z56" s="71">
        <v>153</v>
      </c>
      <c r="AA56" s="24"/>
      <c r="AB56" s="886">
        <v>0.24</v>
      </c>
      <c r="AC56" s="481"/>
      <c r="AD56" s="464"/>
      <c r="AE56" s="386" t="s">
        <v>36</v>
      </c>
      <c r="AF56" s="385" t="s">
        <v>36</v>
      </c>
      <c r="AG56" s="6" t="s">
        <v>286</v>
      </c>
      <c r="AH56" s="18" t="s">
        <v>23</v>
      </c>
      <c r="AI56" s="24"/>
      <c r="AJ56" s="269">
        <v>3.29</v>
      </c>
      <c r="AK56" s="42" t="s">
        <v>36</v>
      </c>
      <c r="AL56" s="96"/>
    </row>
    <row r="57" spans="1:38">
      <c r="A57" s="2239"/>
      <c r="B57" s="472">
        <v>42510</v>
      </c>
      <c r="C57" s="473" t="s">
        <v>41</v>
      </c>
      <c r="D57" s="76" t="s">
        <v>657</v>
      </c>
      <c r="E57" s="73"/>
      <c r="F57" s="61">
        <v>24.8</v>
      </c>
      <c r="G57" s="23">
        <v>20.100000000000001</v>
      </c>
      <c r="H57" s="64">
        <v>18.7</v>
      </c>
      <c r="I57" s="65">
        <v>6.9</v>
      </c>
      <c r="J57" s="66">
        <v>5.4</v>
      </c>
      <c r="K57" s="24">
        <v>7.52</v>
      </c>
      <c r="L57" s="69">
        <v>7.46</v>
      </c>
      <c r="M57" s="65"/>
      <c r="N57" s="66">
        <v>28.5</v>
      </c>
      <c r="O57" s="23"/>
      <c r="P57" s="64" t="s">
        <v>19</v>
      </c>
      <c r="Q57" s="23"/>
      <c r="R57" s="64"/>
      <c r="S57" s="23"/>
      <c r="T57" s="64"/>
      <c r="U57" s="23"/>
      <c r="V57" s="154"/>
      <c r="W57" s="65"/>
      <c r="X57" s="66"/>
      <c r="Y57" s="70"/>
      <c r="Z57" s="71"/>
      <c r="AA57" s="24"/>
      <c r="AB57" s="886"/>
      <c r="AC57" s="481"/>
      <c r="AD57" s="464"/>
      <c r="AE57" s="386" t="s">
        <v>36</v>
      </c>
      <c r="AF57" s="385" t="s">
        <v>36</v>
      </c>
      <c r="AG57" s="6" t="s">
        <v>287</v>
      </c>
      <c r="AH57" s="18" t="s">
        <v>23</v>
      </c>
      <c r="AI57" s="45"/>
      <c r="AJ57" s="268">
        <v>0.1</v>
      </c>
      <c r="AK57" s="47" t="s">
        <v>36</v>
      </c>
      <c r="AL57" s="98"/>
    </row>
    <row r="58" spans="1:38">
      <c r="A58" s="2239"/>
      <c r="B58" s="472">
        <v>42511</v>
      </c>
      <c r="C58" s="473" t="s">
        <v>42</v>
      </c>
      <c r="D58" s="116" t="s">
        <v>657</v>
      </c>
      <c r="E58" s="73"/>
      <c r="F58" s="61">
        <v>27.9</v>
      </c>
      <c r="G58" s="23">
        <v>20.399999999999999</v>
      </c>
      <c r="H58" s="64">
        <v>18.899999999999999</v>
      </c>
      <c r="I58" s="65">
        <v>5.4</v>
      </c>
      <c r="J58" s="66">
        <v>4.5</v>
      </c>
      <c r="K58" s="24">
        <v>7.45</v>
      </c>
      <c r="L58" s="69">
        <v>7.36</v>
      </c>
      <c r="M58" s="65"/>
      <c r="N58" s="66">
        <v>29.3</v>
      </c>
      <c r="O58" s="23"/>
      <c r="P58" s="64" t="s">
        <v>19</v>
      </c>
      <c r="Q58" s="23"/>
      <c r="R58" s="64"/>
      <c r="S58" s="23"/>
      <c r="T58" s="64"/>
      <c r="U58" s="23"/>
      <c r="V58" s="154"/>
      <c r="W58" s="65"/>
      <c r="X58" s="66"/>
      <c r="Y58" s="70"/>
      <c r="Z58" s="71"/>
      <c r="AA58" s="24"/>
      <c r="AB58" s="886"/>
      <c r="AC58" s="481"/>
      <c r="AD58" s="464"/>
      <c r="AE58" s="386" t="s">
        <v>36</v>
      </c>
      <c r="AF58" s="385" t="s">
        <v>36</v>
      </c>
      <c r="AG58" s="6" t="s">
        <v>288</v>
      </c>
      <c r="AH58" s="18" t="s">
        <v>23</v>
      </c>
      <c r="AI58" s="24"/>
      <c r="AJ58" s="269" t="s">
        <v>644</v>
      </c>
      <c r="AK58" s="42" t="s">
        <v>36</v>
      </c>
      <c r="AL58" s="96"/>
    </row>
    <row r="59" spans="1:38">
      <c r="A59" s="2239"/>
      <c r="B59" s="472">
        <v>42512</v>
      </c>
      <c r="C59" s="473" t="s">
        <v>37</v>
      </c>
      <c r="D59" s="76" t="s">
        <v>657</v>
      </c>
      <c r="E59" s="73"/>
      <c r="F59" s="61">
        <v>26.4</v>
      </c>
      <c r="G59" s="23">
        <v>20.7</v>
      </c>
      <c r="H59" s="64">
        <v>19.100000000000001</v>
      </c>
      <c r="I59" s="65">
        <v>5</v>
      </c>
      <c r="J59" s="66">
        <v>4.7</v>
      </c>
      <c r="K59" s="24">
        <v>7.42</v>
      </c>
      <c r="L59" s="69">
        <v>7.44</v>
      </c>
      <c r="M59" s="65"/>
      <c r="N59" s="66">
        <v>29.6</v>
      </c>
      <c r="O59" s="23"/>
      <c r="P59" s="64">
        <v>51.7</v>
      </c>
      <c r="Q59" s="23"/>
      <c r="R59" s="64">
        <v>76.2</v>
      </c>
      <c r="S59" s="23"/>
      <c r="T59" s="64"/>
      <c r="U59" s="23"/>
      <c r="V59" s="154"/>
      <c r="W59" s="65"/>
      <c r="X59" s="66">
        <v>29.3</v>
      </c>
      <c r="Y59" s="70"/>
      <c r="Z59" s="71">
        <v>169</v>
      </c>
      <c r="AA59" s="24"/>
      <c r="AB59" s="886">
        <v>0.19</v>
      </c>
      <c r="AC59" s="481">
        <v>331</v>
      </c>
      <c r="AD59" s="464">
        <v>329</v>
      </c>
      <c r="AE59" s="386" t="s">
        <v>36</v>
      </c>
      <c r="AF59" s="385" t="s">
        <v>36</v>
      </c>
      <c r="AG59" s="6" t="s">
        <v>289</v>
      </c>
      <c r="AH59" s="18" t="s">
        <v>23</v>
      </c>
      <c r="AI59" s="23"/>
      <c r="AJ59" s="998">
        <v>22.6</v>
      </c>
      <c r="AK59" s="36" t="s">
        <v>36</v>
      </c>
      <c r="AL59" s="97"/>
    </row>
    <row r="60" spans="1:38">
      <c r="A60" s="2239"/>
      <c r="B60" s="472">
        <v>42513</v>
      </c>
      <c r="C60" s="473" t="s">
        <v>38</v>
      </c>
      <c r="D60" s="76" t="s">
        <v>657</v>
      </c>
      <c r="E60" s="73"/>
      <c r="F60" s="61">
        <v>25.7</v>
      </c>
      <c r="G60" s="23">
        <v>20.9</v>
      </c>
      <c r="H60" s="64">
        <v>19.3</v>
      </c>
      <c r="I60" s="65">
        <v>5.4</v>
      </c>
      <c r="J60" s="66">
        <v>5.5</v>
      </c>
      <c r="K60" s="24">
        <v>7.43</v>
      </c>
      <c r="L60" s="69">
        <v>7.41</v>
      </c>
      <c r="M60" s="65"/>
      <c r="N60" s="66">
        <v>29.5</v>
      </c>
      <c r="O60" s="23"/>
      <c r="P60" s="64">
        <v>52.8</v>
      </c>
      <c r="Q60" s="23"/>
      <c r="R60" s="64">
        <v>76.2</v>
      </c>
      <c r="S60" s="23"/>
      <c r="T60" s="64"/>
      <c r="U60" s="23"/>
      <c r="V60" s="154"/>
      <c r="W60" s="65"/>
      <c r="X60" s="66">
        <v>31.2</v>
      </c>
      <c r="Y60" s="70"/>
      <c r="Z60" s="71">
        <v>160</v>
      </c>
      <c r="AA60" s="24"/>
      <c r="AB60" s="886">
        <v>0.11</v>
      </c>
      <c r="AC60" s="481"/>
      <c r="AD60" s="464"/>
      <c r="AE60" s="386" t="s">
        <v>36</v>
      </c>
      <c r="AF60" s="385" t="s">
        <v>36</v>
      </c>
      <c r="AG60" s="6" t="s">
        <v>27</v>
      </c>
      <c r="AH60" s="18" t="s">
        <v>23</v>
      </c>
      <c r="AI60" s="23"/>
      <c r="AJ60" s="998">
        <v>19.7</v>
      </c>
      <c r="AK60" s="36" t="s">
        <v>36</v>
      </c>
      <c r="AL60" s="97"/>
    </row>
    <row r="61" spans="1:38">
      <c r="A61" s="2239"/>
      <c r="B61" s="472">
        <v>42514</v>
      </c>
      <c r="C61" s="473" t="s">
        <v>35</v>
      </c>
      <c r="D61" s="76" t="s">
        <v>657</v>
      </c>
      <c r="E61" s="73"/>
      <c r="F61" s="61">
        <v>26.8</v>
      </c>
      <c r="G61" s="23">
        <v>21.2</v>
      </c>
      <c r="H61" s="64">
        <v>19.5</v>
      </c>
      <c r="I61" s="65">
        <v>3.3109999999999999</v>
      </c>
      <c r="J61" s="66">
        <v>3.2970000000000002</v>
      </c>
      <c r="K61" s="24">
        <v>7.54</v>
      </c>
      <c r="L61" s="69">
        <v>7.54</v>
      </c>
      <c r="M61" s="65"/>
      <c r="N61" s="66">
        <v>29.6</v>
      </c>
      <c r="O61" s="23"/>
      <c r="P61" s="64">
        <v>51.7</v>
      </c>
      <c r="Q61" s="23"/>
      <c r="R61" s="64">
        <v>76.599999999999994</v>
      </c>
      <c r="S61" s="23"/>
      <c r="T61" s="64"/>
      <c r="U61" s="23"/>
      <c r="V61" s="154"/>
      <c r="W61" s="65"/>
      <c r="X61" s="66">
        <v>30.1</v>
      </c>
      <c r="Y61" s="70"/>
      <c r="Z61" s="71">
        <v>157</v>
      </c>
      <c r="AA61" s="24"/>
      <c r="AB61" s="886">
        <v>0.09</v>
      </c>
      <c r="AC61" s="481"/>
      <c r="AD61" s="464"/>
      <c r="AE61" s="386" t="s">
        <v>36</v>
      </c>
      <c r="AF61" s="385" t="s">
        <v>36</v>
      </c>
      <c r="AG61" s="6" t="s">
        <v>290</v>
      </c>
      <c r="AH61" s="18" t="s">
        <v>275</v>
      </c>
      <c r="AI61" s="51"/>
      <c r="AJ61" s="52">
        <v>5</v>
      </c>
      <c r="AK61" s="43" t="s">
        <v>36</v>
      </c>
      <c r="AL61" s="99"/>
    </row>
    <row r="62" spans="1:38">
      <c r="A62" s="2239"/>
      <c r="B62" s="472">
        <v>42515</v>
      </c>
      <c r="C62" s="473" t="s">
        <v>39</v>
      </c>
      <c r="D62" s="76" t="s">
        <v>659</v>
      </c>
      <c r="E62" s="73"/>
      <c r="F62" s="61">
        <v>22</v>
      </c>
      <c r="G62" s="23">
        <v>21.5</v>
      </c>
      <c r="H62" s="64">
        <v>19.7</v>
      </c>
      <c r="I62" s="65">
        <v>3.3</v>
      </c>
      <c r="J62" s="66">
        <v>3.2</v>
      </c>
      <c r="K62" s="24">
        <v>7.5</v>
      </c>
      <c r="L62" s="69">
        <v>7.49</v>
      </c>
      <c r="M62" s="65"/>
      <c r="N62" s="66">
        <v>29.5</v>
      </c>
      <c r="O62" s="23"/>
      <c r="P62" s="64">
        <v>53.8</v>
      </c>
      <c r="Q62" s="23"/>
      <c r="R62" s="64">
        <v>76.2</v>
      </c>
      <c r="S62" s="23"/>
      <c r="T62" s="64"/>
      <c r="U62" s="23"/>
      <c r="V62" s="154"/>
      <c r="W62" s="65"/>
      <c r="X62" s="66">
        <v>30.3</v>
      </c>
      <c r="Y62" s="70"/>
      <c r="Z62" s="71">
        <v>176</v>
      </c>
      <c r="AA62" s="24"/>
      <c r="AB62" s="886">
        <v>0.08</v>
      </c>
      <c r="AC62" s="481"/>
      <c r="AD62" s="464"/>
      <c r="AE62" s="386" t="s">
        <v>36</v>
      </c>
      <c r="AF62" s="385" t="s">
        <v>36</v>
      </c>
      <c r="AG62" s="6" t="s">
        <v>291</v>
      </c>
      <c r="AH62" s="18" t="s">
        <v>23</v>
      </c>
      <c r="AI62" s="51"/>
      <c r="AJ62" s="52">
        <v>3</v>
      </c>
      <c r="AK62" s="43" t="s">
        <v>36</v>
      </c>
      <c r="AL62" s="99"/>
    </row>
    <row r="63" spans="1:38">
      <c r="A63" s="2239"/>
      <c r="B63" s="472">
        <v>42516</v>
      </c>
      <c r="C63" s="473" t="s">
        <v>40</v>
      </c>
      <c r="D63" s="76" t="s">
        <v>659</v>
      </c>
      <c r="E63" s="73">
        <v>17</v>
      </c>
      <c r="F63" s="61">
        <v>16.7</v>
      </c>
      <c r="G63" s="23">
        <v>21.6</v>
      </c>
      <c r="H63" s="64">
        <v>19.899999999999999</v>
      </c>
      <c r="I63" s="65">
        <v>3.3</v>
      </c>
      <c r="J63" s="66">
        <v>3.3</v>
      </c>
      <c r="K63" s="24">
        <v>7.58</v>
      </c>
      <c r="L63" s="69">
        <v>7.61</v>
      </c>
      <c r="M63" s="65"/>
      <c r="N63" s="66">
        <v>29.2</v>
      </c>
      <c r="O63" s="23"/>
      <c r="P63" s="64">
        <v>55.1</v>
      </c>
      <c r="Q63" s="23"/>
      <c r="R63" s="64">
        <v>77.8</v>
      </c>
      <c r="S63" s="23"/>
      <c r="T63" s="64"/>
      <c r="U63" s="23"/>
      <c r="V63" s="154"/>
      <c r="W63" s="65"/>
      <c r="X63" s="66">
        <v>29.5</v>
      </c>
      <c r="Y63" s="70"/>
      <c r="Z63" s="71">
        <v>145</v>
      </c>
      <c r="AA63" s="24"/>
      <c r="AB63" s="886">
        <v>0.13</v>
      </c>
      <c r="AC63" s="481"/>
      <c r="AD63" s="464"/>
      <c r="AE63" s="386" t="s">
        <v>36</v>
      </c>
      <c r="AF63" s="385" t="s">
        <v>36</v>
      </c>
      <c r="AG63" s="19"/>
      <c r="AH63" s="9"/>
      <c r="AI63" s="20"/>
      <c r="AJ63" s="8"/>
      <c r="AK63" s="8"/>
      <c r="AL63" s="9"/>
    </row>
    <row r="64" spans="1:38">
      <c r="A64" s="2239"/>
      <c r="B64" s="472">
        <v>42517</v>
      </c>
      <c r="C64" s="473" t="s">
        <v>41</v>
      </c>
      <c r="D64" s="76" t="s">
        <v>657</v>
      </c>
      <c r="E64" s="73"/>
      <c r="F64" s="61">
        <v>27.1</v>
      </c>
      <c r="G64" s="23">
        <v>22.3</v>
      </c>
      <c r="H64" s="64">
        <v>20.3</v>
      </c>
      <c r="I64" s="65">
        <v>3.5</v>
      </c>
      <c r="J64" s="66">
        <v>3.3</v>
      </c>
      <c r="K64" s="24">
        <v>7.63</v>
      </c>
      <c r="L64" s="69">
        <v>7.57</v>
      </c>
      <c r="M64" s="65"/>
      <c r="N64" s="66">
        <v>29.8</v>
      </c>
      <c r="O64" s="23"/>
      <c r="P64" s="64" t="s">
        <v>19</v>
      </c>
      <c r="Q64" s="23"/>
      <c r="R64" s="64"/>
      <c r="S64" s="23"/>
      <c r="T64" s="64"/>
      <c r="U64" s="23"/>
      <c r="V64" s="154"/>
      <c r="W64" s="65"/>
      <c r="X64" s="66"/>
      <c r="Y64" s="70"/>
      <c r="Z64" s="71"/>
      <c r="AA64" s="24"/>
      <c r="AB64" s="886"/>
      <c r="AC64" s="481"/>
      <c r="AD64" s="464"/>
      <c r="AE64" s="386" t="s">
        <v>36</v>
      </c>
      <c r="AF64" s="385" t="s">
        <v>36</v>
      </c>
      <c r="AG64" s="19"/>
      <c r="AH64" s="9"/>
      <c r="AI64" s="20"/>
      <c r="AJ64" s="8"/>
      <c r="AK64" s="8"/>
      <c r="AL64" s="9"/>
    </row>
    <row r="65" spans="1:38">
      <c r="A65" s="2239"/>
      <c r="B65" s="472">
        <v>42518</v>
      </c>
      <c r="C65" s="473" t="s">
        <v>42</v>
      </c>
      <c r="D65" s="76" t="s">
        <v>657</v>
      </c>
      <c r="E65" s="73"/>
      <c r="F65" s="61">
        <v>23</v>
      </c>
      <c r="G65" s="23">
        <v>22.3</v>
      </c>
      <c r="H65" s="64">
        <v>20.399999999999999</v>
      </c>
      <c r="I65" s="65">
        <v>3</v>
      </c>
      <c r="J65" s="66">
        <v>2.8</v>
      </c>
      <c r="K65" s="24">
        <v>7.57</v>
      </c>
      <c r="L65" s="69">
        <v>7.61</v>
      </c>
      <c r="M65" s="65"/>
      <c r="N65" s="66">
        <v>29.3</v>
      </c>
      <c r="O65" s="23"/>
      <c r="P65" s="64" t="s">
        <v>19</v>
      </c>
      <c r="Q65" s="23"/>
      <c r="R65" s="64"/>
      <c r="S65" s="23"/>
      <c r="T65" s="64"/>
      <c r="U65" s="23"/>
      <c r="V65" s="154"/>
      <c r="W65" s="65"/>
      <c r="X65" s="66"/>
      <c r="Y65" s="70"/>
      <c r="Z65" s="71"/>
      <c r="AA65" s="24"/>
      <c r="AB65" s="886"/>
      <c r="AC65" s="481"/>
      <c r="AD65" s="464"/>
      <c r="AE65" s="386" t="s">
        <v>36</v>
      </c>
      <c r="AF65" s="385" t="s">
        <v>36</v>
      </c>
      <c r="AG65" s="21"/>
      <c r="AH65" s="3"/>
      <c r="AI65" s="22"/>
      <c r="AJ65" s="10"/>
      <c r="AK65" s="10"/>
      <c r="AL65" s="3"/>
    </row>
    <row r="66" spans="1:38">
      <c r="A66" s="2239"/>
      <c r="B66" s="472">
        <v>42519</v>
      </c>
      <c r="C66" s="473" t="s">
        <v>37</v>
      </c>
      <c r="D66" s="76" t="s">
        <v>657</v>
      </c>
      <c r="E66" s="73"/>
      <c r="F66" s="61">
        <v>24.4</v>
      </c>
      <c r="G66" s="23">
        <v>22.4</v>
      </c>
      <c r="H66" s="64">
        <v>20.5</v>
      </c>
      <c r="I66" s="65">
        <v>3.2</v>
      </c>
      <c r="J66" s="66">
        <v>3.2</v>
      </c>
      <c r="K66" s="24">
        <v>7.57</v>
      </c>
      <c r="L66" s="69">
        <v>7.55</v>
      </c>
      <c r="M66" s="65"/>
      <c r="N66" s="66">
        <v>28.8</v>
      </c>
      <c r="O66" s="23"/>
      <c r="P66" s="64">
        <v>55.6</v>
      </c>
      <c r="Q66" s="23"/>
      <c r="R66" s="64">
        <v>74.599999999999994</v>
      </c>
      <c r="S66" s="23"/>
      <c r="T66" s="64"/>
      <c r="U66" s="23"/>
      <c r="V66" s="154"/>
      <c r="W66" s="65"/>
      <c r="X66" s="66">
        <v>30.3</v>
      </c>
      <c r="Y66" s="70"/>
      <c r="Z66" s="71">
        <v>146</v>
      </c>
      <c r="AA66" s="24"/>
      <c r="AB66" s="886">
        <v>0.16</v>
      </c>
      <c r="AC66" s="481"/>
      <c r="AD66" s="464"/>
      <c r="AE66" s="386" t="s">
        <v>36</v>
      </c>
      <c r="AF66" s="385" t="s">
        <v>36</v>
      </c>
      <c r="AG66" s="29" t="s">
        <v>34</v>
      </c>
      <c r="AH66" s="2" t="s">
        <v>36</v>
      </c>
      <c r="AI66" s="2" t="s">
        <v>36</v>
      </c>
      <c r="AJ66" s="2" t="s">
        <v>36</v>
      </c>
      <c r="AK66" s="2" t="s">
        <v>36</v>
      </c>
      <c r="AL66" s="100" t="s">
        <v>36</v>
      </c>
    </row>
    <row r="67" spans="1:38">
      <c r="A67" s="2239"/>
      <c r="B67" s="472">
        <v>42520</v>
      </c>
      <c r="C67" s="574" t="s">
        <v>38</v>
      </c>
      <c r="D67" s="76" t="s">
        <v>657</v>
      </c>
      <c r="E67" s="73"/>
      <c r="F67" s="61">
        <v>28.2</v>
      </c>
      <c r="G67" s="23">
        <v>22.5</v>
      </c>
      <c r="H67" s="64">
        <v>20.6</v>
      </c>
      <c r="I67" s="65">
        <v>4.3</v>
      </c>
      <c r="J67" s="66">
        <v>3.8</v>
      </c>
      <c r="K67" s="24">
        <v>7.51</v>
      </c>
      <c r="L67" s="69">
        <v>7.53</v>
      </c>
      <c r="M67" s="65"/>
      <c r="N67" s="66">
        <v>28.5</v>
      </c>
      <c r="O67" s="23"/>
      <c r="P67" s="64">
        <v>55.3</v>
      </c>
      <c r="Q67" s="23"/>
      <c r="R67" s="64">
        <v>75</v>
      </c>
      <c r="S67" s="23"/>
      <c r="T67" s="64"/>
      <c r="U67" s="23"/>
      <c r="V67" s="154"/>
      <c r="W67" s="65"/>
      <c r="X67" s="66">
        <v>28.6</v>
      </c>
      <c r="Y67" s="70"/>
      <c r="Z67" s="71">
        <v>158</v>
      </c>
      <c r="AA67" s="24"/>
      <c r="AB67" s="886">
        <v>0.19</v>
      </c>
      <c r="AC67" s="481"/>
      <c r="AD67" s="464"/>
      <c r="AE67" s="386" t="s">
        <v>36</v>
      </c>
      <c r="AF67" s="385" t="s">
        <v>36</v>
      </c>
      <c r="AG67" s="11" t="s">
        <v>36</v>
      </c>
      <c r="AH67" s="2" t="s">
        <v>36</v>
      </c>
      <c r="AI67" s="2" t="s">
        <v>36</v>
      </c>
      <c r="AJ67" s="2" t="s">
        <v>36</v>
      </c>
      <c r="AK67" s="2" t="s">
        <v>36</v>
      </c>
      <c r="AL67" s="100" t="s">
        <v>36</v>
      </c>
    </row>
    <row r="68" spans="1:38">
      <c r="A68" s="2239"/>
      <c r="B68" s="802">
        <v>42521</v>
      </c>
      <c r="C68" s="574" t="s">
        <v>35</v>
      </c>
      <c r="D68" s="193" t="s">
        <v>676</v>
      </c>
      <c r="E68" s="194"/>
      <c r="F68" s="195">
        <v>25.6</v>
      </c>
      <c r="G68" s="196">
        <v>22.8</v>
      </c>
      <c r="H68" s="188">
        <v>20.9</v>
      </c>
      <c r="I68" s="197">
        <v>4.0999999999999996</v>
      </c>
      <c r="J68" s="198">
        <v>4.5</v>
      </c>
      <c r="K68" s="199">
        <v>7.53</v>
      </c>
      <c r="L68" s="200">
        <v>7.56</v>
      </c>
      <c r="M68" s="197"/>
      <c r="N68" s="198">
        <v>29.4</v>
      </c>
      <c r="O68" s="196"/>
      <c r="P68" s="188">
        <v>53.5</v>
      </c>
      <c r="Q68" s="196"/>
      <c r="R68" s="188">
        <v>74.599999999999994</v>
      </c>
      <c r="S68" s="196"/>
      <c r="T68" s="188"/>
      <c r="U68" s="196"/>
      <c r="V68" s="201"/>
      <c r="W68" s="197"/>
      <c r="X68" s="198">
        <v>30.4</v>
      </c>
      <c r="Y68" s="202"/>
      <c r="Z68" s="203">
        <v>152</v>
      </c>
      <c r="AA68" s="199"/>
      <c r="AB68" s="980">
        <v>0.21</v>
      </c>
      <c r="AC68" s="522"/>
      <c r="AD68" s="541"/>
      <c r="AE68" s="386" t="s">
        <v>36</v>
      </c>
      <c r="AF68" s="385" t="s">
        <v>36</v>
      </c>
      <c r="AG68" s="11" t="s">
        <v>36</v>
      </c>
      <c r="AH68" s="2" t="s">
        <v>36</v>
      </c>
      <c r="AI68" s="2" t="s">
        <v>36</v>
      </c>
      <c r="AJ68" s="2" t="s">
        <v>36</v>
      </c>
      <c r="AK68" s="2" t="s">
        <v>36</v>
      </c>
      <c r="AL68" s="100" t="s">
        <v>36</v>
      </c>
    </row>
    <row r="69" spans="1:38" s="1" customFormat="1" ht="13.5" customHeight="1">
      <c r="A69" s="2239"/>
      <c r="B69" s="2183" t="s">
        <v>407</v>
      </c>
      <c r="C69" s="2184"/>
      <c r="D69" s="664"/>
      <c r="E69" s="586">
        <f t="shared" ref="E69:AD69" si="5">MAX(E38:E68)</f>
        <v>30.5</v>
      </c>
      <c r="F69" s="587">
        <f t="shared" si="5"/>
        <v>28.2</v>
      </c>
      <c r="G69" s="588">
        <f t="shared" si="5"/>
        <v>22.8</v>
      </c>
      <c r="H69" s="589">
        <f t="shared" si="5"/>
        <v>20.9</v>
      </c>
      <c r="I69" s="590">
        <f t="shared" si="5"/>
        <v>6.9</v>
      </c>
      <c r="J69" s="591">
        <f t="shared" si="5"/>
        <v>5.5</v>
      </c>
      <c r="K69" s="592">
        <f t="shared" si="5"/>
        <v>7.63</v>
      </c>
      <c r="L69" s="593">
        <f t="shared" si="5"/>
        <v>7.61</v>
      </c>
      <c r="M69" s="1576"/>
      <c r="N69" s="591">
        <f t="shared" si="5"/>
        <v>30.6</v>
      </c>
      <c r="O69" s="1576"/>
      <c r="P69" s="589">
        <f t="shared" si="5"/>
        <v>55.7</v>
      </c>
      <c r="Q69" s="1576"/>
      <c r="R69" s="589">
        <f t="shared" si="5"/>
        <v>80</v>
      </c>
      <c r="S69" s="1576"/>
      <c r="T69" s="589">
        <f t="shared" si="5"/>
        <v>46</v>
      </c>
      <c r="U69" s="1576"/>
      <c r="V69" s="589">
        <f t="shared" si="5"/>
        <v>31.6</v>
      </c>
      <c r="W69" s="1576"/>
      <c r="X69" s="591">
        <f t="shared" si="5"/>
        <v>31.2</v>
      </c>
      <c r="Y69" s="1576"/>
      <c r="Z69" s="595">
        <f t="shared" si="5"/>
        <v>195</v>
      </c>
      <c r="AA69" s="1576"/>
      <c r="AB69" s="593">
        <f>MAX(AB38:AB68)</f>
        <v>0.37</v>
      </c>
      <c r="AC69" s="615">
        <f t="shared" si="5"/>
        <v>368</v>
      </c>
      <c r="AD69" s="507">
        <f t="shared" si="5"/>
        <v>585</v>
      </c>
      <c r="AE69" s="596">
        <f t="shared" ref="AE69:AF69" si="6">MAX(AE39:AE68)</f>
        <v>0</v>
      </c>
      <c r="AF69" s="611">
        <f t="shared" si="6"/>
        <v>0</v>
      </c>
      <c r="AG69" s="11"/>
      <c r="AH69" s="2"/>
      <c r="AI69" s="2"/>
      <c r="AJ69" s="2"/>
      <c r="AK69" s="2"/>
      <c r="AL69" s="100"/>
    </row>
    <row r="70" spans="1:38" s="1" customFormat="1" ht="13.5" customHeight="1">
      <c r="A70" s="2239"/>
      <c r="B70" s="2185" t="s">
        <v>408</v>
      </c>
      <c r="C70" s="2186"/>
      <c r="D70" s="666"/>
      <c r="E70" s="597">
        <f t="shared" ref="E70:Z70" si="7">MIN(E38:E68)</f>
        <v>2.5</v>
      </c>
      <c r="F70" s="598">
        <f t="shared" si="7"/>
        <v>15.9</v>
      </c>
      <c r="G70" s="599">
        <f t="shared" si="7"/>
        <v>17.399999999999999</v>
      </c>
      <c r="H70" s="600">
        <f t="shared" si="7"/>
        <v>16.2</v>
      </c>
      <c r="I70" s="601">
        <f t="shared" si="7"/>
        <v>2.7</v>
      </c>
      <c r="J70" s="602">
        <f t="shared" si="7"/>
        <v>2.2999999999999998</v>
      </c>
      <c r="K70" s="603">
        <f t="shared" si="7"/>
        <v>7.3</v>
      </c>
      <c r="L70" s="604">
        <f t="shared" si="7"/>
        <v>7.36</v>
      </c>
      <c r="M70" s="1577"/>
      <c r="N70" s="602">
        <f t="shared" si="7"/>
        <v>28.4</v>
      </c>
      <c r="O70" s="1577"/>
      <c r="P70" s="600">
        <f t="shared" si="7"/>
        <v>51.7</v>
      </c>
      <c r="Q70" s="1577"/>
      <c r="R70" s="600">
        <f t="shared" si="7"/>
        <v>73.2</v>
      </c>
      <c r="S70" s="1577"/>
      <c r="T70" s="600">
        <f t="shared" si="7"/>
        <v>46</v>
      </c>
      <c r="U70" s="1577"/>
      <c r="V70" s="600">
        <f t="shared" si="7"/>
        <v>31.6</v>
      </c>
      <c r="W70" s="1577"/>
      <c r="X70" s="602">
        <f t="shared" si="7"/>
        <v>27.5</v>
      </c>
      <c r="Y70" s="1577"/>
      <c r="Z70" s="606">
        <f t="shared" si="7"/>
        <v>145</v>
      </c>
      <c r="AA70" s="1577"/>
      <c r="AB70" s="603">
        <f>MIN(AB38:AB68)</f>
        <v>0.08</v>
      </c>
      <c r="AC70" s="49">
        <v>0</v>
      </c>
      <c r="AD70" s="501">
        <v>0</v>
      </c>
      <c r="AE70" s="607">
        <f t="shared" ref="AE70:AF70" si="8">MIN(AE39:AE68)</f>
        <v>0</v>
      </c>
      <c r="AF70" s="612">
        <f t="shared" si="8"/>
        <v>0</v>
      </c>
      <c r="AG70" s="11"/>
      <c r="AH70" s="2"/>
      <c r="AI70" s="2"/>
      <c r="AJ70" s="2"/>
      <c r="AK70" s="2"/>
      <c r="AL70" s="100"/>
    </row>
    <row r="71" spans="1:38" s="1" customFormat="1" ht="13.5" customHeight="1">
      <c r="A71" s="2239"/>
      <c r="B71" s="2185" t="s">
        <v>409</v>
      </c>
      <c r="C71" s="2186"/>
      <c r="D71" s="666"/>
      <c r="E71" s="1572">
        <f>E72/COUNT(B39:B68)</f>
        <v>1.8</v>
      </c>
      <c r="F71" s="598">
        <f t="shared" ref="F71:Z71" si="9">IF(COUNT(F38:F68)=0,0,AVERAGE(F38:F68))</f>
        <v>22.167741935483871</v>
      </c>
      <c r="G71" s="599">
        <f t="shared" si="9"/>
        <v>19.996774193548383</v>
      </c>
      <c r="H71" s="600">
        <f t="shared" si="9"/>
        <v>18.509677419354837</v>
      </c>
      <c r="I71" s="601">
        <f t="shared" si="9"/>
        <v>4.2639999999999993</v>
      </c>
      <c r="J71" s="602">
        <f t="shared" si="9"/>
        <v>3.8286129032258063</v>
      </c>
      <c r="K71" s="603">
        <f t="shared" si="9"/>
        <v>7.4841935483870952</v>
      </c>
      <c r="L71" s="604">
        <f t="shared" si="9"/>
        <v>7.4845161290322597</v>
      </c>
      <c r="M71" s="1577"/>
      <c r="N71" s="602">
        <f t="shared" si="9"/>
        <v>29.532258064516125</v>
      </c>
      <c r="O71" s="1577"/>
      <c r="P71" s="600">
        <f t="shared" si="9"/>
        <v>53.42</v>
      </c>
      <c r="Q71" s="1577"/>
      <c r="R71" s="600">
        <f t="shared" si="9"/>
        <v>76.789999999999992</v>
      </c>
      <c r="S71" s="1577"/>
      <c r="T71" s="600">
        <f t="shared" si="9"/>
        <v>46</v>
      </c>
      <c r="U71" s="1577"/>
      <c r="V71" s="600">
        <f t="shared" si="9"/>
        <v>31.6</v>
      </c>
      <c r="W71" s="1577"/>
      <c r="X71" s="602">
        <f t="shared" si="9"/>
        <v>29.669999999999998</v>
      </c>
      <c r="Y71" s="1577"/>
      <c r="Z71" s="606">
        <f t="shared" si="9"/>
        <v>171.85</v>
      </c>
      <c r="AA71" s="1577"/>
      <c r="AB71" s="603">
        <f>IF(COUNT(AB38:AB68)=0,0,AVERAGE(AB38:AB68))</f>
        <v>0.16649999999999998</v>
      </c>
      <c r="AC71" s="49">
        <f>AC72/31</f>
        <v>22.548387096774192</v>
      </c>
      <c r="AD71" s="501">
        <f>AD72/31</f>
        <v>29.483870967741936</v>
      </c>
      <c r="AE71" s="607" t="s">
        <v>36</v>
      </c>
      <c r="AF71" s="613"/>
      <c r="AG71" s="11"/>
      <c r="AH71" s="2"/>
      <c r="AI71" s="2"/>
      <c r="AJ71" s="2"/>
      <c r="AK71" s="2"/>
      <c r="AL71" s="100"/>
    </row>
    <row r="72" spans="1:38" s="1" customFormat="1" ht="13.5" customHeight="1">
      <c r="A72" s="2240"/>
      <c r="B72" s="2189" t="s">
        <v>410</v>
      </c>
      <c r="C72" s="2190"/>
      <c r="D72" s="666"/>
      <c r="E72" s="669">
        <f>SUM(E38:E68)</f>
        <v>54</v>
      </c>
      <c r="F72" s="725"/>
      <c r="G72" s="732"/>
      <c r="H72" s="727"/>
      <c r="I72" s="728"/>
      <c r="J72" s="735"/>
      <c r="K72" s="762"/>
      <c r="L72" s="731"/>
      <c r="M72" s="728"/>
      <c r="N72" s="735"/>
      <c r="O72" s="732"/>
      <c r="P72" s="727"/>
      <c r="Q72" s="732"/>
      <c r="R72" s="727"/>
      <c r="S72" s="732"/>
      <c r="T72" s="727"/>
      <c r="U72" s="732"/>
      <c r="V72" s="727"/>
      <c r="W72" s="728"/>
      <c r="X72" s="735"/>
      <c r="Y72" s="736"/>
      <c r="Z72" s="763"/>
      <c r="AA72" s="762"/>
      <c r="AB72" s="731"/>
      <c r="AC72" s="670">
        <f>SUM(AC38:AC68)</f>
        <v>699</v>
      </c>
      <c r="AD72" s="671">
        <f>SUM(AD38:AD68)</f>
        <v>914</v>
      </c>
      <c r="AE72" s="764"/>
      <c r="AF72" s="674"/>
      <c r="AG72" s="11"/>
      <c r="AH72" s="2"/>
      <c r="AI72" s="2"/>
      <c r="AJ72" s="2"/>
      <c r="AK72" s="2"/>
      <c r="AL72" s="100"/>
    </row>
    <row r="73" spans="1:38" ht="13.5" customHeight="1">
      <c r="A73" s="2225" t="s">
        <v>272</v>
      </c>
      <c r="B73" s="469">
        <v>42887</v>
      </c>
      <c r="C73" s="470" t="s">
        <v>39</v>
      </c>
      <c r="D73" s="74" t="s">
        <v>676</v>
      </c>
      <c r="E73" s="72">
        <v>0.5</v>
      </c>
      <c r="F73" s="60">
        <v>22.2</v>
      </c>
      <c r="G73" s="62">
        <v>22.7</v>
      </c>
      <c r="H73" s="63">
        <v>21</v>
      </c>
      <c r="I73" s="56">
        <v>4.0999999999999996</v>
      </c>
      <c r="J73" s="57">
        <v>4.2</v>
      </c>
      <c r="K73" s="67">
        <v>7.53</v>
      </c>
      <c r="L73" s="68">
        <v>7.49</v>
      </c>
      <c r="M73" s="56"/>
      <c r="N73" s="57">
        <v>29.3</v>
      </c>
      <c r="O73" s="62"/>
      <c r="P73" s="63">
        <v>52.9</v>
      </c>
      <c r="Q73" s="62"/>
      <c r="R73" s="63">
        <v>75</v>
      </c>
      <c r="S73" s="62"/>
      <c r="T73" s="63"/>
      <c r="U73" s="62"/>
      <c r="V73" s="271"/>
      <c r="W73" s="56"/>
      <c r="X73" s="57">
        <v>29.6</v>
      </c>
      <c r="Y73" s="58"/>
      <c r="Z73" s="59">
        <v>172</v>
      </c>
      <c r="AA73" s="67"/>
      <c r="AB73" s="876">
        <v>0.13</v>
      </c>
      <c r="AC73" s="483"/>
      <c r="AD73" s="463"/>
      <c r="AE73" s="386" t="s">
        <v>36</v>
      </c>
      <c r="AF73" s="385" t="s">
        <v>36</v>
      </c>
      <c r="AG73" s="186">
        <v>42894</v>
      </c>
      <c r="AH73" s="147" t="s">
        <v>29</v>
      </c>
      <c r="AI73" s="148">
        <v>22.8</v>
      </c>
      <c r="AJ73" s="149" t="s">
        <v>20</v>
      </c>
      <c r="AK73" s="150"/>
      <c r="AL73" s="151"/>
    </row>
    <row r="74" spans="1:38">
      <c r="A74" s="2226"/>
      <c r="B74" s="1592">
        <v>42888</v>
      </c>
      <c r="C74" s="1593" t="s">
        <v>40</v>
      </c>
      <c r="D74" s="75" t="s">
        <v>657</v>
      </c>
      <c r="E74" s="73"/>
      <c r="F74" s="61">
        <v>26.3</v>
      </c>
      <c r="G74" s="23">
        <v>22.9</v>
      </c>
      <c r="H74" s="64">
        <v>21.4</v>
      </c>
      <c r="I74" s="65">
        <v>4.4000000000000004</v>
      </c>
      <c r="J74" s="66">
        <v>4.4000000000000004</v>
      </c>
      <c r="K74" s="24">
        <v>7.41</v>
      </c>
      <c r="L74" s="69">
        <v>7.53</v>
      </c>
      <c r="M74" s="65"/>
      <c r="N74" s="66">
        <v>29.3</v>
      </c>
      <c r="O74" s="23"/>
      <c r="P74" s="64">
        <v>54.9</v>
      </c>
      <c r="Q74" s="23"/>
      <c r="R74" s="64">
        <v>75.400000000000006</v>
      </c>
      <c r="S74" s="23"/>
      <c r="T74" s="64" t="s">
        <v>19</v>
      </c>
      <c r="U74" s="23"/>
      <c r="V74" s="270" t="s">
        <v>19</v>
      </c>
      <c r="W74" s="65"/>
      <c r="X74" s="66">
        <v>29.5</v>
      </c>
      <c r="Y74" s="70"/>
      <c r="Z74" s="71">
        <v>172</v>
      </c>
      <c r="AA74" s="24"/>
      <c r="AB74" s="886">
        <v>0.15</v>
      </c>
      <c r="AC74" s="481"/>
      <c r="AD74" s="464"/>
      <c r="AE74" s="386" t="s">
        <v>36</v>
      </c>
      <c r="AF74" s="385" t="s">
        <v>36</v>
      </c>
      <c r="AG74" s="12" t="s">
        <v>30</v>
      </c>
      <c r="AH74" s="13" t="s">
        <v>31</v>
      </c>
      <c r="AI74" s="14" t="s">
        <v>32</v>
      </c>
      <c r="AJ74" s="15" t="s">
        <v>33</v>
      </c>
      <c r="AK74" s="16" t="s">
        <v>36</v>
      </c>
      <c r="AL74" s="93"/>
    </row>
    <row r="75" spans="1:38">
      <c r="A75" s="2226"/>
      <c r="B75" s="472">
        <v>42889</v>
      </c>
      <c r="C75" s="473" t="s">
        <v>41</v>
      </c>
      <c r="D75" s="75" t="s">
        <v>657</v>
      </c>
      <c r="E75" s="73"/>
      <c r="F75" s="61">
        <v>24</v>
      </c>
      <c r="G75" s="23">
        <v>23.1</v>
      </c>
      <c r="H75" s="64">
        <v>21.6</v>
      </c>
      <c r="I75" s="65">
        <v>4.3</v>
      </c>
      <c r="J75" s="66">
        <v>4.5</v>
      </c>
      <c r="K75" s="24">
        <v>7.54</v>
      </c>
      <c r="L75" s="69">
        <v>7.6</v>
      </c>
      <c r="M75" s="65"/>
      <c r="N75" s="66">
        <v>29.5</v>
      </c>
      <c r="O75" s="23"/>
      <c r="P75" s="64" t="s">
        <v>19</v>
      </c>
      <c r="Q75" s="23"/>
      <c r="R75" s="64" t="s">
        <v>19</v>
      </c>
      <c r="S75" s="23"/>
      <c r="T75" s="64"/>
      <c r="U75" s="23"/>
      <c r="V75" s="270"/>
      <c r="W75" s="65"/>
      <c r="X75" s="66" t="s">
        <v>19</v>
      </c>
      <c r="Y75" s="70"/>
      <c r="Z75" s="71" t="s">
        <v>19</v>
      </c>
      <c r="AA75" s="24"/>
      <c r="AB75" s="886"/>
      <c r="AC75" s="481"/>
      <c r="AD75" s="464"/>
      <c r="AE75" s="386" t="s">
        <v>36</v>
      </c>
      <c r="AF75" s="385" t="s">
        <v>36</v>
      </c>
      <c r="AG75" s="5" t="s">
        <v>273</v>
      </c>
      <c r="AH75" s="17" t="s">
        <v>20</v>
      </c>
      <c r="AI75" s="31"/>
      <c r="AJ75" s="984">
        <v>21.7</v>
      </c>
      <c r="AK75" s="33" t="s">
        <v>36</v>
      </c>
      <c r="AL75" s="94"/>
    </row>
    <row r="76" spans="1:38">
      <c r="A76" s="2226"/>
      <c r="B76" s="472">
        <v>42890</v>
      </c>
      <c r="C76" s="473" t="s">
        <v>42</v>
      </c>
      <c r="D76" s="75" t="s">
        <v>657</v>
      </c>
      <c r="E76" s="73"/>
      <c r="F76" s="61">
        <v>21.7</v>
      </c>
      <c r="G76" s="23">
        <v>23.2</v>
      </c>
      <c r="H76" s="64">
        <v>21.6</v>
      </c>
      <c r="I76" s="65">
        <v>4.5</v>
      </c>
      <c r="J76" s="66">
        <v>4.8</v>
      </c>
      <c r="K76" s="24">
        <v>7.56</v>
      </c>
      <c r="L76" s="69">
        <v>7.63</v>
      </c>
      <c r="M76" s="65"/>
      <c r="N76" s="66">
        <v>29.3</v>
      </c>
      <c r="O76" s="23"/>
      <c r="P76" s="64" t="s">
        <v>19</v>
      </c>
      <c r="Q76" s="23"/>
      <c r="R76" s="64" t="s">
        <v>19</v>
      </c>
      <c r="S76" s="23"/>
      <c r="T76" s="64" t="s">
        <v>19</v>
      </c>
      <c r="U76" s="23"/>
      <c r="V76" s="270" t="s">
        <v>19</v>
      </c>
      <c r="W76" s="65"/>
      <c r="X76" s="66" t="s">
        <v>19</v>
      </c>
      <c r="Y76" s="70"/>
      <c r="Z76" s="71" t="s">
        <v>19</v>
      </c>
      <c r="AA76" s="24"/>
      <c r="AB76" s="886"/>
      <c r="AC76" s="481"/>
      <c r="AD76" s="464"/>
      <c r="AE76" s="386" t="s">
        <v>36</v>
      </c>
      <c r="AF76" s="385" t="s">
        <v>36</v>
      </c>
      <c r="AG76" s="6" t="s">
        <v>274</v>
      </c>
      <c r="AH76" s="18" t="s">
        <v>275</v>
      </c>
      <c r="AI76" s="37"/>
      <c r="AJ76" s="987" t="s">
        <v>644</v>
      </c>
      <c r="AK76" s="39" t="s">
        <v>36</v>
      </c>
      <c r="AL76" s="95"/>
    </row>
    <row r="77" spans="1:38">
      <c r="A77" s="2226"/>
      <c r="B77" s="472">
        <v>42891</v>
      </c>
      <c r="C77" s="473" t="s">
        <v>37</v>
      </c>
      <c r="D77" s="75" t="s">
        <v>657</v>
      </c>
      <c r="E77" s="73"/>
      <c r="F77" s="61">
        <v>22.7</v>
      </c>
      <c r="G77" s="23">
        <v>23.3</v>
      </c>
      <c r="H77" s="64">
        <v>21.8</v>
      </c>
      <c r="I77" s="65">
        <v>4.9000000000000004</v>
      </c>
      <c r="J77" s="66">
        <v>5</v>
      </c>
      <c r="K77" s="24">
        <v>7.55</v>
      </c>
      <c r="L77" s="69">
        <v>7.49</v>
      </c>
      <c r="M77" s="65"/>
      <c r="N77" s="66">
        <v>29.3</v>
      </c>
      <c r="O77" s="23"/>
      <c r="P77" s="64">
        <v>53.6</v>
      </c>
      <c r="Q77" s="23"/>
      <c r="R77" s="64">
        <v>74.8</v>
      </c>
      <c r="S77" s="23"/>
      <c r="T77" s="64"/>
      <c r="U77" s="23"/>
      <c r="V77" s="270"/>
      <c r="W77" s="65"/>
      <c r="X77" s="66">
        <v>29.9</v>
      </c>
      <c r="Y77" s="70"/>
      <c r="Z77" s="71">
        <v>179</v>
      </c>
      <c r="AA77" s="24"/>
      <c r="AB77" s="886">
        <v>0.12</v>
      </c>
      <c r="AC77" s="481"/>
      <c r="AD77" s="464"/>
      <c r="AE77" s="386" t="s">
        <v>36</v>
      </c>
      <c r="AF77" s="385" t="s">
        <v>36</v>
      </c>
      <c r="AG77" s="6" t="s">
        <v>21</v>
      </c>
      <c r="AH77" s="18"/>
      <c r="AI77" s="40"/>
      <c r="AJ77" s="990" t="s">
        <v>644</v>
      </c>
      <c r="AK77" s="42" t="s">
        <v>36</v>
      </c>
      <c r="AL77" s="96"/>
    </row>
    <row r="78" spans="1:38">
      <c r="A78" s="2226"/>
      <c r="B78" s="472">
        <v>42892</v>
      </c>
      <c r="C78" s="473" t="s">
        <v>38</v>
      </c>
      <c r="D78" s="75" t="s">
        <v>657</v>
      </c>
      <c r="E78" s="73"/>
      <c r="F78" s="61">
        <v>20.6</v>
      </c>
      <c r="G78" s="23">
        <v>23.4</v>
      </c>
      <c r="H78" s="64">
        <v>21.9</v>
      </c>
      <c r="I78" s="65">
        <v>6.0439999999999996</v>
      </c>
      <c r="J78" s="66">
        <v>6.0949999999999998</v>
      </c>
      <c r="K78" s="24">
        <v>7.57</v>
      </c>
      <c r="L78" s="69">
        <v>7.55</v>
      </c>
      <c r="M78" s="65"/>
      <c r="N78" s="66">
        <v>29.2</v>
      </c>
      <c r="O78" s="23"/>
      <c r="P78" s="64">
        <v>53.4</v>
      </c>
      <c r="Q78" s="23"/>
      <c r="R78" s="64">
        <v>74.599999999999994</v>
      </c>
      <c r="S78" s="23"/>
      <c r="T78" s="64"/>
      <c r="U78" s="152"/>
      <c r="V78" s="270"/>
      <c r="W78" s="65"/>
      <c r="X78" s="66">
        <v>29.9</v>
      </c>
      <c r="Y78" s="70"/>
      <c r="Z78" s="71">
        <v>187</v>
      </c>
      <c r="AA78" s="24"/>
      <c r="AB78" s="886">
        <v>0.14000000000000001</v>
      </c>
      <c r="AC78" s="481"/>
      <c r="AD78" s="464"/>
      <c r="AE78" s="386" t="s">
        <v>36</v>
      </c>
      <c r="AF78" s="385" t="s">
        <v>36</v>
      </c>
      <c r="AG78" s="6" t="s">
        <v>276</v>
      </c>
      <c r="AH78" s="18" t="s">
        <v>22</v>
      </c>
      <c r="AI78" s="34"/>
      <c r="AJ78" s="993">
        <v>29.4</v>
      </c>
      <c r="AK78" s="36" t="s">
        <v>36</v>
      </c>
      <c r="AL78" s="97"/>
    </row>
    <row r="79" spans="1:38">
      <c r="A79" s="2226"/>
      <c r="B79" s="472">
        <v>42893</v>
      </c>
      <c r="C79" s="473" t="s">
        <v>35</v>
      </c>
      <c r="D79" s="75" t="s">
        <v>676</v>
      </c>
      <c r="E79" s="73"/>
      <c r="F79" s="61">
        <v>22.3</v>
      </c>
      <c r="G79" s="23">
        <v>23.5</v>
      </c>
      <c r="H79" s="64">
        <v>22.1</v>
      </c>
      <c r="I79" s="65">
        <v>6.9</v>
      </c>
      <c r="J79" s="66">
        <v>6.3</v>
      </c>
      <c r="K79" s="24">
        <v>7.51</v>
      </c>
      <c r="L79" s="69">
        <v>7.45</v>
      </c>
      <c r="M79" s="65"/>
      <c r="N79" s="66">
        <v>29.4</v>
      </c>
      <c r="O79" s="23"/>
      <c r="P79" s="64">
        <v>53.9</v>
      </c>
      <c r="Q79" s="23"/>
      <c r="R79" s="64">
        <v>74</v>
      </c>
      <c r="S79" s="23"/>
      <c r="T79" s="64"/>
      <c r="U79" s="23"/>
      <c r="V79" s="270"/>
      <c r="W79" s="65"/>
      <c r="X79" s="66">
        <v>30.8</v>
      </c>
      <c r="Y79" s="70"/>
      <c r="Z79" s="71">
        <v>170</v>
      </c>
      <c r="AA79" s="24"/>
      <c r="AB79" s="886">
        <v>0.2</v>
      </c>
      <c r="AC79" s="481">
        <v>360</v>
      </c>
      <c r="AD79" s="464">
        <v>482</v>
      </c>
      <c r="AE79" s="386" t="s">
        <v>36</v>
      </c>
      <c r="AF79" s="385" t="s">
        <v>36</v>
      </c>
      <c r="AG79" s="6" t="s">
        <v>277</v>
      </c>
      <c r="AH79" s="18" t="s">
        <v>23</v>
      </c>
      <c r="AI79" s="34"/>
      <c r="AJ79" s="993">
        <v>54.9</v>
      </c>
      <c r="AK79" s="36" t="s">
        <v>36</v>
      </c>
      <c r="AL79" s="97"/>
    </row>
    <row r="80" spans="1:38">
      <c r="A80" s="2226"/>
      <c r="B80" s="537">
        <v>42894</v>
      </c>
      <c r="C80" s="528" t="s">
        <v>39</v>
      </c>
      <c r="D80" s="75" t="s">
        <v>676</v>
      </c>
      <c r="E80" s="73">
        <v>1</v>
      </c>
      <c r="F80" s="61">
        <v>22.8</v>
      </c>
      <c r="G80" s="23">
        <v>23.6</v>
      </c>
      <c r="H80" s="64">
        <v>21.7</v>
      </c>
      <c r="I80" s="65">
        <v>6.6</v>
      </c>
      <c r="J80" s="66">
        <v>6.9</v>
      </c>
      <c r="K80" s="24">
        <v>7.49</v>
      </c>
      <c r="L80" s="69">
        <v>7.48</v>
      </c>
      <c r="M80" s="65"/>
      <c r="N80" s="66">
        <v>29.4</v>
      </c>
      <c r="O80" s="23"/>
      <c r="P80" s="64">
        <v>54.9</v>
      </c>
      <c r="Q80" s="23"/>
      <c r="R80" s="64">
        <v>75</v>
      </c>
      <c r="S80" s="23"/>
      <c r="T80" s="64">
        <v>43</v>
      </c>
      <c r="U80" s="23"/>
      <c r="V80" s="270">
        <v>32</v>
      </c>
      <c r="W80" s="65"/>
      <c r="X80" s="66">
        <v>30.9</v>
      </c>
      <c r="Y80" s="70"/>
      <c r="Z80" s="71">
        <v>179</v>
      </c>
      <c r="AA80" s="24"/>
      <c r="AB80" s="886">
        <v>0.2</v>
      </c>
      <c r="AC80" s="481"/>
      <c r="AD80" s="464"/>
      <c r="AE80" s="386" t="s">
        <v>36</v>
      </c>
      <c r="AF80" s="385" t="s">
        <v>36</v>
      </c>
      <c r="AG80" s="6" t="s">
        <v>278</v>
      </c>
      <c r="AH80" s="18" t="s">
        <v>23</v>
      </c>
      <c r="AI80" s="34"/>
      <c r="AJ80" s="993">
        <v>75</v>
      </c>
      <c r="AK80" s="36" t="s">
        <v>36</v>
      </c>
      <c r="AL80" s="97"/>
    </row>
    <row r="81" spans="1:38">
      <c r="A81" s="2226"/>
      <c r="B81" s="472">
        <v>42895</v>
      </c>
      <c r="C81" s="473" t="s">
        <v>40</v>
      </c>
      <c r="D81" s="75" t="s">
        <v>676</v>
      </c>
      <c r="E81" s="73"/>
      <c r="F81" s="61">
        <v>23.3</v>
      </c>
      <c r="G81" s="23">
        <v>23.6</v>
      </c>
      <c r="H81" s="64">
        <v>22.2</v>
      </c>
      <c r="I81" s="65">
        <v>7.1</v>
      </c>
      <c r="J81" s="66">
        <v>6.9</v>
      </c>
      <c r="K81" s="24">
        <v>7.5</v>
      </c>
      <c r="L81" s="69">
        <v>7.46</v>
      </c>
      <c r="M81" s="65"/>
      <c r="N81" s="66">
        <v>29.1</v>
      </c>
      <c r="O81" s="23"/>
      <c r="P81" s="64">
        <v>56.4</v>
      </c>
      <c r="Q81" s="23"/>
      <c r="R81" s="64">
        <v>76.8</v>
      </c>
      <c r="S81" s="23"/>
      <c r="T81" s="64"/>
      <c r="U81" s="23"/>
      <c r="V81" s="270"/>
      <c r="W81" s="65"/>
      <c r="X81" s="66">
        <v>31</v>
      </c>
      <c r="Y81" s="70"/>
      <c r="Z81" s="71">
        <v>217</v>
      </c>
      <c r="AA81" s="24"/>
      <c r="AB81" s="886">
        <v>0.28999999999999998</v>
      </c>
      <c r="AC81" s="481"/>
      <c r="AD81" s="464"/>
      <c r="AE81" s="386" t="s">
        <v>36</v>
      </c>
      <c r="AF81" s="385" t="s">
        <v>453</v>
      </c>
      <c r="AG81" s="6" t="s">
        <v>279</v>
      </c>
      <c r="AH81" s="18" t="s">
        <v>23</v>
      </c>
      <c r="AI81" s="34"/>
      <c r="AJ81" s="993">
        <v>43</v>
      </c>
      <c r="AK81" s="36" t="s">
        <v>36</v>
      </c>
      <c r="AL81" s="97"/>
    </row>
    <row r="82" spans="1:38">
      <c r="A82" s="2226"/>
      <c r="B82" s="472">
        <v>42896</v>
      </c>
      <c r="C82" s="473" t="s">
        <v>41</v>
      </c>
      <c r="D82" s="75" t="s">
        <v>657</v>
      </c>
      <c r="E82" s="73"/>
      <c r="F82" s="61">
        <v>28.5</v>
      </c>
      <c r="G82" s="23">
        <v>23.8</v>
      </c>
      <c r="H82" s="64">
        <v>22.1</v>
      </c>
      <c r="I82" s="65">
        <v>7.5</v>
      </c>
      <c r="J82" s="66">
        <v>7.3</v>
      </c>
      <c r="K82" s="24">
        <v>7.5</v>
      </c>
      <c r="L82" s="69">
        <v>7.48</v>
      </c>
      <c r="M82" s="65"/>
      <c r="N82" s="66">
        <v>29.6</v>
      </c>
      <c r="O82" s="23"/>
      <c r="P82" s="64" t="s">
        <v>19</v>
      </c>
      <c r="Q82" s="23"/>
      <c r="R82" s="64" t="s">
        <v>19</v>
      </c>
      <c r="S82" s="23"/>
      <c r="T82" s="64"/>
      <c r="U82" s="23"/>
      <c r="V82" s="270"/>
      <c r="W82" s="65"/>
      <c r="X82" s="66" t="s">
        <v>19</v>
      </c>
      <c r="Y82" s="70"/>
      <c r="Z82" s="71" t="s">
        <v>19</v>
      </c>
      <c r="AA82" s="24"/>
      <c r="AB82" s="886"/>
      <c r="AC82" s="481"/>
      <c r="AD82" s="464"/>
      <c r="AE82" s="386" t="s">
        <v>36</v>
      </c>
      <c r="AF82" s="385" t="s">
        <v>36</v>
      </c>
      <c r="AG82" s="6" t="s">
        <v>280</v>
      </c>
      <c r="AH82" s="18" t="s">
        <v>23</v>
      </c>
      <c r="AI82" s="34"/>
      <c r="AJ82" s="993">
        <v>32</v>
      </c>
      <c r="AK82" s="36" t="s">
        <v>36</v>
      </c>
      <c r="AL82" s="97"/>
    </row>
    <row r="83" spans="1:38">
      <c r="A83" s="2226"/>
      <c r="B83" s="472">
        <v>42897</v>
      </c>
      <c r="C83" s="473" t="s">
        <v>42</v>
      </c>
      <c r="D83" s="75" t="s">
        <v>676</v>
      </c>
      <c r="E83" s="73"/>
      <c r="F83" s="61">
        <v>21.8</v>
      </c>
      <c r="G83" s="23">
        <v>23.7</v>
      </c>
      <c r="H83" s="64">
        <v>22.1</v>
      </c>
      <c r="I83" s="65">
        <v>6.5</v>
      </c>
      <c r="J83" s="66">
        <v>6.8</v>
      </c>
      <c r="K83" s="24">
        <v>7.52</v>
      </c>
      <c r="L83" s="69">
        <v>7.49</v>
      </c>
      <c r="M83" s="65"/>
      <c r="N83" s="66">
        <v>29.7</v>
      </c>
      <c r="O83" s="23"/>
      <c r="P83" s="64" t="s">
        <v>19</v>
      </c>
      <c r="Q83" s="23"/>
      <c r="R83" s="64" t="s">
        <v>19</v>
      </c>
      <c r="S83" s="23"/>
      <c r="T83" s="64"/>
      <c r="U83" s="23"/>
      <c r="V83" s="270"/>
      <c r="W83" s="65"/>
      <c r="X83" s="66" t="s">
        <v>19</v>
      </c>
      <c r="Y83" s="70"/>
      <c r="Z83" s="71" t="s">
        <v>19</v>
      </c>
      <c r="AA83" s="24"/>
      <c r="AB83" s="886"/>
      <c r="AC83" s="481"/>
      <c r="AD83" s="464"/>
      <c r="AE83" s="386" t="s">
        <v>36</v>
      </c>
      <c r="AF83" s="385" t="s">
        <v>36</v>
      </c>
      <c r="AG83" s="6" t="s">
        <v>281</v>
      </c>
      <c r="AH83" s="18" t="s">
        <v>23</v>
      </c>
      <c r="AI83" s="37"/>
      <c r="AJ83" s="987">
        <v>30.9</v>
      </c>
      <c r="AK83" s="39" t="s">
        <v>36</v>
      </c>
      <c r="AL83" s="95"/>
    </row>
    <row r="84" spans="1:38">
      <c r="A84" s="2226"/>
      <c r="B84" s="472">
        <v>42898</v>
      </c>
      <c r="C84" s="473" t="s">
        <v>37</v>
      </c>
      <c r="D84" s="75" t="s">
        <v>657</v>
      </c>
      <c r="E84" s="73"/>
      <c r="F84" s="61">
        <v>21.5</v>
      </c>
      <c r="G84" s="23">
        <v>23.7</v>
      </c>
      <c r="H84" s="64">
        <v>22.1</v>
      </c>
      <c r="I84" s="65">
        <v>8.4</v>
      </c>
      <c r="J84" s="66">
        <v>7.2</v>
      </c>
      <c r="K84" s="24">
        <v>7.5</v>
      </c>
      <c r="L84" s="69">
        <v>7.49</v>
      </c>
      <c r="M84" s="65"/>
      <c r="N84" s="66">
        <v>29.4</v>
      </c>
      <c r="O84" s="23"/>
      <c r="P84" s="64">
        <v>55.6</v>
      </c>
      <c r="Q84" s="23"/>
      <c r="R84" s="64">
        <v>75.8</v>
      </c>
      <c r="S84" s="23"/>
      <c r="T84" s="64"/>
      <c r="U84" s="23"/>
      <c r="V84" s="270"/>
      <c r="W84" s="65"/>
      <c r="X84" s="66">
        <v>30.1</v>
      </c>
      <c r="Y84" s="70"/>
      <c r="Z84" s="71">
        <v>202</v>
      </c>
      <c r="AA84" s="24"/>
      <c r="AB84" s="886">
        <v>0.28999999999999998</v>
      </c>
      <c r="AC84" s="481"/>
      <c r="AD84" s="464"/>
      <c r="AE84" s="386" t="s">
        <v>36</v>
      </c>
      <c r="AF84" s="385" t="s">
        <v>36</v>
      </c>
      <c r="AG84" s="6" t="s">
        <v>282</v>
      </c>
      <c r="AH84" s="18" t="s">
        <v>23</v>
      </c>
      <c r="AI84" s="49"/>
      <c r="AJ84" s="996">
        <v>179</v>
      </c>
      <c r="AK84" s="25" t="s">
        <v>36</v>
      </c>
      <c r="AL84" s="26"/>
    </row>
    <row r="85" spans="1:38">
      <c r="A85" s="2226"/>
      <c r="B85" s="472">
        <v>42899</v>
      </c>
      <c r="C85" s="473" t="s">
        <v>38</v>
      </c>
      <c r="D85" s="75" t="s">
        <v>676</v>
      </c>
      <c r="E85" s="73">
        <v>0.5</v>
      </c>
      <c r="F85" s="61">
        <v>19.5</v>
      </c>
      <c r="G85" s="23">
        <v>23.7</v>
      </c>
      <c r="H85" s="64">
        <v>22.1</v>
      </c>
      <c r="I85" s="65">
        <v>7.1</v>
      </c>
      <c r="J85" s="66">
        <v>6.7</v>
      </c>
      <c r="K85" s="24">
        <v>7.33</v>
      </c>
      <c r="L85" s="69">
        <v>7.42</v>
      </c>
      <c r="M85" s="65"/>
      <c r="N85" s="66">
        <v>30.1</v>
      </c>
      <c r="O85" s="23"/>
      <c r="P85" s="64">
        <v>57.9</v>
      </c>
      <c r="Q85" s="23"/>
      <c r="R85" s="64">
        <v>77</v>
      </c>
      <c r="S85" s="23"/>
      <c r="T85" s="64"/>
      <c r="U85" s="23"/>
      <c r="V85" s="270"/>
      <c r="W85" s="65"/>
      <c r="X85" s="66">
        <v>30.9</v>
      </c>
      <c r="Y85" s="70"/>
      <c r="Z85" s="71">
        <v>224</v>
      </c>
      <c r="AA85" s="24"/>
      <c r="AB85" s="886">
        <v>0.24</v>
      </c>
      <c r="AC85" s="481"/>
      <c r="AD85" s="464"/>
      <c r="AE85" s="386" t="s">
        <v>36</v>
      </c>
      <c r="AF85" s="385" t="s">
        <v>36</v>
      </c>
      <c r="AG85" s="6" t="s">
        <v>283</v>
      </c>
      <c r="AH85" s="18" t="s">
        <v>23</v>
      </c>
      <c r="AI85" s="40"/>
      <c r="AJ85" s="990">
        <v>0.2</v>
      </c>
      <c r="AK85" s="42" t="s">
        <v>36</v>
      </c>
      <c r="AL85" s="96"/>
    </row>
    <row r="86" spans="1:38">
      <c r="A86" s="2226"/>
      <c r="B86" s="472">
        <v>42900</v>
      </c>
      <c r="C86" s="473" t="s">
        <v>35</v>
      </c>
      <c r="D86" s="75" t="s">
        <v>676</v>
      </c>
      <c r="E86" s="73">
        <v>5</v>
      </c>
      <c r="F86" s="61">
        <v>17.2</v>
      </c>
      <c r="G86" s="23">
        <v>23.6</v>
      </c>
      <c r="H86" s="64">
        <v>22</v>
      </c>
      <c r="I86" s="65">
        <v>6.3</v>
      </c>
      <c r="J86" s="66">
        <v>6.7</v>
      </c>
      <c r="K86" s="24">
        <v>7.7</v>
      </c>
      <c r="L86" s="69">
        <v>7.61</v>
      </c>
      <c r="M86" s="65"/>
      <c r="N86" s="66">
        <v>30</v>
      </c>
      <c r="O86" s="23"/>
      <c r="P86" s="64">
        <v>57</v>
      </c>
      <c r="Q86" s="23"/>
      <c r="R86" s="64">
        <v>76</v>
      </c>
      <c r="S86" s="23"/>
      <c r="T86" s="64"/>
      <c r="U86" s="23"/>
      <c r="V86" s="270"/>
      <c r="W86" s="65"/>
      <c r="X86" s="66">
        <v>31</v>
      </c>
      <c r="Y86" s="70"/>
      <c r="Z86" s="71">
        <v>195</v>
      </c>
      <c r="AA86" s="24"/>
      <c r="AB86" s="886">
        <v>0.24</v>
      </c>
      <c r="AC86" s="481"/>
      <c r="AD86" s="464"/>
      <c r="AE86" s="386" t="s">
        <v>36</v>
      </c>
      <c r="AF86" s="385" t="s">
        <v>36</v>
      </c>
      <c r="AG86" s="6" t="s">
        <v>24</v>
      </c>
      <c r="AH86" s="18" t="s">
        <v>23</v>
      </c>
      <c r="AI86" s="23"/>
      <c r="AJ86" s="998">
        <v>3.4</v>
      </c>
      <c r="AK86" s="155" t="s">
        <v>36</v>
      </c>
      <c r="AL86" s="96"/>
    </row>
    <row r="87" spans="1:38">
      <c r="A87" s="2226"/>
      <c r="B87" s="472">
        <v>42901</v>
      </c>
      <c r="C87" s="473" t="s">
        <v>39</v>
      </c>
      <c r="D87" s="75" t="s">
        <v>676</v>
      </c>
      <c r="E87" s="73"/>
      <c r="F87" s="61">
        <v>21.1</v>
      </c>
      <c r="G87" s="23">
        <v>23.5</v>
      </c>
      <c r="H87" s="64">
        <v>22.1</v>
      </c>
      <c r="I87" s="65">
        <v>7</v>
      </c>
      <c r="J87" s="66">
        <v>7</v>
      </c>
      <c r="K87" s="24">
        <v>7.53</v>
      </c>
      <c r="L87" s="69">
        <v>7.53</v>
      </c>
      <c r="M87" s="65"/>
      <c r="N87" s="66">
        <v>30.7</v>
      </c>
      <c r="O87" s="23"/>
      <c r="P87" s="64">
        <v>59.6</v>
      </c>
      <c r="Q87" s="23"/>
      <c r="R87" s="64">
        <v>76.8</v>
      </c>
      <c r="S87" s="23"/>
      <c r="T87" s="64"/>
      <c r="U87" s="23"/>
      <c r="V87" s="270"/>
      <c r="W87" s="65"/>
      <c r="X87" s="66">
        <v>32.200000000000003</v>
      </c>
      <c r="Y87" s="70"/>
      <c r="Z87" s="71">
        <v>189</v>
      </c>
      <c r="AA87" s="24"/>
      <c r="AB87" s="886">
        <v>0.37</v>
      </c>
      <c r="AC87" s="481"/>
      <c r="AD87" s="464"/>
      <c r="AE87" s="386" t="s">
        <v>36</v>
      </c>
      <c r="AF87" s="385" t="s">
        <v>36</v>
      </c>
      <c r="AG87" s="6" t="s">
        <v>25</v>
      </c>
      <c r="AH87" s="18" t="s">
        <v>23</v>
      </c>
      <c r="AI87" s="23"/>
      <c r="AJ87" s="998">
        <v>1.6</v>
      </c>
      <c r="AK87" s="155" t="s">
        <v>36</v>
      </c>
      <c r="AL87" s="96"/>
    </row>
    <row r="88" spans="1:38">
      <c r="A88" s="2226"/>
      <c r="B88" s="472">
        <v>42902</v>
      </c>
      <c r="C88" s="473" t="s">
        <v>40</v>
      </c>
      <c r="D88" s="75" t="s">
        <v>657</v>
      </c>
      <c r="E88" s="73"/>
      <c r="F88" s="61">
        <v>25.2</v>
      </c>
      <c r="G88" s="23">
        <v>23.5</v>
      </c>
      <c r="H88" s="64">
        <v>22.1</v>
      </c>
      <c r="I88" s="65">
        <v>7.4</v>
      </c>
      <c r="J88" s="66">
        <v>8</v>
      </c>
      <c r="K88" s="24">
        <v>7.51</v>
      </c>
      <c r="L88" s="69">
        <v>7.52</v>
      </c>
      <c r="M88" s="65"/>
      <c r="N88" s="66">
        <v>30.6</v>
      </c>
      <c r="O88" s="23"/>
      <c r="P88" s="64">
        <v>58.5</v>
      </c>
      <c r="Q88" s="23"/>
      <c r="R88" s="64">
        <v>78</v>
      </c>
      <c r="S88" s="23"/>
      <c r="T88" s="64"/>
      <c r="U88" s="23"/>
      <c r="V88" s="270"/>
      <c r="W88" s="65"/>
      <c r="X88" s="66">
        <v>32.799999999999997</v>
      </c>
      <c r="Y88" s="70"/>
      <c r="Z88" s="71">
        <v>221</v>
      </c>
      <c r="AA88" s="24"/>
      <c r="AB88" s="886">
        <v>0.3</v>
      </c>
      <c r="AC88" s="481"/>
      <c r="AD88" s="464"/>
      <c r="AE88" s="386" t="s">
        <v>36</v>
      </c>
      <c r="AF88" s="385" t="s">
        <v>36</v>
      </c>
      <c r="AG88" s="6" t="s">
        <v>284</v>
      </c>
      <c r="AH88" s="18" t="s">
        <v>23</v>
      </c>
      <c r="AI88" s="23"/>
      <c r="AJ88" s="998">
        <v>8.1999999999999993</v>
      </c>
      <c r="AK88" s="155" t="s">
        <v>36</v>
      </c>
      <c r="AL88" s="96"/>
    </row>
    <row r="89" spans="1:38">
      <c r="A89" s="2226"/>
      <c r="B89" s="472">
        <v>42903</v>
      </c>
      <c r="C89" s="473" t="s">
        <v>41</v>
      </c>
      <c r="D89" s="75" t="s">
        <v>657</v>
      </c>
      <c r="E89" s="73"/>
      <c r="F89" s="61">
        <v>24.7</v>
      </c>
      <c r="G89" s="23">
        <v>23.5</v>
      </c>
      <c r="H89" s="64">
        <v>22.2</v>
      </c>
      <c r="I89" s="65">
        <v>7.6</v>
      </c>
      <c r="J89" s="66">
        <v>7.4</v>
      </c>
      <c r="K89" s="24">
        <v>7.59</v>
      </c>
      <c r="L89" s="69">
        <v>7.56</v>
      </c>
      <c r="M89" s="65"/>
      <c r="N89" s="66">
        <v>31.2</v>
      </c>
      <c r="O89" s="23"/>
      <c r="P89" s="64" t="s">
        <v>19</v>
      </c>
      <c r="Q89" s="23"/>
      <c r="R89" s="64" t="s">
        <v>19</v>
      </c>
      <c r="S89" s="23"/>
      <c r="T89" s="64"/>
      <c r="U89" s="23"/>
      <c r="V89" s="270"/>
      <c r="W89" s="65"/>
      <c r="X89" s="66" t="s">
        <v>19</v>
      </c>
      <c r="Y89" s="70"/>
      <c r="Z89" s="71" t="s">
        <v>19</v>
      </c>
      <c r="AA89" s="24"/>
      <c r="AB89" s="886"/>
      <c r="AC89" s="481"/>
      <c r="AD89" s="464"/>
      <c r="AE89" s="386" t="s">
        <v>36</v>
      </c>
      <c r="AF89" s="385" t="s">
        <v>36</v>
      </c>
      <c r="AG89" s="6" t="s">
        <v>285</v>
      </c>
      <c r="AH89" s="18" t="s">
        <v>23</v>
      </c>
      <c r="AI89" s="45"/>
      <c r="AJ89" s="268">
        <v>5.8999999999999997E-2</v>
      </c>
      <c r="AK89" s="47" t="s">
        <v>36</v>
      </c>
      <c r="AL89" s="98"/>
    </row>
    <row r="90" spans="1:38">
      <c r="A90" s="2226"/>
      <c r="B90" s="472">
        <v>42904</v>
      </c>
      <c r="C90" s="473" t="s">
        <v>42</v>
      </c>
      <c r="D90" s="75" t="s">
        <v>676</v>
      </c>
      <c r="E90" s="73">
        <v>21.5</v>
      </c>
      <c r="F90" s="61">
        <v>19.8</v>
      </c>
      <c r="G90" s="23">
        <v>23.5</v>
      </c>
      <c r="H90" s="64">
        <v>22.2</v>
      </c>
      <c r="I90" s="65">
        <v>6.3</v>
      </c>
      <c r="J90" s="66">
        <v>7.4</v>
      </c>
      <c r="K90" s="24">
        <v>7.59</v>
      </c>
      <c r="L90" s="69">
        <v>7.57</v>
      </c>
      <c r="M90" s="65"/>
      <c r="N90" s="66">
        <v>30.7</v>
      </c>
      <c r="O90" s="23"/>
      <c r="P90" s="64" t="s">
        <v>19</v>
      </c>
      <c r="Q90" s="23"/>
      <c r="R90" s="64" t="s">
        <v>19</v>
      </c>
      <c r="S90" s="23"/>
      <c r="T90" s="64"/>
      <c r="U90" s="23"/>
      <c r="V90" s="270"/>
      <c r="W90" s="65"/>
      <c r="X90" s="66" t="s">
        <v>19</v>
      </c>
      <c r="Y90" s="70"/>
      <c r="Z90" s="71" t="s">
        <v>19</v>
      </c>
      <c r="AA90" s="24"/>
      <c r="AB90" s="886"/>
      <c r="AC90" s="481"/>
      <c r="AD90" s="464"/>
      <c r="AE90" s="386" t="s">
        <v>36</v>
      </c>
      <c r="AF90" s="385" t="s">
        <v>36</v>
      </c>
      <c r="AG90" s="6" t="s">
        <v>292</v>
      </c>
      <c r="AH90" s="18" t="s">
        <v>23</v>
      </c>
      <c r="AI90" s="24"/>
      <c r="AJ90" s="269">
        <v>1.45</v>
      </c>
      <c r="AK90" s="42" t="s">
        <v>36</v>
      </c>
      <c r="AL90" s="96"/>
    </row>
    <row r="91" spans="1:38">
      <c r="A91" s="2226"/>
      <c r="B91" s="472">
        <v>42905</v>
      </c>
      <c r="C91" s="473" t="s">
        <v>37</v>
      </c>
      <c r="D91" s="75" t="s">
        <v>657</v>
      </c>
      <c r="E91" s="73">
        <v>0.5</v>
      </c>
      <c r="F91" s="61">
        <v>22.3</v>
      </c>
      <c r="G91" s="23">
        <v>23.7</v>
      </c>
      <c r="H91" s="64">
        <v>22.2</v>
      </c>
      <c r="I91" s="65">
        <v>6.1</v>
      </c>
      <c r="J91" s="66">
        <v>6.7</v>
      </c>
      <c r="K91" s="24">
        <v>7.61</v>
      </c>
      <c r="L91" s="69">
        <v>7.56</v>
      </c>
      <c r="M91" s="65"/>
      <c r="N91" s="66">
        <v>30.3</v>
      </c>
      <c r="O91" s="23"/>
      <c r="P91" s="64">
        <v>57.9</v>
      </c>
      <c r="Q91" s="23"/>
      <c r="R91" s="64">
        <v>77.2</v>
      </c>
      <c r="S91" s="23"/>
      <c r="T91" s="64"/>
      <c r="U91" s="23"/>
      <c r="V91" s="270"/>
      <c r="W91" s="65"/>
      <c r="X91" s="66">
        <v>32.4</v>
      </c>
      <c r="Y91" s="70"/>
      <c r="Z91" s="71">
        <v>187</v>
      </c>
      <c r="AA91" s="24"/>
      <c r="AB91" s="886">
        <v>0.27</v>
      </c>
      <c r="AC91" s="481"/>
      <c r="AD91" s="464"/>
      <c r="AE91" s="386" t="s">
        <v>36</v>
      </c>
      <c r="AF91" s="385" t="s">
        <v>36</v>
      </c>
      <c r="AG91" s="6" t="s">
        <v>286</v>
      </c>
      <c r="AH91" s="18" t="s">
        <v>23</v>
      </c>
      <c r="AI91" s="24"/>
      <c r="AJ91" s="269">
        <v>2.4700000000000002</v>
      </c>
      <c r="AK91" s="42" t="s">
        <v>36</v>
      </c>
      <c r="AL91" s="96"/>
    </row>
    <row r="92" spans="1:38">
      <c r="A92" s="2226"/>
      <c r="B92" s="472">
        <v>42906</v>
      </c>
      <c r="C92" s="473" t="s">
        <v>38</v>
      </c>
      <c r="D92" s="75" t="s">
        <v>657</v>
      </c>
      <c r="E92" s="73"/>
      <c r="F92" s="61">
        <v>26.2</v>
      </c>
      <c r="G92" s="23">
        <v>23.8</v>
      </c>
      <c r="H92" s="64">
        <v>22.2</v>
      </c>
      <c r="I92" s="65">
        <v>6.6</v>
      </c>
      <c r="J92" s="66">
        <v>6.8</v>
      </c>
      <c r="K92" s="24">
        <v>7.61</v>
      </c>
      <c r="L92" s="69">
        <v>7.58</v>
      </c>
      <c r="M92" s="65"/>
      <c r="N92" s="66">
        <v>30.8</v>
      </c>
      <c r="O92" s="23"/>
      <c r="P92" s="64">
        <v>60.7</v>
      </c>
      <c r="Q92" s="23"/>
      <c r="R92" s="64">
        <v>79</v>
      </c>
      <c r="S92" s="23"/>
      <c r="T92" s="64"/>
      <c r="U92" s="23"/>
      <c r="V92" s="270"/>
      <c r="W92" s="65"/>
      <c r="X92" s="66">
        <v>33.1</v>
      </c>
      <c r="Y92" s="70"/>
      <c r="Z92" s="71">
        <v>190</v>
      </c>
      <c r="AA92" s="24"/>
      <c r="AB92" s="886">
        <v>0.31</v>
      </c>
      <c r="AC92" s="481"/>
      <c r="AD92" s="464"/>
      <c r="AE92" s="386" t="s">
        <v>36</v>
      </c>
      <c r="AF92" s="385" t="s">
        <v>36</v>
      </c>
      <c r="AG92" s="6" t="s">
        <v>287</v>
      </c>
      <c r="AH92" s="18" t="s">
        <v>23</v>
      </c>
      <c r="AI92" s="45"/>
      <c r="AJ92" s="268">
        <v>8.5000000000000006E-2</v>
      </c>
      <c r="AK92" s="47" t="s">
        <v>36</v>
      </c>
      <c r="AL92" s="98"/>
    </row>
    <row r="93" spans="1:38">
      <c r="A93" s="2226"/>
      <c r="B93" s="472">
        <v>42907</v>
      </c>
      <c r="C93" s="473" t="s">
        <v>35</v>
      </c>
      <c r="D93" s="75" t="s">
        <v>659</v>
      </c>
      <c r="E93" s="73">
        <v>17.5</v>
      </c>
      <c r="F93" s="61">
        <v>21.6</v>
      </c>
      <c r="G93" s="23">
        <v>23.4</v>
      </c>
      <c r="H93" s="64">
        <v>22.2</v>
      </c>
      <c r="I93" s="65">
        <v>7.4</v>
      </c>
      <c r="J93" s="66">
        <v>7.6</v>
      </c>
      <c r="K93" s="24">
        <v>7.46</v>
      </c>
      <c r="L93" s="69">
        <v>7.44</v>
      </c>
      <c r="M93" s="65"/>
      <c r="N93" s="66">
        <v>30.8</v>
      </c>
      <c r="O93" s="23"/>
      <c r="P93" s="64">
        <v>60.7</v>
      </c>
      <c r="Q93" s="23"/>
      <c r="R93" s="64">
        <v>78.2</v>
      </c>
      <c r="S93" s="23"/>
      <c r="T93" s="64"/>
      <c r="U93" s="23"/>
      <c r="V93" s="270"/>
      <c r="W93" s="65"/>
      <c r="X93" s="66">
        <v>32.9</v>
      </c>
      <c r="Y93" s="70"/>
      <c r="Z93" s="71">
        <v>187</v>
      </c>
      <c r="AA93" s="24"/>
      <c r="AB93" s="886">
        <v>0.54</v>
      </c>
      <c r="AC93" s="481"/>
      <c r="AD93" s="464"/>
      <c r="AE93" s="386" t="s">
        <v>36</v>
      </c>
      <c r="AF93" s="385" t="s">
        <v>36</v>
      </c>
      <c r="AG93" s="6" t="s">
        <v>288</v>
      </c>
      <c r="AH93" s="18" t="s">
        <v>23</v>
      </c>
      <c r="AI93" s="24"/>
      <c r="AJ93" s="269" t="s">
        <v>644</v>
      </c>
      <c r="AK93" s="42" t="s">
        <v>36</v>
      </c>
      <c r="AL93" s="96"/>
    </row>
    <row r="94" spans="1:38">
      <c r="A94" s="2226"/>
      <c r="B94" s="472">
        <v>42908</v>
      </c>
      <c r="C94" s="473" t="s">
        <v>39</v>
      </c>
      <c r="D94" s="75" t="s">
        <v>676</v>
      </c>
      <c r="E94" s="73"/>
      <c r="F94" s="61">
        <v>25.2</v>
      </c>
      <c r="G94" s="23">
        <v>23.7</v>
      </c>
      <c r="H94" s="64">
        <v>22.4</v>
      </c>
      <c r="I94" s="65">
        <v>5.8</v>
      </c>
      <c r="J94" s="66">
        <v>5.8</v>
      </c>
      <c r="K94" s="24">
        <v>7.42</v>
      </c>
      <c r="L94" s="69">
        <v>7.45</v>
      </c>
      <c r="M94" s="65"/>
      <c r="N94" s="66">
        <v>30.6</v>
      </c>
      <c r="O94" s="23"/>
      <c r="P94" s="64">
        <v>60.7</v>
      </c>
      <c r="Q94" s="23"/>
      <c r="R94" s="64">
        <v>79.599999999999994</v>
      </c>
      <c r="S94" s="23"/>
      <c r="T94" s="64"/>
      <c r="U94" s="23"/>
      <c r="V94" s="270"/>
      <c r="W94" s="65"/>
      <c r="X94" s="66">
        <v>32.4</v>
      </c>
      <c r="Y94" s="70"/>
      <c r="Z94" s="71">
        <v>211</v>
      </c>
      <c r="AA94" s="24"/>
      <c r="AB94" s="886">
        <v>0.3</v>
      </c>
      <c r="AC94" s="481"/>
      <c r="AD94" s="464"/>
      <c r="AE94" s="386" t="s">
        <v>36</v>
      </c>
      <c r="AF94" s="385" t="s">
        <v>36</v>
      </c>
      <c r="AG94" s="6" t="s">
        <v>289</v>
      </c>
      <c r="AH94" s="18" t="s">
        <v>23</v>
      </c>
      <c r="AI94" s="23"/>
      <c r="AJ94" s="998">
        <v>21.5</v>
      </c>
      <c r="AK94" s="36" t="s">
        <v>36</v>
      </c>
      <c r="AL94" s="97"/>
    </row>
    <row r="95" spans="1:38">
      <c r="A95" s="2226"/>
      <c r="B95" s="472">
        <v>42909</v>
      </c>
      <c r="C95" s="473" t="s">
        <v>40</v>
      </c>
      <c r="D95" s="75" t="s">
        <v>657</v>
      </c>
      <c r="E95" s="73"/>
      <c r="F95" s="61">
        <v>27.9</v>
      </c>
      <c r="G95" s="23">
        <v>24</v>
      </c>
      <c r="H95" s="64">
        <v>22.6</v>
      </c>
      <c r="I95" s="65">
        <v>6.2</v>
      </c>
      <c r="J95" s="66">
        <v>6.5</v>
      </c>
      <c r="K95" s="24">
        <v>7.41</v>
      </c>
      <c r="L95" s="69">
        <v>7.45</v>
      </c>
      <c r="M95" s="65"/>
      <c r="N95" s="66">
        <v>31.3</v>
      </c>
      <c r="O95" s="23"/>
      <c r="P95" s="64">
        <v>62.9</v>
      </c>
      <c r="Q95" s="23"/>
      <c r="R95" s="64">
        <v>81.2</v>
      </c>
      <c r="S95" s="23"/>
      <c r="T95" s="64"/>
      <c r="U95" s="23"/>
      <c r="V95" s="270"/>
      <c r="W95" s="65"/>
      <c r="X95" s="66">
        <v>31.8</v>
      </c>
      <c r="Y95" s="70"/>
      <c r="Z95" s="71">
        <v>250</v>
      </c>
      <c r="AA95" s="24"/>
      <c r="AB95" s="886">
        <v>0.25</v>
      </c>
      <c r="AC95" s="481"/>
      <c r="AD95" s="464"/>
      <c r="AE95" s="386" t="s">
        <v>36</v>
      </c>
      <c r="AF95" s="385" t="s">
        <v>36</v>
      </c>
      <c r="AG95" s="6" t="s">
        <v>27</v>
      </c>
      <c r="AH95" s="18" t="s">
        <v>23</v>
      </c>
      <c r="AI95" s="23"/>
      <c r="AJ95" s="998">
        <v>19.399999999999999</v>
      </c>
      <c r="AK95" s="36" t="s">
        <v>36</v>
      </c>
      <c r="AL95" s="97"/>
    </row>
    <row r="96" spans="1:38">
      <c r="A96" s="2226"/>
      <c r="B96" s="472">
        <v>42910</v>
      </c>
      <c r="C96" s="473" t="s">
        <v>41</v>
      </c>
      <c r="D96" s="75" t="s">
        <v>676</v>
      </c>
      <c r="E96" s="73"/>
      <c r="F96" s="61">
        <v>27.7</v>
      </c>
      <c r="G96" s="23">
        <v>23.9</v>
      </c>
      <c r="H96" s="64">
        <v>22.7</v>
      </c>
      <c r="I96" s="65">
        <v>6.2</v>
      </c>
      <c r="J96" s="66">
        <v>6.1</v>
      </c>
      <c r="K96" s="24">
        <v>7.48</v>
      </c>
      <c r="L96" s="69">
        <v>7.45</v>
      </c>
      <c r="M96" s="65"/>
      <c r="N96" s="66">
        <v>30.3</v>
      </c>
      <c r="O96" s="23"/>
      <c r="P96" s="64" t="s">
        <v>19</v>
      </c>
      <c r="Q96" s="23"/>
      <c r="R96" s="64" t="s">
        <v>19</v>
      </c>
      <c r="S96" s="23"/>
      <c r="T96" s="64"/>
      <c r="U96" s="23"/>
      <c r="V96" s="270"/>
      <c r="W96" s="65"/>
      <c r="X96" s="66" t="s">
        <v>19</v>
      </c>
      <c r="Y96" s="70"/>
      <c r="Z96" s="71" t="s">
        <v>19</v>
      </c>
      <c r="AA96" s="24"/>
      <c r="AB96" s="886"/>
      <c r="AC96" s="481"/>
      <c r="AD96" s="464"/>
      <c r="AE96" s="386" t="s">
        <v>36</v>
      </c>
      <c r="AF96" s="385" t="s">
        <v>36</v>
      </c>
      <c r="AG96" s="6" t="s">
        <v>290</v>
      </c>
      <c r="AH96" s="18" t="s">
        <v>275</v>
      </c>
      <c r="AI96" s="51"/>
      <c r="AJ96" s="1001">
        <v>6</v>
      </c>
      <c r="AK96" s="43" t="s">
        <v>36</v>
      </c>
      <c r="AL96" s="99"/>
    </row>
    <row r="97" spans="1:38">
      <c r="A97" s="2226"/>
      <c r="B97" s="472">
        <v>42911</v>
      </c>
      <c r="C97" s="473" t="s">
        <v>42</v>
      </c>
      <c r="D97" s="75" t="s">
        <v>659</v>
      </c>
      <c r="E97" s="73">
        <v>10.5</v>
      </c>
      <c r="F97" s="61">
        <v>22.2</v>
      </c>
      <c r="G97" s="23">
        <v>24</v>
      </c>
      <c r="H97" s="64">
        <v>22.9</v>
      </c>
      <c r="I97" s="65">
        <v>6.5</v>
      </c>
      <c r="J97" s="66">
        <v>5.3</v>
      </c>
      <c r="K97" s="24">
        <v>7.55</v>
      </c>
      <c r="L97" s="69">
        <v>7.48</v>
      </c>
      <c r="M97" s="65"/>
      <c r="N97" s="66">
        <v>30.6</v>
      </c>
      <c r="O97" s="23"/>
      <c r="P97" s="64" t="s">
        <v>19</v>
      </c>
      <c r="Q97" s="23"/>
      <c r="R97" s="64" t="s">
        <v>19</v>
      </c>
      <c r="S97" s="23"/>
      <c r="T97" s="64"/>
      <c r="U97" s="23"/>
      <c r="V97" s="270"/>
      <c r="W97" s="65"/>
      <c r="X97" s="66" t="s">
        <v>19</v>
      </c>
      <c r="Y97" s="70"/>
      <c r="Z97" s="71" t="s">
        <v>19</v>
      </c>
      <c r="AA97" s="24"/>
      <c r="AB97" s="886"/>
      <c r="AC97" s="481"/>
      <c r="AD97" s="464"/>
      <c r="AE97" s="386" t="s">
        <v>36</v>
      </c>
      <c r="AF97" s="385" t="s">
        <v>36</v>
      </c>
      <c r="AG97" s="6" t="s">
        <v>291</v>
      </c>
      <c r="AH97" s="18" t="s">
        <v>23</v>
      </c>
      <c r="AI97" s="51"/>
      <c r="AJ97" s="1001">
        <v>5</v>
      </c>
      <c r="AK97" s="43" t="s">
        <v>36</v>
      </c>
      <c r="AL97" s="99"/>
    </row>
    <row r="98" spans="1:38">
      <c r="A98" s="2226"/>
      <c r="B98" s="472">
        <v>42912</v>
      </c>
      <c r="C98" s="473" t="s">
        <v>37</v>
      </c>
      <c r="D98" s="75" t="s">
        <v>676</v>
      </c>
      <c r="E98" s="73">
        <v>3</v>
      </c>
      <c r="F98" s="61">
        <v>22.3</v>
      </c>
      <c r="G98" s="23">
        <v>23.9</v>
      </c>
      <c r="H98" s="64">
        <v>22.9</v>
      </c>
      <c r="I98" s="65">
        <v>7.4</v>
      </c>
      <c r="J98" s="66">
        <v>5</v>
      </c>
      <c r="K98" s="24">
        <v>7.52</v>
      </c>
      <c r="L98" s="69">
        <v>7.51</v>
      </c>
      <c r="M98" s="65"/>
      <c r="N98" s="66">
        <v>30.3</v>
      </c>
      <c r="O98" s="23"/>
      <c r="P98" s="64">
        <v>59.1</v>
      </c>
      <c r="Q98" s="23"/>
      <c r="R98" s="64">
        <v>78.2</v>
      </c>
      <c r="S98" s="23"/>
      <c r="T98" s="64"/>
      <c r="U98" s="23"/>
      <c r="V98" s="270"/>
      <c r="W98" s="65"/>
      <c r="X98" s="66">
        <v>32</v>
      </c>
      <c r="Y98" s="70"/>
      <c r="Z98" s="71">
        <v>222</v>
      </c>
      <c r="AA98" s="24"/>
      <c r="AB98" s="886">
        <v>0.16</v>
      </c>
      <c r="AC98" s="481"/>
      <c r="AD98" s="464"/>
      <c r="AE98" s="386" t="s">
        <v>36</v>
      </c>
      <c r="AF98" s="385" t="s">
        <v>36</v>
      </c>
      <c r="AG98" s="19"/>
      <c r="AH98" s="9"/>
      <c r="AI98" s="20"/>
      <c r="AJ98" s="8"/>
      <c r="AK98" s="8"/>
      <c r="AL98" s="9"/>
    </row>
    <row r="99" spans="1:38">
      <c r="A99" s="2226"/>
      <c r="B99" s="472">
        <v>42913</v>
      </c>
      <c r="C99" s="473" t="s">
        <v>38</v>
      </c>
      <c r="D99" s="75" t="s">
        <v>676</v>
      </c>
      <c r="E99" s="73">
        <v>0.5</v>
      </c>
      <c r="F99" s="61">
        <v>25.6</v>
      </c>
      <c r="G99" s="23">
        <v>24.3</v>
      </c>
      <c r="H99" s="64">
        <v>23.2</v>
      </c>
      <c r="I99" s="65">
        <v>5.2</v>
      </c>
      <c r="J99" s="66">
        <v>4.5</v>
      </c>
      <c r="K99" s="24">
        <v>7.53</v>
      </c>
      <c r="L99" s="69">
        <v>7.51</v>
      </c>
      <c r="M99" s="65"/>
      <c r="N99" s="66">
        <v>30.5</v>
      </c>
      <c r="O99" s="23"/>
      <c r="P99" s="64">
        <v>61.7</v>
      </c>
      <c r="Q99" s="23"/>
      <c r="R99" s="64">
        <v>79.8</v>
      </c>
      <c r="S99" s="23"/>
      <c r="T99" s="64"/>
      <c r="U99" s="23"/>
      <c r="V99" s="270"/>
      <c r="W99" s="65"/>
      <c r="X99" s="66">
        <v>32.4</v>
      </c>
      <c r="Y99" s="70"/>
      <c r="Z99" s="71">
        <v>210</v>
      </c>
      <c r="AA99" s="24"/>
      <c r="AB99" s="886">
        <v>0.17</v>
      </c>
      <c r="AC99" s="481"/>
      <c r="AD99" s="464"/>
      <c r="AE99" s="386" t="s">
        <v>36</v>
      </c>
      <c r="AF99" s="385" t="s">
        <v>36</v>
      </c>
      <c r="AG99" s="19"/>
      <c r="AH99" s="9"/>
      <c r="AI99" s="20"/>
      <c r="AJ99" s="8"/>
      <c r="AK99" s="8"/>
      <c r="AL99" s="9"/>
    </row>
    <row r="100" spans="1:38">
      <c r="A100" s="2226"/>
      <c r="B100" s="472">
        <v>42914</v>
      </c>
      <c r="C100" s="473" t="s">
        <v>35</v>
      </c>
      <c r="D100" s="75" t="s">
        <v>659</v>
      </c>
      <c r="E100" s="73">
        <v>1</v>
      </c>
      <c r="F100" s="61">
        <v>21.9</v>
      </c>
      <c r="G100" s="23">
        <v>24.3</v>
      </c>
      <c r="H100" s="64">
        <v>23.2</v>
      </c>
      <c r="I100" s="65">
        <v>6.5</v>
      </c>
      <c r="J100" s="66">
        <v>5.7</v>
      </c>
      <c r="K100" s="24">
        <v>7.45</v>
      </c>
      <c r="L100" s="69">
        <v>7.43</v>
      </c>
      <c r="M100" s="65"/>
      <c r="N100" s="66">
        <v>31.1</v>
      </c>
      <c r="O100" s="23"/>
      <c r="P100" s="64">
        <v>65</v>
      </c>
      <c r="Q100" s="23"/>
      <c r="R100" s="64">
        <v>82.8</v>
      </c>
      <c r="S100" s="23"/>
      <c r="T100" s="64"/>
      <c r="U100" s="23"/>
      <c r="V100" s="270"/>
      <c r="W100" s="65"/>
      <c r="X100" s="66">
        <v>30.6</v>
      </c>
      <c r="Y100" s="70"/>
      <c r="Z100" s="71">
        <v>203</v>
      </c>
      <c r="AA100" s="24"/>
      <c r="AB100" s="886">
        <v>0.23</v>
      </c>
      <c r="AC100" s="481"/>
      <c r="AD100" s="464"/>
      <c r="AE100" s="386" t="s">
        <v>36</v>
      </c>
      <c r="AF100" s="385" t="s">
        <v>36</v>
      </c>
      <c r="AG100" s="21"/>
      <c r="AH100" s="3"/>
      <c r="AI100" s="22"/>
      <c r="AJ100" s="10"/>
      <c r="AK100" s="10"/>
      <c r="AL100" s="3"/>
    </row>
    <row r="101" spans="1:38">
      <c r="A101" s="2226"/>
      <c r="B101" s="472">
        <v>42915</v>
      </c>
      <c r="C101" s="574" t="s">
        <v>39</v>
      </c>
      <c r="D101" s="75" t="s">
        <v>676</v>
      </c>
      <c r="E101" s="73"/>
      <c r="F101" s="61">
        <v>26.9</v>
      </c>
      <c r="G101" s="23">
        <v>24.5</v>
      </c>
      <c r="H101" s="64">
        <v>23.3</v>
      </c>
      <c r="I101" s="65">
        <v>5.9</v>
      </c>
      <c r="J101" s="66">
        <v>5.9</v>
      </c>
      <c r="K101" s="24">
        <v>7.53</v>
      </c>
      <c r="L101" s="69">
        <v>7.52</v>
      </c>
      <c r="M101" s="65"/>
      <c r="N101" s="66">
        <v>31.1</v>
      </c>
      <c r="O101" s="23"/>
      <c r="P101" s="64">
        <v>65.3</v>
      </c>
      <c r="Q101" s="23"/>
      <c r="R101" s="64">
        <v>82.2</v>
      </c>
      <c r="S101" s="23"/>
      <c r="T101" s="64"/>
      <c r="U101" s="23"/>
      <c r="V101" s="270"/>
      <c r="W101" s="65"/>
      <c r="X101" s="66">
        <v>31.8</v>
      </c>
      <c r="Y101" s="70"/>
      <c r="Z101" s="71">
        <v>230</v>
      </c>
      <c r="AA101" s="24"/>
      <c r="AB101" s="886">
        <v>0.24</v>
      </c>
      <c r="AC101" s="481"/>
      <c r="AD101" s="464"/>
      <c r="AE101" s="386" t="s">
        <v>36</v>
      </c>
      <c r="AF101" s="385" t="s">
        <v>36</v>
      </c>
      <c r="AG101" s="29" t="s">
        <v>34</v>
      </c>
      <c r="AH101" s="2" t="s">
        <v>36</v>
      </c>
      <c r="AI101" s="2" t="s">
        <v>36</v>
      </c>
      <c r="AJ101" s="2" t="s">
        <v>36</v>
      </c>
      <c r="AK101" s="2" t="s">
        <v>36</v>
      </c>
      <c r="AL101" s="100" t="s">
        <v>36</v>
      </c>
    </row>
    <row r="102" spans="1:38">
      <c r="A102" s="2226"/>
      <c r="B102" s="475">
        <v>42916</v>
      </c>
      <c r="C102" s="476" t="s">
        <v>40</v>
      </c>
      <c r="D102" s="267" t="s">
        <v>659</v>
      </c>
      <c r="E102" s="146"/>
      <c r="F102" s="136">
        <v>25</v>
      </c>
      <c r="G102" s="137">
        <v>24.5</v>
      </c>
      <c r="H102" s="138">
        <v>23.4</v>
      </c>
      <c r="I102" s="139">
        <v>7.1</v>
      </c>
      <c r="J102" s="140">
        <v>6.4</v>
      </c>
      <c r="K102" s="141">
        <v>7.53</v>
      </c>
      <c r="L102" s="142">
        <v>7.51</v>
      </c>
      <c r="M102" s="139"/>
      <c r="N102" s="140">
        <v>31</v>
      </c>
      <c r="O102" s="137"/>
      <c r="P102" s="138">
        <v>65.599999999999994</v>
      </c>
      <c r="Q102" s="137"/>
      <c r="R102" s="138">
        <v>83</v>
      </c>
      <c r="S102" s="137"/>
      <c r="T102" s="138"/>
      <c r="U102" s="137"/>
      <c r="V102" s="272"/>
      <c r="W102" s="139"/>
      <c r="X102" s="140">
        <v>29.3</v>
      </c>
      <c r="Y102" s="143"/>
      <c r="Z102" s="144">
        <v>205</v>
      </c>
      <c r="AA102" s="141"/>
      <c r="AB102" s="964">
        <v>0.25</v>
      </c>
      <c r="AC102" s="478"/>
      <c r="AD102" s="465"/>
      <c r="AE102" s="386" t="s">
        <v>36</v>
      </c>
      <c r="AF102" s="385" t="s">
        <v>36</v>
      </c>
      <c r="AG102" s="274" t="s">
        <v>36</v>
      </c>
      <c r="AH102" s="276" t="s">
        <v>36</v>
      </c>
      <c r="AI102" s="276" t="s">
        <v>36</v>
      </c>
      <c r="AJ102" s="276" t="s">
        <v>36</v>
      </c>
      <c r="AK102" s="276" t="s">
        <v>36</v>
      </c>
      <c r="AL102" s="275" t="s">
        <v>36</v>
      </c>
    </row>
    <row r="103" spans="1:38" s="1" customFormat="1" ht="13.5" customHeight="1">
      <c r="A103" s="2226"/>
      <c r="B103" s="2183" t="s">
        <v>407</v>
      </c>
      <c r="C103" s="2184"/>
      <c r="D103" s="664"/>
      <c r="E103" s="586">
        <v>21.5</v>
      </c>
      <c r="F103" s="587">
        <v>28.5</v>
      </c>
      <c r="G103" s="588">
        <v>24.5</v>
      </c>
      <c r="H103" s="589">
        <v>23.4</v>
      </c>
      <c r="I103" s="590">
        <v>8.4</v>
      </c>
      <c r="J103" s="591">
        <v>8</v>
      </c>
      <c r="K103" s="592">
        <v>7.7</v>
      </c>
      <c r="L103" s="593">
        <v>7.63</v>
      </c>
      <c r="M103" s="590" t="s">
        <v>36</v>
      </c>
      <c r="N103" s="591">
        <v>31.3</v>
      </c>
      <c r="O103" s="588" t="s">
        <v>36</v>
      </c>
      <c r="P103" s="589">
        <v>65.599999999999994</v>
      </c>
      <c r="Q103" s="588" t="s">
        <v>36</v>
      </c>
      <c r="R103" s="589">
        <v>83</v>
      </c>
      <c r="S103" s="588" t="s">
        <v>36</v>
      </c>
      <c r="T103" s="589">
        <v>43</v>
      </c>
      <c r="U103" s="588" t="s">
        <v>36</v>
      </c>
      <c r="V103" s="589">
        <v>32</v>
      </c>
      <c r="W103" s="590" t="s">
        <v>36</v>
      </c>
      <c r="X103" s="591">
        <v>33.1</v>
      </c>
      <c r="Y103" s="594" t="s">
        <v>36</v>
      </c>
      <c r="Z103" s="595">
        <v>250</v>
      </c>
      <c r="AA103" s="592" t="s">
        <v>36</v>
      </c>
      <c r="AB103" s="593">
        <f>MAX(AB73:AB102)</f>
        <v>0.54</v>
      </c>
      <c r="AC103" s="615">
        <v>360</v>
      </c>
      <c r="AD103" s="507">
        <v>482</v>
      </c>
      <c r="AE103" s="596">
        <f t="shared" ref="AE103:AF103" si="10">MAX(AE73:AE102)</f>
        <v>0</v>
      </c>
      <c r="AF103" s="611">
        <f t="shared" si="10"/>
        <v>0</v>
      </c>
      <c r="AG103" s="11"/>
      <c r="AH103" s="2"/>
      <c r="AI103" s="2"/>
      <c r="AJ103" s="2"/>
      <c r="AK103" s="2"/>
      <c r="AL103" s="100"/>
    </row>
    <row r="104" spans="1:38" s="1" customFormat="1" ht="13.5" customHeight="1">
      <c r="A104" s="2226"/>
      <c r="B104" s="2185" t="s">
        <v>408</v>
      </c>
      <c r="C104" s="2186"/>
      <c r="D104" s="666"/>
      <c r="E104" s="597">
        <v>0.5</v>
      </c>
      <c r="F104" s="598">
        <v>17.2</v>
      </c>
      <c r="G104" s="599">
        <v>22.7</v>
      </c>
      <c r="H104" s="600">
        <v>21</v>
      </c>
      <c r="I104" s="601">
        <v>4.0999999999999996</v>
      </c>
      <c r="J104" s="602">
        <v>4.2</v>
      </c>
      <c r="K104" s="603">
        <v>7.33</v>
      </c>
      <c r="L104" s="604">
        <v>7.42</v>
      </c>
      <c r="M104" s="601" t="s">
        <v>36</v>
      </c>
      <c r="N104" s="602">
        <v>29.1</v>
      </c>
      <c r="O104" s="599" t="s">
        <v>36</v>
      </c>
      <c r="P104" s="600">
        <v>52.9</v>
      </c>
      <c r="Q104" s="599" t="s">
        <v>36</v>
      </c>
      <c r="R104" s="600">
        <v>74</v>
      </c>
      <c r="S104" s="599" t="s">
        <v>36</v>
      </c>
      <c r="T104" s="600">
        <v>43</v>
      </c>
      <c r="U104" s="599" t="s">
        <v>36</v>
      </c>
      <c r="V104" s="600">
        <v>32</v>
      </c>
      <c r="W104" s="601" t="s">
        <v>36</v>
      </c>
      <c r="X104" s="602">
        <v>29.3</v>
      </c>
      <c r="Y104" s="605" t="s">
        <v>36</v>
      </c>
      <c r="Z104" s="606">
        <v>170</v>
      </c>
      <c r="AA104" s="603" t="s">
        <v>36</v>
      </c>
      <c r="AB104" s="603">
        <f>MIN(AB73:AB102)</f>
        <v>0.12</v>
      </c>
      <c r="AC104" s="49">
        <v>0</v>
      </c>
      <c r="AD104" s="501">
        <v>0</v>
      </c>
      <c r="AE104" s="607">
        <f t="shared" ref="AE104:AF104" si="11">MIN(AE73:AE102)</f>
        <v>0</v>
      </c>
      <c r="AF104" s="612">
        <f t="shared" si="11"/>
        <v>0</v>
      </c>
      <c r="AG104" s="11"/>
      <c r="AH104" s="2"/>
      <c r="AI104" s="2"/>
      <c r="AJ104" s="2"/>
      <c r="AK104" s="2"/>
      <c r="AL104" s="100"/>
    </row>
    <row r="105" spans="1:38" s="1" customFormat="1" ht="13.5" customHeight="1">
      <c r="A105" s="2226"/>
      <c r="B105" s="2185" t="s">
        <v>409</v>
      </c>
      <c r="C105" s="2186"/>
      <c r="D105" s="666"/>
      <c r="E105" s="1572">
        <f>E106/COUNT(B73:B102)</f>
        <v>2.0499999999999998</v>
      </c>
      <c r="F105" s="598">
        <v>23.333333333333336</v>
      </c>
      <c r="G105" s="599">
        <v>23.659999999999993</v>
      </c>
      <c r="H105" s="600">
        <v>22.25</v>
      </c>
      <c r="I105" s="601">
        <v>6.3281333333333318</v>
      </c>
      <c r="J105" s="602">
        <v>6.1965000000000012</v>
      </c>
      <c r="K105" s="603">
        <v>7.5176666666666678</v>
      </c>
      <c r="L105" s="604">
        <v>7.5079999999999982</v>
      </c>
      <c r="M105" s="601" t="s">
        <v>36</v>
      </c>
      <c r="N105" s="602">
        <v>30.149999999999995</v>
      </c>
      <c r="O105" s="599" t="s">
        <v>36</v>
      </c>
      <c r="P105" s="600">
        <v>58.554545454545455</v>
      </c>
      <c r="Q105" s="599" t="s">
        <v>36</v>
      </c>
      <c r="R105" s="600">
        <v>77.745454545454535</v>
      </c>
      <c r="S105" s="599" t="s">
        <v>36</v>
      </c>
      <c r="T105" s="600">
        <v>43</v>
      </c>
      <c r="U105" s="599" t="s">
        <v>36</v>
      </c>
      <c r="V105" s="600">
        <v>32</v>
      </c>
      <c r="W105" s="601" t="s">
        <v>36</v>
      </c>
      <c r="X105" s="602">
        <v>31.240909090909085</v>
      </c>
      <c r="Y105" s="605" t="s">
        <v>36</v>
      </c>
      <c r="Z105" s="606">
        <v>200.09090909090909</v>
      </c>
      <c r="AA105" s="603" t="s">
        <v>36</v>
      </c>
      <c r="AB105" s="603">
        <f>IF(COUNT(AB73:AB102)=0,0,AVERAGE(AB73:AB102))</f>
        <v>0.24500000000000002</v>
      </c>
      <c r="AC105" s="49">
        <v>12</v>
      </c>
      <c r="AD105" s="501">
        <v>16.066666666666666</v>
      </c>
      <c r="AE105" s="607" t="s">
        <v>36</v>
      </c>
      <c r="AF105" s="613"/>
      <c r="AG105" s="11"/>
      <c r="AH105" s="2"/>
      <c r="AI105" s="2"/>
      <c r="AJ105" s="2"/>
      <c r="AK105" s="2"/>
      <c r="AL105" s="100"/>
    </row>
    <row r="106" spans="1:38" s="1" customFormat="1" ht="13.5" customHeight="1">
      <c r="A106" s="2227"/>
      <c r="B106" s="2189" t="s">
        <v>410</v>
      </c>
      <c r="C106" s="2190"/>
      <c r="D106" s="666"/>
      <c r="E106" s="1583">
        <v>61.5</v>
      </c>
      <c r="F106" s="725"/>
      <c r="G106" s="732"/>
      <c r="H106" s="727"/>
      <c r="I106" s="728"/>
      <c r="J106" s="735"/>
      <c r="K106" s="762"/>
      <c r="L106" s="731"/>
      <c r="M106" s="728"/>
      <c r="N106" s="735"/>
      <c r="O106" s="732"/>
      <c r="P106" s="727"/>
      <c r="Q106" s="732"/>
      <c r="R106" s="727"/>
      <c r="S106" s="732"/>
      <c r="T106" s="727"/>
      <c r="U106" s="732"/>
      <c r="V106" s="727"/>
      <c r="W106" s="728"/>
      <c r="X106" s="735"/>
      <c r="Y106" s="736"/>
      <c r="Z106" s="763"/>
      <c r="AA106" s="762"/>
      <c r="AB106" s="731" t="s">
        <v>48</v>
      </c>
      <c r="AC106" s="670">
        <v>360</v>
      </c>
      <c r="AD106" s="671">
        <v>482</v>
      </c>
      <c r="AE106" s="764"/>
      <c r="AF106" s="674"/>
      <c r="AG106" s="11"/>
      <c r="AH106" s="2"/>
      <c r="AI106" s="2"/>
      <c r="AJ106" s="2"/>
      <c r="AK106" s="2"/>
      <c r="AL106" s="100"/>
    </row>
    <row r="107" spans="1:38" ht="13.5" customHeight="1">
      <c r="A107" s="2225" t="s">
        <v>319</v>
      </c>
      <c r="B107" s="469">
        <v>42552</v>
      </c>
      <c r="C107" s="470" t="s">
        <v>41</v>
      </c>
      <c r="D107" s="74" t="s">
        <v>676</v>
      </c>
      <c r="E107" s="72"/>
      <c r="F107" s="60">
        <v>25.7</v>
      </c>
      <c r="G107" s="62">
        <v>24.6</v>
      </c>
      <c r="H107" s="63">
        <v>23.5</v>
      </c>
      <c r="I107" s="56">
        <v>6.1</v>
      </c>
      <c r="J107" s="57">
        <v>6.7</v>
      </c>
      <c r="K107" s="67">
        <v>7.56</v>
      </c>
      <c r="L107" s="68">
        <v>7.53</v>
      </c>
      <c r="M107" s="56"/>
      <c r="N107" s="57">
        <v>31.1</v>
      </c>
      <c r="O107" s="62"/>
      <c r="P107" s="63" t="s">
        <v>19</v>
      </c>
      <c r="Q107" s="62"/>
      <c r="R107" s="63" t="s">
        <v>19</v>
      </c>
      <c r="S107" s="62"/>
      <c r="T107" s="63"/>
      <c r="U107" s="62"/>
      <c r="V107" s="63"/>
      <c r="W107" s="56"/>
      <c r="X107" s="57" t="s">
        <v>19</v>
      </c>
      <c r="Y107" s="58"/>
      <c r="Z107" s="59" t="s">
        <v>19</v>
      </c>
      <c r="AA107" s="67"/>
      <c r="AB107" s="68"/>
      <c r="AC107" s="483"/>
      <c r="AD107" s="463"/>
      <c r="AE107" s="386" t="s">
        <v>36</v>
      </c>
      <c r="AF107" s="385" t="s">
        <v>36</v>
      </c>
      <c r="AG107" s="186">
        <v>42922</v>
      </c>
      <c r="AH107" s="147" t="s">
        <v>29</v>
      </c>
      <c r="AI107" s="148">
        <v>28.8</v>
      </c>
      <c r="AJ107" s="149" t="s">
        <v>20</v>
      </c>
      <c r="AK107" s="150"/>
      <c r="AL107" s="151"/>
    </row>
    <row r="108" spans="1:38">
      <c r="A108" s="2226"/>
      <c r="B108" s="472">
        <v>42553</v>
      </c>
      <c r="C108" s="473" t="s">
        <v>42</v>
      </c>
      <c r="D108" s="75" t="s">
        <v>676</v>
      </c>
      <c r="E108" s="73">
        <v>0.5</v>
      </c>
      <c r="F108" s="61">
        <v>25.9</v>
      </c>
      <c r="G108" s="23">
        <v>24.6</v>
      </c>
      <c r="H108" s="64">
        <v>23.6</v>
      </c>
      <c r="I108" s="65">
        <v>6.1</v>
      </c>
      <c r="J108" s="66">
        <v>6.1</v>
      </c>
      <c r="K108" s="24">
        <v>7.52</v>
      </c>
      <c r="L108" s="69">
        <v>7.49</v>
      </c>
      <c r="M108" s="65"/>
      <c r="N108" s="66">
        <v>30.8</v>
      </c>
      <c r="O108" s="23"/>
      <c r="P108" s="64" t="s">
        <v>19</v>
      </c>
      <c r="Q108" s="23"/>
      <c r="R108" s="64" t="s">
        <v>19</v>
      </c>
      <c r="S108" s="23"/>
      <c r="T108" s="64" t="s">
        <v>19</v>
      </c>
      <c r="U108" s="23"/>
      <c r="V108" s="64" t="s">
        <v>19</v>
      </c>
      <c r="W108" s="65"/>
      <c r="X108" s="66" t="s">
        <v>19</v>
      </c>
      <c r="Y108" s="70"/>
      <c r="Z108" s="71" t="s">
        <v>19</v>
      </c>
      <c r="AA108" s="24"/>
      <c r="AB108" s="69"/>
      <c r="AC108" s="481"/>
      <c r="AD108" s="464"/>
      <c r="AE108" s="386" t="s">
        <v>36</v>
      </c>
      <c r="AF108" s="385" t="s">
        <v>36</v>
      </c>
      <c r="AG108" s="12" t="s">
        <v>30</v>
      </c>
      <c r="AH108" s="13" t="s">
        <v>31</v>
      </c>
      <c r="AI108" s="14" t="s">
        <v>32</v>
      </c>
      <c r="AJ108" s="15" t="s">
        <v>33</v>
      </c>
      <c r="AK108" s="16" t="s">
        <v>36</v>
      </c>
      <c r="AL108" s="93"/>
    </row>
    <row r="109" spans="1:38">
      <c r="A109" s="2226"/>
      <c r="B109" s="472">
        <v>42554</v>
      </c>
      <c r="C109" s="473" t="s">
        <v>37</v>
      </c>
      <c r="D109" s="76" t="s">
        <v>676</v>
      </c>
      <c r="E109" s="73"/>
      <c r="F109" s="61">
        <v>30</v>
      </c>
      <c r="G109" s="23">
        <v>25.1</v>
      </c>
      <c r="H109" s="64">
        <v>23.8</v>
      </c>
      <c r="I109" s="65">
        <v>6</v>
      </c>
      <c r="J109" s="66">
        <v>5.9</v>
      </c>
      <c r="K109" s="24">
        <v>7.63</v>
      </c>
      <c r="L109" s="69">
        <v>7.58</v>
      </c>
      <c r="M109" s="65"/>
      <c r="N109" s="66">
        <v>30.8</v>
      </c>
      <c r="O109" s="23"/>
      <c r="P109" s="64">
        <v>63.6</v>
      </c>
      <c r="Q109" s="23"/>
      <c r="R109" s="64">
        <v>79.2</v>
      </c>
      <c r="S109" s="23"/>
      <c r="T109" s="64"/>
      <c r="U109" s="23"/>
      <c r="V109" s="64"/>
      <c r="W109" s="65"/>
      <c r="X109" s="66">
        <v>29.7</v>
      </c>
      <c r="Y109" s="70"/>
      <c r="Z109" s="71">
        <v>154</v>
      </c>
      <c r="AA109" s="24"/>
      <c r="AB109" s="69">
        <v>0.21</v>
      </c>
      <c r="AC109" s="481"/>
      <c r="AD109" s="464"/>
      <c r="AE109" s="386" t="s">
        <v>36</v>
      </c>
      <c r="AF109" s="385" t="s">
        <v>36</v>
      </c>
      <c r="AG109" s="5" t="s">
        <v>273</v>
      </c>
      <c r="AH109" s="17" t="s">
        <v>20</v>
      </c>
      <c r="AI109" s="31"/>
      <c r="AJ109" s="32">
        <v>23.4</v>
      </c>
      <c r="AK109" s="33" t="s">
        <v>36</v>
      </c>
      <c r="AL109" s="94"/>
    </row>
    <row r="110" spans="1:38">
      <c r="A110" s="2226"/>
      <c r="B110" s="472">
        <v>42555</v>
      </c>
      <c r="C110" s="473" t="s">
        <v>38</v>
      </c>
      <c r="D110" s="76" t="s">
        <v>676</v>
      </c>
      <c r="E110" s="73">
        <v>9</v>
      </c>
      <c r="F110" s="61">
        <v>29.9</v>
      </c>
      <c r="G110" s="23">
        <v>25.1</v>
      </c>
      <c r="H110" s="64">
        <v>23.6</v>
      </c>
      <c r="I110" s="65">
        <v>6.1</v>
      </c>
      <c r="J110" s="66">
        <v>5.4</v>
      </c>
      <c r="K110" s="24">
        <v>7.61</v>
      </c>
      <c r="L110" s="69">
        <v>7.58</v>
      </c>
      <c r="M110" s="65"/>
      <c r="N110" s="66">
        <v>30.9</v>
      </c>
      <c r="O110" s="23"/>
      <c r="P110" s="64">
        <v>62.9</v>
      </c>
      <c r="Q110" s="23"/>
      <c r="R110" s="64">
        <v>80.8</v>
      </c>
      <c r="S110" s="23"/>
      <c r="T110" s="64"/>
      <c r="U110" s="23"/>
      <c r="V110" s="64"/>
      <c r="W110" s="65"/>
      <c r="X110" s="66">
        <v>30.6</v>
      </c>
      <c r="Y110" s="70"/>
      <c r="Z110" s="71">
        <v>195</v>
      </c>
      <c r="AA110" s="24"/>
      <c r="AB110" s="69">
        <v>0.19</v>
      </c>
      <c r="AC110" s="481"/>
      <c r="AD110" s="464"/>
      <c r="AE110" s="386" t="s">
        <v>36</v>
      </c>
      <c r="AF110" s="385" t="s">
        <v>36</v>
      </c>
      <c r="AG110" s="6" t="s">
        <v>274</v>
      </c>
      <c r="AH110" s="18" t="s">
        <v>275</v>
      </c>
      <c r="AI110" s="37"/>
      <c r="AJ110" s="38" t="s">
        <v>644</v>
      </c>
      <c r="AK110" s="39" t="s">
        <v>36</v>
      </c>
      <c r="AL110" s="95"/>
    </row>
    <row r="111" spans="1:38">
      <c r="A111" s="2226"/>
      <c r="B111" s="472">
        <v>42556</v>
      </c>
      <c r="C111" s="473" t="s">
        <v>35</v>
      </c>
      <c r="D111" s="76" t="s">
        <v>657</v>
      </c>
      <c r="E111" s="73"/>
      <c r="F111" s="61">
        <v>27.8</v>
      </c>
      <c r="G111" s="23">
        <v>25.2</v>
      </c>
      <c r="H111" s="64">
        <v>23.7</v>
      </c>
      <c r="I111" s="65">
        <v>5.8</v>
      </c>
      <c r="J111" s="66">
        <v>5.4</v>
      </c>
      <c r="K111" s="24">
        <v>7.53</v>
      </c>
      <c r="L111" s="69">
        <v>7.54</v>
      </c>
      <c r="M111" s="65"/>
      <c r="N111" s="66">
        <v>30.7</v>
      </c>
      <c r="O111" s="23"/>
      <c r="P111" s="64">
        <v>62.7</v>
      </c>
      <c r="Q111" s="23"/>
      <c r="R111" s="64">
        <v>80.2</v>
      </c>
      <c r="S111" s="23"/>
      <c r="T111" s="64"/>
      <c r="U111" s="23"/>
      <c r="V111" s="64"/>
      <c r="W111" s="65"/>
      <c r="X111" s="66">
        <v>30.8</v>
      </c>
      <c r="Y111" s="70"/>
      <c r="Z111" s="71">
        <v>193</v>
      </c>
      <c r="AA111" s="24"/>
      <c r="AB111" s="69">
        <v>0.18</v>
      </c>
      <c r="AC111" s="481"/>
      <c r="AD111" s="464"/>
      <c r="AE111" s="386" t="s">
        <v>36</v>
      </c>
      <c r="AF111" s="385" t="s">
        <v>36</v>
      </c>
      <c r="AG111" s="6" t="s">
        <v>21</v>
      </c>
      <c r="AH111" s="18"/>
      <c r="AI111" s="40"/>
      <c r="AJ111" s="41" t="s">
        <v>644</v>
      </c>
      <c r="AK111" s="42" t="s">
        <v>36</v>
      </c>
      <c r="AL111" s="96"/>
    </row>
    <row r="112" spans="1:38">
      <c r="A112" s="2226"/>
      <c r="B112" s="537">
        <v>42557</v>
      </c>
      <c r="C112" s="528" t="s">
        <v>39</v>
      </c>
      <c r="D112" s="76" t="s">
        <v>657</v>
      </c>
      <c r="E112" s="73"/>
      <c r="F112" s="61">
        <v>28.8</v>
      </c>
      <c r="G112" s="23">
        <v>25.4</v>
      </c>
      <c r="H112" s="64">
        <v>23.4</v>
      </c>
      <c r="I112" s="65">
        <v>5.5</v>
      </c>
      <c r="J112" s="66">
        <v>5.3</v>
      </c>
      <c r="K112" s="24">
        <v>7.66</v>
      </c>
      <c r="L112" s="69">
        <v>7.66</v>
      </c>
      <c r="M112" s="65"/>
      <c r="N112" s="66">
        <v>30.6</v>
      </c>
      <c r="O112" s="23"/>
      <c r="P112" s="64">
        <v>61.9</v>
      </c>
      <c r="Q112" s="23"/>
      <c r="R112" s="64">
        <v>79.400000000000006</v>
      </c>
      <c r="S112" s="23"/>
      <c r="T112" s="64">
        <v>47.2</v>
      </c>
      <c r="U112" s="23"/>
      <c r="V112" s="64">
        <v>32.200000000000003</v>
      </c>
      <c r="W112" s="65"/>
      <c r="X112" s="66">
        <v>30.4</v>
      </c>
      <c r="Y112" s="70"/>
      <c r="Z112" s="71">
        <v>191</v>
      </c>
      <c r="AA112" s="24"/>
      <c r="AB112" s="69">
        <v>0.15</v>
      </c>
      <c r="AC112" s="481"/>
      <c r="AD112" s="464"/>
      <c r="AE112" s="386" t="s">
        <v>36</v>
      </c>
      <c r="AF112" s="385" t="s">
        <v>36</v>
      </c>
      <c r="AG112" s="6" t="s">
        <v>276</v>
      </c>
      <c r="AH112" s="18" t="s">
        <v>22</v>
      </c>
      <c r="AI112" s="34"/>
      <c r="AJ112" s="35">
        <v>30.6</v>
      </c>
      <c r="AK112" s="36" t="s">
        <v>36</v>
      </c>
      <c r="AL112" s="97"/>
    </row>
    <row r="113" spans="1:38">
      <c r="A113" s="2226"/>
      <c r="B113" s="1592">
        <v>42558</v>
      </c>
      <c r="C113" s="1593" t="s">
        <v>40</v>
      </c>
      <c r="D113" s="76" t="s">
        <v>657</v>
      </c>
      <c r="E113" s="73"/>
      <c r="F113" s="61">
        <v>31</v>
      </c>
      <c r="G113" s="23">
        <v>25.4</v>
      </c>
      <c r="H113" s="64">
        <v>23.9</v>
      </c>
      <c r="I113" s="65">
        <v>5.7</v>
      </c>
      <c r="J113" s="66">
        <v>4.5999999999999996</v>
      </c>
      <c r="K113" s="24">
        <v>7.57</v>
      </c>
      <c r="L113" s="69">
        <v>7.55</v>
      </c>
      <c r="M113" s="65"/>
      <c r="N113" s="66">
        <v>30.8</v>
      </c>
      <c r="O113" s="23"/>
      <c r="P113" s="64">
        <v>62.4</v>
      </c>
      <c r="Q113" s="23"/>
      <c r="R113" s="64">
        <v>80.400000000000006</v>
      </c>
      <c r="S113" s="23"/>
      <c r="T113" s="64" t="s">
        <v>19</v>
      </c>
      <c r="U113" s="23"/>
      <c r="V113" s="64" t="s">
        <v>19</v>
      </c>
      <c r="W113" s="65"/>
      <c r="X113" s="66">
        <v>30</v>
      </c>
      <c r="Y113" s="70"/>
      <c r="Z113" s="71">
        <v>218</v>
      </c>
      <c r="AA113" s="24"/>
      <c r="AB113" s="69">
        <v>0.13</v>
      </c>
      <c r="AC113" s="481"/>
      <c r="AD113" s="464"/>
      <c r="AE113" s="386" t="s">
        <v>36</v>
      </c>
      <c r="AF113" s="385" t="s">
        <v>36</v>
      </c>
      <c r="AG113" s="6" t="s">
        <v>277</v>
      </c>
      <c r="AH113" s="18" t="s">
        <v>23</v>
      </c>
      <c r="AI113" s="34"/>
      <c r="AJ113" s="35">
        <v>61.9</v>
      </c>
      <c r="AK113" s="36" t="s">
        <v>36</v>
      </c>
      <c r="AL113" s="97"/>
    </row>
    <row r="114" spans="1:38">
      <c r="A114" s="2226"/>
      <c r="B114" s="472">
        <v>42559</v>
      </c>
      <c r="C114" s="473" t="s">
        <v>41</v>
      </c>
      <c r="D114" s="76" t="s">
        <v>657</v>
      </c>
      <c r="E114" s="73"/>
      <c r="F114" s="61">
        <v>30.8</v>
      </c>
      <c r="G114" s="23">
        <v>25.6</v>
      </c>
      <c r="H114" s="64">
        <v>24</v>
      </c>
      <c r="I114" s="65">
        <v>5.99</v>
      </c>
      <c r="J114" s="66">
        <v>5.5910000000000002</v>
      </c>
      <c r="K114" s="24">
        <v>7.63</v>
      </c>
      <c r="L114" s="69">
        <v>7.6</v>
      </c>
      <c r="M114" s="65"/>
      <c r="N114" s="66">
        <v>31.1</v>
      </c>
      <c r="O114" s="23"/>
      <c r="P114" s="64" t="s">
        <v>19</v>
      </c>
      <c r="Q114" s="23"/>
      <c r="R114" s="64" t="s">
        <v>19</v>
      </c>
      <c r="S114" s="23"/>
      <c r="T114" s="64"/>
      <c r="U114" s="23"/>
      <c r="V114" s="64"/>
      <c r="W114" s="65"/>
      <c r="X114" s="66" t="s">
        <v>19</v>
      </c>
      <c r="Y114" s="70"/>
      <c r="Z114" s="71" t="s">
        <v>19</v>
      </c>
      <c r="AA114" s="24"/>
      <c r="AB114" s="69"/>
      <c r="AC114" s="481"/>
      <c r="AD114" s="464"/>
      <c r="AE114" s="386" t="s">
        <v>36</v>
      </c>
      <c r="AF114" s="385" t="s">
        <v>36</v>
      </c>
      <c r="AG114" s="6" t="s">
        <v>278</v>
      </c>
      <c r="AH114" s="18" t="s">
        <v>23</v>
      </c>
      <c r="AI114" s="34"/>
      <c r="AJ114" s="35">
        <v>79.400000000000006</v>
      </c>
      <c r="AK114" s="36" t="s">
        <v>36</v>
      </c>
      <c r="AL114" s="97"/>
    </row>
    <row r="115" spans="1:38">
      <c r="A115" s="2226"/>
      <c r="B115" s="472">
        <v>42560</v>
      </c>
      <c r="C115" s="473" t="s">
        <v>42</v>
      </c>
      <c r="D115" s="76" t="s">
        <v>657</v>
      </c>
      <c r="E115" s="73"/>
      <c r="F115" s="61">
        <v>31.4</v>
      </c>
      <c r="G115" s="23">
        <v>25.8</v>
      </c>
      <c r="H115" s="64">
        <v>24.2</v>
      </c>
      <c r="I115" s="65">
        <v>5.2</v>
      </c>
      <c r="J115" s="66">
        <v>5.3</v>
      </c>
      <c r="K115" s="24">
        <v>7.62</v>
      </c>
      <c r="L115" s="69">
        <v>7.65</v>
      </c>
      <c r="M115" s="65"/>
      <c r="N115" s="66">
        <v>30.9</v>
      </c>
      <c r="O115" s="23"/>
      <c r="P115" s="64" t="s">
        <v>19</v>
      </c>
      <c r="Q115" s="23"/>
      <c r="R115" s="64" t="s">
        <v>19</v>
      </c>
      <c r="S115" s="23"/>
      <c r="T115" s="64"/>
      <c r="U115" s="23"/>
      <c r="V115" s="64"/>
      <c r="W115" s="65"/>
      <c r="X115" s="66" t="s">
        <v>19</v>
      </c>
      <c r="Y115" s="70"/>
      <c r="Z115" s="71" t="s">
        <v>19</v>
      </c>
      <c r="AA115" s="24"/>
      <c r="AB115" s="69"/>
      <c r="AC115" s="481"/>
      <c r="AD115" s="464"/>
      <c r="AE115" s="386" t="s">
        <v>36</v>
      </c>
      <c r="AF115" s="385" t="s">
        <v>36</v>
      </c>
      <c r="AG115" s="6" t="s">
        <v>279</v>
      </c>
      <c r="AH115" s="18" t="s">
        <v>23</v>
      </c>
      <c r="AI115" s="34"/>
      <c r="AJ115" s="35">
        <v>47.2</v>
      </c>
      <c r="AK115" s="36" t="s">
        <v>36</v>
      </c>
      <c r="AL115" s="97"/>
    </row>
    <row r="116" spans="1:38">
      <c r="A116" s="2226"/>
      <c r="B116" s="472">
        <v>42561</v>
      </c>
      <c r="C116" s="473" t="s">
        <v>37</v>
      </c>
      <c r="D116" s="76" t="s">
        <v>657</v>
      </c>
      <c r="E116" s="73"/>
      <c r="F116" s="61">
        <v>31.1</v>
      </c>
      <c r="G116" s="23">
        <v>25.7</v>
      </c>
      <c r="H116" s="64">
        <v>24.3</v>
      </c>
      <c r="I116" s="65">
        <v>5.7</v>
      </c>
      <c r="J116" s="66">
        <v>5.2</v>
      </c>
      <c r="K116" s="24">
        <v>7.65</v>
      </c>
      <c r="L116" s="69">
        <v>7.62</v>
      </c>
      <c r="M116" s="65"/>
      <c r="N116" s="66">
        <v>30.5</v>
      </c>
      <c r="O116" s="23"/>
      <c r="P116" s="64">
        <v>62.4</v>
      </c>
      <c r="Q116" s="23"/>
      <c r="R116" s="64">
        <v>80.2</v>
      </c>
      <c r="S116" s="23"/>
      <c r="T116" s="64"/>
      <c r="U116" s="23"/>
      <c r="V116" s="64"/>
      <c r="W116" s="65"/>
      <c r="X116" s="66">
        <v>29.5</v>
      </c>
      <c r="Y116" s="70"/>
      <c r="Z116" s="71">
        <v>220</v>
      </c>
      <c r="AA116" s="24"/>
      <c r="AB116" s="69">
        <v>0.17</v>
      </c>
      <c r="AC116" s="481"/>
      <c r="AD116" s="464"/>
      <c r="AE116" s="386" t="s">
        <v>36</v>
      </c>
      <c r="AF116" s="385" t="s">
        <v>36</v>
      </c>
      <c r="AG116" s="6" t="s">
        <v>280</v>
      </c>
      <c r="AH116" s="18" t="s">
        <v>23</v>
      </c>
      <c r="AI116" s="34"/>
      <c r="AJ116" s="35">
        <v>32.200000000000003</v>
      </c>
      <c r="AK116" s="36" t="s">
        <v>36</v>
      </c>
      <c r="AL116" s="97"/>
    </row>
    <row r="117" spans="1:38">
      <c r="A117" s="2226"/>
      <c r="B117" s="472">
        <v>42562</v>
      </c>
      <c r="C117" s="473" t="s">
        <v>38</v>
      </c>
      <c r="D117" s="76" t="s">
        <v>657</v>
      </c>
      <c r="E117" s="73"/>
      <c r="F117" s="61">
        <v>31</v>
      </c>
      <c r="G117" s="23">
        <v>25.9</v>
      </c>
      <c r="H117" s="64">
        <v>24.4</v>
      </c>
      <c r="I117" s="65">
        <v>5.7</v>
      </c>
      <c r="J117" s="66">
        <v>5.4</v>
      </c>
      <c r="K117" s="24">
        <v>7.71</v>
      </c>
      <c r="L117" s="69">
        <v>7.68</v>
      </c>
      <c r="M117" s="65"/>
      <c r="N117" s="66">
        <v>30.5</v>
      </c>
      <c r="O117" s="23"/>
      <c r="P117" s="64">
        <v>62</v>
      </c>
      <c r="Q117" s="23"/>
      <c r="R117" s="64">
        <v>80</v>
      </c>
      <c r="S117" s="23"/>
      <c r="T117" s="64"/>
      <c r="U117" s="23"/>
      <c r="V117" s="64"/>
      <c r="W117" s="65"/>
      <c r="X117" s="66">
        <v>29</v>
      </c>
      <c r="Y117" s="70"/>
      <c r="Z117" s="71">
        <v>226</v>
      </c>
      <c r="AA117" s="24"/>
      <c r="AB117" s="69">
        <v>0.2</v>
      </c>
      <c r="AC117" s="481"/>
      <c r="AD117" s="464"/>
      <c r="AE117" s="386" t="s">
        <v>36</v>
      </c>
      <c r="AF117" s="385" t="s">
        <v>36</v>
      </c>
      <c r="AG117" s="6" t="s">
        <v>281</v>
      </c>
      <c r="AH117" s="18" t="s">
        <v>23</v>
      </c>
      <c r="AI117" s="37"/>
      <c r="AJ117" s="38">
        <v>30.4</v>
      </c>
      <c r="AK117" s="39" t="s">
        <v>36</v>
      </c>
      <c r="AL117" s="95"/>
    </row>
    <row r="118" spans="1:38">
      <c r="A118" s="2226"/>
      <c r="B118" s="472">
        <v>42563</v>
      </c>
      <c r="C118" s="473" t="s">
        <v>35</v>
      </c>
      <c r="D118" s="76" t="s">
        <v>657</v>
      </c>
      <c r="E118" s="73"/>
      <c r="F118" s="61">
        <v>30.3</v>
      </c>
      <c r="G118" s="23">
        <v>26.1</v>
      </c>
      <c r="H118" s="64">
        <v>24.6</v>
      </c>
      <c r="I118" s="65">
        <v>5.8</v>
      </c>
      <c r="J118" s="66">
        <v>5.7</v>
      </c>
      <c r="K118" s="24">
        <v>7.81</v>
      </c>
      <c r="L118" s="69">
        <v>7.76</v>
      </c>
      <c r="M118" s="65"/>
      <c r="N118" s="66">
        <v>30.6</v>
      </c>
      <c r="O118" s="23"/>
      <c r="P118" s="64">
        <v>62.5</v>
      </c>
      <c r="Q118" s="23"/>
      <c r="R118" s="64">
        <v>79.400000000000006</v>
      </c>
      <c r="S118" s="23"/>
      <c r="T118" s="64"/>
      <c r="U118" s="23"/>
      <c r="V118" s="64"/>
      <c r="W118" s="65"/>
      <c r="X118" s="66">
        <v>29.3</v>
      </c>
      <c r="Y118" s="70"/>
      <c r="Z118" s="71">
        <v>215</v>
      </c>
      <c r="AA118" s="24"/>
      <c r="AB118" s="69">
        <v>0.16</v>
      </c>
      <c r="AC118" s="481">
        <v>311</v>
      </c>
      <c r="AD118" s="464">
        <v>329</v>
      </c>
      <c r="AE118" s="386" t="s">
        <v>36</v>
      </c>
      <c r="AF118" s="385" t="s">
        <v>36</v>
      </c>
      <c r="AG118" s="6" t="s">
        <v>282</v>
      </c>
      <c r="AH118" s="18" t="s">
        <v>23</v>
      </c>
      <c r="AI118" s="49"/>
      <c r="AJ118" s="50">
        <v>191</v>
      </c>
      <c r="AK118" s="25" t="s">
        <v>36</v>
      </c>
      <c r="AL118" s="26"/>
    </row>
    <row r="119" spans="1:38">
      <c r="A119" s="2226"/>
      <c r="B119" s="472">
        <v>42564</v>
      </c>
      <c r="C119" s="473" t="s">
        <v>39</v>
      </c>
      <c r="D119" s="76" t="s">
        <v>657</v>
      </c>
      <c r="E119" s="73"/>
      <c r="F119" s="61">
        <v>31.6</v>
      </c>
      <c r="G119" s="23">
        <v>26.5</v>
      </c>
      <c r="H119" s="64">
        <v>24.9</v>
      </c>
      <c r="I119" s="65">
        <v>5.9</v>
      </c>
      <c r="J119" s="66">
        <v>5</v>
      </c>
      <c r="K119" s="24">
        <v>7.82</v>
      </c>
      <c r="L119" s="69">
        <v>7.76</v>
      </c>
      <c r="M119" s="65"/>
      <c r="N119" s="66">
        <v>30.2</v>
      </c>
      <c r="O119" s="23"/>
      <c r="P119" s="64">
        <v>63</v>
      </c>
      <c r="Q119" s="23"/>
      <c r="R119" s="64">
        <v>78.8</v>
      </c>
      <c r="S119" s="23"/>
      <c r="T119" s="64"/>
      <c r="U119" s="23"/>
      <c r="V119" s="64"/>
      <c r="W119" s="65"/>
      <c r="X119" s="66">
        <v>28</v>
      </c>
      <c r="Y119" s="70"/>
      <c r="Z119" s="71">
        <v>182</v>
      </c>
      <c r="AA119" s="24"/>
      <c r="AB119" s="69">
        <v>0.18</v>
      </c>
      <c r="AC119" s="481"/>
      <c r="AD119" s="464"/>
      <c r="AE119" s="386" t="s">
        <v>36</v>
      </c>
      <c r="AF119" s="385" t="s">
        <v>453</v>
      </c>
      <c r="AG119" s="6" t="s">
        <v>283</v>
      </c>
      <c r="AH119" s="18" t="s">
        <v>23</v>
      </c>
      <c r="AI119" s="40"/>
      <c r="AJ119" s="41">
        <v>0.15</v>
      </c>
      <c r="AK119" s="42" t="s">
        <v>36</v>
      </c>
      <c r="AL119" s="96"/>
    </row>
    <row r="120" spans="1:38">
      <c r="A120" s="2226"/>
      <c r="B120" s="472">
        <v>42565</v>
      </c>
      <c r="C120" s="473" t="s">
        <v>40</v>
      </c>
      <c r="D120" s="76" t="s">
        <v>657</v>
      </c>
      <c r="E120" s="73"/>
      <c r="F120" s="61">
        <v>32.200000000000003</v>
      </c>
      <c r="G120" s="23">
        <v>26.8</v>
      </c>
      <c r="H120" s="64">
        <v>25</v>
      </c>
      <c r="I120" s="65">
        <v>5.7</v>
      </c>
      <c r="J120" s="66">
        <v>5.9</v>
      </c>
      <c r="K120" s="24">
        <v>7.82</v>
      </c>
      <c r="L120" s="69">
        <v>7.77</v>
      </c>
      <c r="M120" s="65"/>
      <c r="N120" s="66">
        <v>29.9</v>
      </c>
      <c r="O120" s="23"/>
      <c r="P120" s="64">
        <v>62.9</v>
      </c>
      <c r="Q120" s="23"/>
      <c r="R120" s="64">
        <v>79.2</v>
      </c>
      <c r="S120" s="23"/>
      <c r="T120" s="64"/>
      <c r="U120" s="23"/>
      <c r="V120" s="64"/>
      <c r="W120" s="65"/>
      <c r="X120" s="66">
        <v>29.1</v>
      </c>
      <c r="Y120" s="70"/>
      <c r="Z120" s="71">
        <v>181</v>
      </c>
      <c r="AA120" s="24"/>
      <c r="AB120" s="69">
        <v>0.2</v>
      </c>
      <c r="AC120" s="481"/>
      <c r="AD120" s="464"/>
      <c r="AE120" s="386" t="s">
        <v>36</v>
      </c>
      <c r="AF120" s="385" t="s">
        <v>36</v>
      </c>
      <c r="AG120" s="6" t="s">
        <v>24</v>
      </c>
      <c r="AH120" s="18" t="s">
        <v>23</v>
      </c>
      <c r="AI120" s="23"/>
      <c r="AJ120" s="48">
        <v>3.2</v>
      </c>
      <c r="AK120" s="155" t="s">
        <v>36</v>
      </c>
      <c r="AL120" s="96"/>
    </row>
    <row r="121" spans="1:38">
      <c r="A121" s="2226"/>
      <c r="B121" s="472">
        <v>42566</v>
      </c>
      <c r="C121" s="473" t="s">
        <v>41</v>
      </c>
      <c r="D121" s="76" t="s">
        <v>657</v>
      </c>
      <c r="E121" s="73"/>
      <c r="F121" s="61">
        <v>32.799999999999997</v>
      </c>
      <c r="G121" s="23">
        <v>26.9</v>
      </c>
      <c r="H121" s="64">
        <v>25.2</v>
      </c>
      <c r="I121" s="65">
        <v>6.7</v>
      </c>
      <c r="J121" s="66">
        <v>6.3</v>
      </c>
      <c r="K121" s="24">
        <v>7.94</v>
      </c>
      <c r="L121" s="69">
        <v>7.87</v>
      </c>
      <c r="M121" s="65"/>
      <c r="N121" s="66">
        <v>30.1</v>
      </c>
      <c r="O121" s="23"/>
      <c r="P121" s="64" t="s">
        <v>19</v>
      </c>
      <c r="Q121" s="23"/>
      <c r="R121" s="64" t="s">
        <v>19</v>
      </c>
      <c r="S121" s="23"/>
      <c r="T121" s="64"/>
      <c r="U121" s="23"/>
      <c r="V121" s="64"/>
      <c r="W121" s="65"/>
      <c r="X121" s="66" t="s">
        <v>19</v>
      </c>
      <c r="Y121" s="70"/>
      <c r="Z121" s="71" t="s">
        <v>19</v>
      </c>
      <c r="AA121" s="24"/>
      <c r="AB121" s="69"/>
      <c r="AC121" s="481"/>
      <c r="AD121" s="464"/>
      <c r="AE121" s="386" t="s">
        <v>36</v>
      </c>
      <c r="AF121" s="385" t="s">
        <v>467</v>
      </c>
      <c r="AG121" s="6" t="s">
        <v>25</v>
      </c>
      <c r="AH121" s="18" t="s">
        <v>23</v>
      </c>
      <c r="AI121" s="23"/>
      <c r="AJ121" s="48">
        <v>0.5</v>
      </c>
      <c r="AK121" s="36" t="s">
        <v>36</v>
      </c>
      <c r="AL121" s="96"/>
    </row>
    <row r="122" spans="1:38">
      <c r="A122" s="2226"/>
      <c r="B122" s="472">
        <v>42567</v>
      </c>
      <c r="C122" s="473" t="s">
        <v>42</v>
      </c>
      <c r="D122" s="76" t="s">
        <v>657</v>
      </c>
      <c r="E122" s="73"/>
      <c r="F122" s="61">
        <v>33</v>
      </c>
      <c r="G122" s="23">
        <v>27.1</v>
      </c>
      <c r="H122" s="64">
        <v>25.3</v>
      </c>
      <c r="I122" s="65">
        <v>6.4</v>
      </c>
      <c r="J122" s="66">
        <v>6.8</v>
      </c>
      <c r="K122" s="24">
        <v>8.06</v>
      </c>
      <c r="L122" s="69">
        <v>7.94</v>
      </c>
      <c r="M122" s="65"/>
      <c r="N122" s="66">
        <v>30</v>
      </c>
      <c r="O122" s="23"/>
      <c r="P122" s="64" t="s">
        <v>19</v>
      </c>
      <c r="Q122" s="23"/>
      <c r="R122" s="64" t="s">
        <v>19</v>
      </c>
      <c r="S122" s="23"/>
      <c r="T122" s="64"/>
      <c r="U122" s="23"/>
      <c r="V122" s="64"/>
      <c r="W122" s="65"/>
      <c r="X122" s="66" t="s">
        <v>19</v>
      </c>
      <c r="Y122" s="70"/>
      <c r="Z122" s="71" t="s">
        <v>19</v>
      </c>
      <c r="AA122" s="24"/>
      <c r="AB122" s="69"/>
      <c r="AC122" s="481"/>
      <c r="AD122" s="464"/>
      <c r="AE122" s="386" t="s">
        <v>36</v>
      </c>
      <c r="AF122" s="385" t="s">
        <v>36</v>
      </c>
      <c r="AG122" s="6" t="s">
        <v>284</v>
      </c>
      <c r="AH122" s="18" t="s">
        <v>23</v>
      </c>
      <c r="AI122" s="23"/>
      <c r="AJ122" s="48">
        <v>7.8</v>
      </c>
      <c r="AK122" s="36" t="s">
        <v>36</v>
      </c>
      <c r="AL122" s="96"/>
    </row>
    <row r="123" spans="1:38">
      <c r="A123" s="2226"/>
      <c r="B123" s="472">
        <v>42568</v>
      </c>
      <c r="C123" s="473" t="s">
        <v>37</v>
      </c>
      <c r="D123" s="76" t="s">
        <v>676</v>
      </c>
      <c r="E123" s="73"/>
      <c r="F123" s="61">
        <v>29.4</v>
      </c>
      <c r="G123" s="23">
        <v>27.3</v>
      </c>
      <c r="H123" s="64">
        <v>25.4</v>
      </c>
      <c r="I123" s="65">
        <v>6.5</v>
      </c>
      <c r="J123" s="66">
        <v>7.19</v>
      </c>
      <c r="K123" s="24">
        <v>8.1199999999999992</v>
      </c>
      <c r="L123" s="69">
        <v>8.02</v>
      </c>
      <c r="M123" s="65"/>
      <c r="N123" s="66">
        <v>29.9</v>
      </c>
      <c r="O123" s="23"/>
      <c r="P123" s="64" t="s">
        <v>19</v>
      </c>
      <c r="Q123" s="23"/>
      <c r="R123" s="64" t="s">
        <v>19</v>
      </c>
      <c r="S123" s="23"/>
      <c r="T123" s="64"/>
      <c r="U123" s="23"/>
      <c r="V123" s="64"/>
      <c r="W123" s="65"/>
      <c r="X123" s="66" t="s">
        <v>19</v>
      </c>
      <c r="Y123" s="70"/>
      <c r="Z123" s="71" t="s">
        <v>19</v>
      </c>
      <c r="AA123" s="24"/>
      <c r="AB123" s="69"/>
      <c r="AC123" s="481"/>
      <c r="AD123" s="464"/>
      <c r="AE123" s="386" t="s">
        <v>36</v>
      </c>
      <c r="AF123" s="385" t="s">
        <v>36</v>
      </c>
      <c r="AG123" s="6" t="s">
        <v>285</v>
      </c>
      <c r="AH123" s="18" t="s">
        <v>23</v>
      </c>
      <c r="AI123" s="45"/>
      <c r="AJ123" s="46">
        <v>3.5999999999999997E-2</v>
      </c>
      <c r="AK123" s="47" t="s">
        <v>36</v>
      </c>
      <c r="AL123" s="98"/>
    </row>
    <row r="124" spans="1:38">
      <c r="A124" s="2226"/>
      <c r="B124" s="472">
        <v>42569</v>
      </c>
      <c r="C124" s="473" t="s">
        <v>38</v>
      </c>
      <c r="D124" s="76" t="s">
        <v>676</v>
      </c>
      <c r="E124" s="73"/>
      <c r="F124" s="61">
        <v>29.6</v>
      </c>
      <c r="G124" s="23">
        <v>27.5</v>
      </c>
      <c r="H124" s="64">
        <v>25.7</v>
      </c>
      <c r="I124" s="65">
        <v>7.8</v>
      </c>
      <c r="J124" s="66">
        <v>8.9</v>
      </c>
      <c r="K124" s="24">
        <v>8.36</v>
      </c>
      <c r="L124" s="69">
        <v>8.35</v>
      </c>
      <c r="M124" s="65"/>
      <c r="N124" s="66">
        <v>29.8</v>
      </c>
      <c r="O124" s="23"/>
      <c r="P124" s="64">
        <v>62.4</v>
      </c>
      <c r="Q124" s="23"/>
      <c r="R124" s="64">
        <v>79</v>
      </c>
      <c r="S124" s="23"/>
      <c r="T124" s="64"/>
      <c r="U124" s="23"/>
      <c r="V124" s="64"/>
      <c r="W124" s="65"/>
      <c r="X124" s="66">
        <v>28.3</v>
      </c>
      <c r="Y124" s="70"/>
      <c r="Z124" s="71">
        <v>188</v>
      </c>
      <c r="AA124" s="24"/>
      <c r="AB124" s="69">
        <v>0.25</v>
      </c>
      <c r="AC124" s="481"/>
      <c r="AD124" s="464">
        <v>115</v>
      </c>
      <c r="AE124" s="386" t="s">
        <v>36</v>
      </c>
      <c r="AF124" s="385" t="s">
        <v>36</v>
      </c>
      <c r="AG124" s="6" t="s">
        <v>292</v>
      </c>
      <c r="AH124" s="18" t="s">
        <v>23</v>
      </c>
      <c r="AI124" s="24"/>
      <c r="AJ124" s="44">
        <v>1.51</v>
      </c>
      <c r="AK124" s="42" t="s">
        <v>36</v>
      </c>
      <c r="AL124" s="96"/>
    </row>
    <row r="125" spans="1:38">
      <c r="A125" s="2226"/>
      <c r="B125" s="472">
        <v>42570</v>
      </c>
      <c r="C125" s="473" t="s">
        <v>35</v>
      </c>
      <c r="D125" s="76" t="s">
        <v>676</v>
      </c>
      <c r="E125" s="73"/>
      <c r="F125" s="61">
        <v>28.1</v>
      </c>
      <c r="G125" s="23">
        <v>27.7</v>
      </c>
      <c r="H125" s="64">
        <v>25.8</v>
      </c>
      <c r="I125" s="65">
        <v>7.6</v>
      </c>
      <c r="J125" s="66">
        <v>8</v>
      </c>
      <c r="K125" s="24">
        <v>8.3699999999999992</v>
      </c>
      <c r="L125" s="69">
        <v>7.71</v>
      </c>
      <c r="M125" s="65"/>
      <c r="N125" s="66">
        <v>29.6</v>
      </c>
      <c r="O125" s="23"/>
      <c r="P125" s="64">
        <v>59.6</v>
      </c>
      <c r="Q125" s="23"/>
      <c r="R125" s="64">
        <v>78.8</v>
      </c>
      <c r="S125" s="23"/>
      <c r="T125" s="64"/>
      <c r="U125" s="23"/>
      <c r="V125" s="64"/>
      <c r="W125" s="65"/>
      <c r="X125" s="66">
        <v>28.8</v>
      </c>
      <c r="Y125" s="70"/>
      <c r="Z125" s="71">
        <v>215</v>
      </c>
      <c r="AA125" s="24"/>
      <c r="AB125" s="69">
        <v>0.25</v>
      </c>
      <c r="AC125" s="481"/>
      <c r="AD125" s="464">
        <v>408</v>
      </c>
      <c r="AE125" s="386" t="s">
        <v>36</v>
      </c>
      <c r="AF125" s="385" t="s">
        <v>36</v>
      </c>
      <c r="AG125" s="6" t="s">
        <v>286</v>
      </c>
      <c r="AH125" s="18" t="s">
        <v>23</v>
      </c>
      <c r="AI125" s="24"/>
      <c r="AJ125" s="44">
        <v>1.97</v>
      </c>
      <c r="AK125" s="42" t="s">
        <v>36</v>
      </c>
      <c r="AL125" s="96"/>
    </row>
    <row r="126" spans="1:38">
      <c r="A126" s="2226"/>
      <c r="B126" s="472">
        <v>42571</v>
      </c>
      <c r="C126" s="473" t="s">
        <v>39</v>
      </c>
      <c r="D126" s="76" t="s">
        <v>657</v>
      </c>
      <c r="E126" s="73"/>
      <c r="F126" s="61">
        <v>32.4</v>
      </c>
      <c r="G126" s="23">
        <v>28.3</v>
      </c>
      <c r="H126" s="64">
        <v>25.9</v>
      </c>
      <c r="I126" s="65">
        <v>7.3</v>
      </c>
      <c r="J126" s="66">
        <v>6.2</v>
      </c>
      <c r="K126" s="24">
        <v>8.44</v>
      </c>
      <c r="L126" s="69">
        <v>7.78</v>
      </c>
      <c r="M126" s="65"/>
      <c r="N126" s="66">
        <v>30.1</v>
      </c>
      <c r="O126" s="23"/>
      <c r="P126" s="64">
        <v>59</v>
      </c>
      <c r="Q126" s="23"/>
      <c r="R126" s="64">
        <v>79</v>
      </c>
      <c r="S126" s="23"/>
      <c r="T126" s="64"/>
      <c r="U126" s="23"/>
      <c r="V126" s="64"/>
      <c r="W126" s="65"/>
      <c r="X126" s="66">
        <v>28.6</v>
      </c>
      <c r="Y126" s="70"/>
      <c r="Z126" s="71">
        <v>222</v>
      </c>
      <c r="AA126" s="24"/>
      <c r="AB126" s="69">
        <v>0.21</v>
      </c>
      <c r="AC126" s="481"/>
      <c r="AD126" s="464">
        <v>408</v>
      </c>
      <c r="AE126" s="386" t="s">
        <v>36</v>
      </c>
      <c r="AF126" s="385" t="s">
        <v>36</v>
      </c>
      <c r="AG126" s="6" t="s">
        <v>287</v>
      </c>
      <c r="AH126" s="18" t="s">
        <v>23</v>
      </c>
      <c r="AI126" s="45"/>
      <c r="AJ126" s="46">
        <v>7.0999999999999994E-2</v>
      </c>
      <c r="AK126" s="47" t="s">
        <v>36</v>
      </c>
      <c r="AL126" s="98"/>
    </row>
    <row r="127" spans="1:38">
      <c r="A127" s="2226"/>
      <c r="B127" s="472">
        <v>42572</v>
      </c>
      <c r="C127" s="473" t="s">
        <v>40</v>
      </c>
      <c r="D127" s="76" t="s">
        <v>657</v>
      </c>
      <c r="E127" s="73"/>
      <c r="F127" s="61">
        <v>30.1</v>
      </c>
      <c r="G127" s="23">
        <v>28.3</v>
      </c>
      <c r="H127" s="64">
        <v>26.9</v>
      </c>
      <c r="I127" s="65">
        <v>7.7</v>
      </c>
      <c r="J127" s="66">
        <v>6.8</v>
      </c>
      <c r="K127" s="24">
        <v>8.41</v>
      </c>
      <c r="L127" s="69">
        <v>7.74</v>
      </c>
      <c r="M127" s="65"/>
      <c r="N127" s="66">
        <v>30.2</v>
      </c>
      <c r="O127" s="23"/>
      <c r="P127" s="64">
        <v>57.6</v>
      </c>
      <c r="Q127" s="23"/>
      <c r="R127" s="64">
        <v>80.2</v>
      </c>
      <c r="S127" s="23"/>
      <c r="T127" s="64"/>
      <c r="U127" s="23"/>
      <c r="V127" s="64"/>
      <c r="W127" s="65"/>
      <c r="X127" s="66">
        <v>28.3</v>
      </c>
      <c r="Y127" s="70"/>
      <c r="Z127" s="71">
        <v>222</v>
      </c>
      <c r="AA127" s="24"/>
      <c r="AB127" s="69">
        <v>0.16</v>
      </c>
      <c r="AC127" s="481"/>
      <c r="AD127" s="464">
        <v>407</v>
      </c>
      <c r="AE127" s="386" t="s">
        <v>36</v>
      </c>
      <c r="AF127" s="385" t="s">
        <v>36</v>
      </c>
      <c r="AG127" s="6" t="s">
        <v>288</v>
      </c>
      <c r="AH127" s="18" t="s">
        <v>23</v>
      </c>
      <c r="AI127" s="24"/>
      <c r="AJ127" s="44" t="s">
        <v>644</v>
      </c>
      <c r="AK127" s="42" t="s">
        <v>36</v>
      </c>
      <c r="AL127" s="96"/>
    </row>
    <row r="128" spans="1:38">
      <c r="A128" s="2226"/>
      <c r="B128" s="472">
        <v>42573</v>
      </c>
      <c r="C128" s="473" t="s">
        <v>41</v>
      </c>
      <c r="D128" s="76" t="s">
        <v>657</v>
      </c>
      <c r="E128" s="73"/>
      <c r="F128" s="61">
        <v>33.299999999999997</v>
      </c>
      <c r="G128" s="23">
        <v>28.5</v>
      </c>
      <c r="H128" s="64">
        <v>26.3</v>
      </c>
      <c r="I128" s="65">
        <v>8.1</v>
      </c>
      <c r="J128" s="66">
        <v>7.1</v>
      </c>
      <c r="K128" s="24">
        <v>8.39</v>
      </c>
      <c r="L128" s="69">
        <v>8.2799999999999994</v>
      </c>
      <c r="M128" s="65"/>
      <c r="N128" s="66">
        <v>29.9</v>
      </c>
      <c r="O128" s="23"/>
      <c r="P128" s="64" t="s">
        <v>19</v>
      </c>
      <c r="Q128" s="23"/>
      <c r="R128" s="64" t="s">
        <v>19</v>
      </c>
      <c r="S128" s="23"/>
      <c r="T128" s="64"/>
      <c r="U128" s="23"/>
      <c r="V128" s="64"/>
      <c r="W128" s="65"/>
      <c r="X128" s="66" t="s">
        <v>19</v>
      </c>
      <c r="Y128" s="70"/>
      <c r="Z128" s="71" t="s">
        <v>19</v>
      </c>
      <c r="AA128" s="24"/>
      <c r="AB128" s="69"/>
      <c r="AC128" s="481"/>
      <c r="AD128" s="464">
        <v>172</v>
      </c>
      <c r="AE128" s="386" t="s">
        <v>36</v>
      </c>
      <c r="AF128" s="385" t="s">
        <v>36</v>
      </c>
      <c r="AG128" s="6" t="s">
        <v>289</v>
      </c>
      <c r="AH128" s="18" t="s">
        <v>23</v>
      </c>
      <c r="AI128" s="23"/>
      <c r="AJ128" s="48">
        <v>20.9</v>
      </c>
      <c r="AK128" s="36" t="s">
        <v>36</v>
      </c>
      <c r="AL128" s="97"/>
    </row>
    <row r="129" spans="1:43">
      <c r="A129" s="2226"/>
      <c r="B129" s="472">
        <v>42574</v>
      </c>
      <c r="C129" s="473" t="s">
        <v>42</v>
      </c>
      <c r="D129" s="76" t="s">
        <v>676</v>
      </c>
      <c r="E129" s="73"/>
      <c r="F129" s="61">
        <v>28.3</v>
      </c>
      <c r="G129" s="23">
        <v>28.5</v>
      </c>
      <c r="H129" s="64">
        <v>26.4</v>
      </c>
      <c r="I129" s="65">
        <v>8</v>
      </c>
      <c r="J129" s="66">
        <v>6.6</v>
      </c>
      <c r="K129" s="24">
        <v>8.3800000000000008</v>
      </c>
      <c r="L129" s="69">
        <v>7.76</v>
      </c>
      <c r="M129" s="65"/>
      <c r="N129" s="66">
        <v>30.3</v>
      </c>
      <c r="O129" s="23"/>
      <c r="P129" s="64" t="s">
        <v>19</v>
      </c>
      <c r="Q129" s="23"/>
      <c r="R129" s="64" t="s">
        <v>19</v>
      </c>
      <c r="S129" s="23"/>
      <c r="T129" s="64"/>
      <c r="U129" s="23"/>
      <c r="V129" s="64"/>
      <c r="W129" s="65"/>
      <c r="X129" s="66" t="s">
        <v>19</v>
      </c>
      <c r="Y129" s="70"/>
      <c r="Z129" s="71" t="s">
        <v>19</v>
      </c>
      <c r="AA129" s="24"/>
      <c r="AB129" s="69"/>
      <c r="AC129" s="481"/>
      <c r="AD129" s="464">
        <v>409</v>
      </c>
      <c r="AE129" s="386" t="s">
        <v>36</v>
      </c>
      <c r="AF129" s="385" t="s">
        <v>36</v>
      </c>
      <c r="AG129" s="6" t="s">
        <v>27</v>
      </c>
      <c r="AH129" s="18" t="s">
        <v>23</v>
      </c>
      <c r="AI129" s="23"/>
      <c r="AJ129" s="48">
        <v>20.6</v>
      </c>
      <c r="AK129" s="36" t="s">
        <v>36</v>
      </c>
      <c r="AL129" s="97"/>
    </row>
    <row r="130" spans="1:43">
      <c r="A130" s="2226"/>
      <c r="B130" s="472">
        <v>42575</v>
      </c>
      <c r="C130" s="473" t="s">
        <v>37</v>
      </c>
      <c r="D130" s="76" t="s">
        <v>676</v>
      </c>
      <c r="E130" s="73"/>
      <c r="F130" s="61">
        <v>28.1</v>
      </c>
      <c r="G130" s="23">
        <v>28.3</v>
      </c>
      <c r="H130" s="64">
        <v>26.5</v>
      </c>
      <c r="I130" s="65">
        <v>8.3000000000000007</v>
      </c>
      <c r="J130" s="66">
        <v>6.7</v>
      </c>
      <c r="K130" s="24">
        <v>8.42</v>
      </c>
      <c r="L130" s="69">
        <v>7.76</v>
      </c>
      <c r="M130" s="65"/>
      <c r="N130" s="66">
        <v>30.6</v>
      </c>
      <c r="O130" s="23"/>
      <c r="P130" s="64">
        <v>57.9</v>
      </c>
      <c r="Q130" s="23"/>
      <c r="R130" s="64">
        <v>80.2</v>
      </c>
      <c r="S130" s="23"/>
      <c r="T130" s="64"/>
      <c r="U130" s="23"/>
      <c r="V130" s="64"/>
      <c r="W130" s="65"/>
      <c r="X130" s="66">
        <v>29.3</v>
      </c>
      <c r="Y130" s="70"/>
      <c r="Z130" s="71">
        <v>245</v>
      </c>
      <c r="AA130" s="24"/>
      <c r="AB130" s="69">
        <v>0.19</v>
      </c>
      <c r="AC130" s="481"/>
      <c r="AD130" s="464">
        <v>408</v>
      </c>
      <c r="AE130" s="386" t="s">
        <v>36</v>
      </c>
      <c r="AF130" s="385" t="s">
        <v>36</v>
      </c>
      <c r="AG130" s="6" t="s">
        <v>290</v>
      </c>
      <c r="AH130" s="18" t="s">
        <v>275</v>
      </c>
      <c r="AI130" s="51"/>
      <c r="AJ130" s="52">
        <v>7</v>
      </c>
      <c r="AK130" s="43" t="s">
        <v>36</v>
      </c>
      <c r="AL130" s="99"/>
    </row>
    <row r="131" spans="1:43">
      <c r="A131" s="2226"/>
      <c r="B131" s="472">
        <v>42576</v>
      </c>
      <c r="C131" s="473" t="s">
        <v>38</v>
      </c>
      <c r="D131" s="76" t="s">
        <v>657</v>
      </c>
      <c r="E131" s="73"/>
      <c r="F131" s="61">
        <v>30.1</v>
      </c>
      <c r="G131" s="23">
        <v>28.8</v>
      </c>
      <c r="H131" s="64">
        <v>26.6</v>
      </c>
      <c r="I131" s="65">
        <v>8.3000000000000007</v>
      </c>
      <c r="J131" s="66">
        <v>6.7</v>
      </c>
      <c r="K131" s="24">
        <v>8.56</v>
      </c>
      <c r="L131" s="69">
        <v>7.91</v>
      </c>
      <c r="M131" s="65"/>
      <c r="N131" s="66">
        <v>30.4</v>
      </c>
      <c r="O131" s="23"/>
      <c r="P131" s="64">
        <v>58.8</v>
      </c>
      <c r="Q131" s="23"/>
      <c r="R131" s="64">
        <v>81.2</v>
      </c>
      <c r="S131" s="23"/>
      <c r="T131" s="64"/>
      <c r="U131" s="23"/>
      <c r="V131" s="64"/>
      <c r="W131" s="65"/>
      <c r="X131" s="66">
        <v>30.7</v>
      </c>
      <c r="Y131" s="70"/>
      <c r="Z131" s="71">
        <v>179</v>
      </c>
      <c r="AA131" s="24"/>
      <c r="AB131" s="69">
        <v>0.19</v>
      </c>
      <c r="AC131" s="481"/>
      <c r="AD131" s="464">
        <v>404</v>
      </c>
      <c r="AE131" s="386" t="s">
        <v>36</v>
      </c>
      <c r="AF131" s="385" t="s">
        <v>36</v>
      </c>
      <c r="AG131" s="6" t="s">
        <v>291</v>
      </c>
      <c r="AH131" s="18" t="s">
        <v>23</v>
      </c>
      <c r="AI131" s="51"/>
      <c r="AJ131" s="52">
        <v>3</v>
      </c>
      <c r="AK131" s="43" t="s">
        <v>36</v>
      </c>
      <c r="AL131" s="99"/>
    </row>
    <row r="132" spans="1:43">
      <c r="A132" s="2226"/>
      <c r="B132" s="472">
        <v>42577</v>
      </c>
      <c r="C132" s="473" t="s">
        <v>35</v>
      </c>
      <c r="D132" s="76" t="s">
        <v>659</v>
      </c>
      <c r="E132" s="73">
        <v>3.5</v>
      </c>
      <c r="F132" s="61">
        <v>23.2</v>
      </c>
      <c r="G132" s="23">
        <v>28.4</v>
      </c>
      <c r="H132" s="64">
        <v>26.6</v>
      </c>
      <c r="I132" s="65">
        <v>7.1</v>
      </c>
      <c r="J132" s="66">
        <v>5.9</v>
      </c>
      <c r="K132" s="24">
        <v>8.23</v>
      </c>
      <c r="L132" s="69">
        <v>8.11</v>
      </c>
      <c r="M132" s="65"/>
      <c r="N132" s="66">
        <v>31.6</v>
      </c>
      <c r="O132" s="23"/>
      <c r="P132" s="64">
        <v>62.5</v>
      </c>
      <c r="Q132" s="23"/>
      <c r="R132" s="64">
        <v>83</v>
      </c>
      <c r="S132" s="23"/>
      <c r="T132" s="64"/>
      <c r="U132" s="23"/>
      <c r="V132" s="64"/>
      <c r="W132" s="65"/>
      <c r="X132" s="66">
        <v>32.299999999999997</v>
      </c>
      <c r="Y132" s="70"/>
      <c r="Z132" s="71">
        <v>195</v>
      </c>
      <c r="AA132" s="24"/>
      <c r="AB132" s="69">
        <v>0.19</v>
      </c>
      <c r="AC132" s="481"/>
      <c r="AD132" s="464"/>
      <c r="AE132" s="386" t="s">
        <v>36</v>
      </c>
      <c r="AF132" s="385" t="s">
        <v>36</v>
      </c>
      <c r="AG132" s="19"/>
      <c r="AH132" s="9"/>
      <c r="AI132" s="20"/>
      <c r="AJ132" s="8"/>
      <c r="AK132" s="8"/>
      <c r="AL132" s="9"/>
    </row>
    <row r="133" spans="1:43">
      <c r="A133" s="2226"/>
      <c r="B133" s="472">
        <v>42578</v>
      </c>
      <c r="C133" s="473" t="s">
        <v>39</v>
      </c>
      <c r="D133" s="76" t="s">
        <v>676</v>
      </c>
      <c r="E133" s="73">
        <v>1</v>
      </c>
      <c r="F133" s="61">
        <v>23.2</v>
      </c>
      <c r="G133" s="23">
        <v>28.5</v>
      </c>
      <c r="H133" s="64">
        <v>26.5</v>
      </c>
      <c r="I133" s="65">
        <v>9.4</v>
      </c>
      <c r="J133" s="66">
        <v>7.6</v>
      </c>
      <c r="K133" s="24">
        <v>8.61</v>
      </c>
      <c r="L133" s="69">
        <v>7.85</v>
      </c>
      <c r="M133" s="65"/>
      <c r="N133" s="66">
        <v>31.2</v>
      </c>
      <c r="O133" s="23"/>
      <c r="P133" s="64">
        <v>58.6</v>
      </c>
      <c r="Q133" s="23"/>
      <c r="R133" s="64">
        <v>82.8</v>
      </c>
      <c r="S133" s="23"/>
      <c r="T133" s="64"/>
      <c r="U133" s="23"/>
      <c r="V133" s="64"/>
      <c r="W133" s="65"/>
      <c r="X133" s="66">
        <v>31.8</v>
      </c>
      <c r="Y133" s="70"/>
      <c r="Z133" s="71">
        <v>210</v>
      </c>
      <c r="AA133" s="24"/>
      <c r="AB133" s="69">
        <v>0.19</v>
      </c>
      <c r="AC133" s="481"/>
      <c r="AD133" s="464">
        <v>359</v>
      </c>
      <c r="AE133" s="386" t="s">
        <v>36</v>
      </c>
      <c r="AF133" s="385" t="s">
        <v>36</v>
      </c>
      <c r="AG133" s="19"/>
      <c r="AH133" s="9"/>
      <c r="AI133" s="20"/>
      <c r="AJ133" s="8"/>
      <c r="AK133" s="8"/>
      <c r="AL133" s="9"/>
    </row>
    <row r="134" spans="1:43">
      <c r="A134" s="2226"/>
      <c r="B134" s="472">
        <v>42579</v>
      </c>
      <c r="C134" s="473" t="s">
        <v>40</v>
      </c>
      <c r="D134" s="76" t="s">
        <v>676</v>
      </c>
      <c r="E134" s="73"/>
      <c r="F134" s="61">
        <v>26</v>
      </c>
      <c r="G134" s="23">
        <v>28.6</v>
      </c>
      <c r="H134" s="64">
        <v>26.3</v>
      </c>
      <c r="I134" s="65">
        <v>8.4</v>
      </c>
      <c r="J134" s="66">
        <v>7.4</v>
      </c>
      <c r="K134" s="24">
        <v>8.48</v>
      </c>
      <c r="L134" s="69">
        <v>7.78</v>
      </c>
      <c r="M134" s="65"/>
      <c r="N134" s="66">
        <v>31.2</v>
      </c>
      <c r="O134" s="23"/>
      <c r="P134" s="64">
        <v>59</v>
      </c>
      <c r="Q134" s="23"/>
      <c r="R134" s="64">
        <v>82.8</v>
      </c>
      <c r="S134" s="23"/>
      <c r="T134" s="64"/>
      <c r="U134" s="23"/>
      <c r="V134" s="64"/>
      <c r="W134" s="65"/>
      <c r="X134" s="66">
        <v>32.6</v>
      </c>
      <c r="Y134" s="70"/>
      <c r="Z134" s="71">
        <v>193</v>
      </c>
      <c r="AA134" s="24"/>
      <c r="AB134" s="69">
        <v>0.17</v>
      </c>
      <c r="AC134" s="481"/>
      <c r="AD134" s="464">
        <v>351</v>
      </c>
      <c r="AE134" s="386" t="s">
        <v>36</v>
      </c>
      <c r="AF134" s="385" t="s">
        <v>36</v>
      </c>
      <c r="AG134" s="21"/>
      <c r="AH134" s="3"/>
      <c r="AI134" s="22"/>
      <c r="AJ134" s="10"/>
      <c r="AK134" s="10"/>
      <c r="AL134" s="3"/>
    </row>
    <row r="135" spans="1:43">
      <c r="A135" s="2226"/>
      <c r="B135" s="472">
        <v>42580</v>
      </c>
      <c r="C135" s="473" t="s">
        <v>41</v>
      </c>
      <c r="D135" s="76" t="s">
        <v>657</v>
      </c>
      <c r="E135" s="73"/>
      <c r="F135" s="61">
        <v>31.4</v>
      </c>
      <c r="G135" s="23">
        <v>28.2</v>
      </c>
      <c r="H135" s="64">
        <v>26.2</v>
      </c>
      <c r="I135" s="65">
        <v>7.5</v>
      </c>
      <c r="J135" s="66">
        <v>5.3</v>
      </c>
      <c r="K135" s="24">
        <v>7.98</v>
      </c>
      <c r="L135" s="69">
        <v>7.89</v>
      </c>
      <c r="M135" s="65"/>
      <c r="N135" s="66">
        <v>31.7</v>
      </c>
      <c r="O135" s="23"/>
      <c r="P135" s="64" t="s">
        <v>19</v>
      </c>
      <c r="Q135" s="23"/>
      <c r="R135" s="64" t="s">
        <v>19</v>
      </c>
      <c r="S135" s="23"/>
      <c r="T135" s="64"/>
      <c r="U135" s="23"/>
      <c r="V135" s="64"/>
      <c r="W135" s="65"/>
      <c r="X135" s="66" t="s">
        <v>19</v>
      </c>
      <c r="Y135" s="70"/>
      <c r="Z135" s="71" t="s">
        <v>19</v>
      </c>
      <c r="AA135" s="24"/>
      <c r="AB135" s="69"/>
      <c r="AC135" s="481"/>
      <c r="AD135" s="464"/>
      <c r="AE135" s="386" t="s">
        <v>36</v>
      </c>
      <c r="AF135" s="385" t="s">
        <v>36</v>
      </c>
      <c r="AG135" s="29" t="s">
        <v>34</v>
      </c>
      <c r="AH135" s="2" t="s">
        <v>36</v>
      </c>
      <c r="AI135" s="2" t="s">
        <v>36</v>
      </c>
      <c r="AJ135" s="2" t="s">
        <v>36</v>
      </c>
      <c r="AK135" s="2" t="s">
        <v>36</v>
      </c>
      <c r="AL135" s="100" t="s">
        <v>36</v>
      </c>
    </row>
    <row r="136" spans="1:43">
      <c r="A136" s="2226"/>
      <c r="B136" s="472">
        <v>42581</v>
      </c>
      <c r="C136" s="574" t="s">
        <v>42</v>
      </c>
      <c r="D136" s="76" t="s">
        <v>676</v>
      </c>
      <c r="E136" s="73"/>
      <c r="F136" s="61">
        <v>26.8</v>
      </c>
      <c r="G136" s="23">
        <v>28.1</v>
      </c>
      <c r="H136" s="64">
        <v>27.2</v>
      </c>
      <c r="I136" s="65">
        <v>7.7</v>
      </c>
      <c r="J136" s="66">
        <v>5.9</v>
      </c>
      <c r="K136" s="24">
        <v>7.74</v>
      </c>
      <c r="L136" s="69">
        <v>7.72</v>
      </c>
      <c r="M136" s="65"/>
      <c r="N136" s="66">
        <v>32</v>
      </c>
      <c r="O136" s="23"/>
      <c r="P136" s="64" t="s">
        <v>19</v>
      </c>
      <c r="Q136" s="23"/>
      <c r="R136" s="64" t="s">
        <v>19</v>
      </c>
      <c r="S136" s="23"/>
      <c r="T136" s="64"/>
      <c r="U136" s="23"/>
      <c r="V136" s="64"/>
      <c r="W136" s="65"/>
      <c r="X136" s="66" t="s">
        <v>19</v>
      </c>
      <c r="Y136" s="70"/>
      <c r="Z136" s="71" t="s">
        <v>19</v>
      </c>
      <c r="AA136" s="24"/>
      <c r="AB136" s="69"/>
      <c r="AC136" s="481"/>
      <c r="AD136" s="464"/>
      <c r="AE136" s="386" t="s">
        <v>36</v>
      </c>
      <c r="AF136" s="385" t="s">
        <v>36</v>
      </c>
      <c r="AG136" s="11" t="s">
        <v>36</v>
      </c>
      <c r="AH136" s="2" t="s">
        <v>36</v>
      </c>
      <c r="AI136" s="2" t="s">
        <v>36</v>
      </c>
      <c r="AJ136" s="2" t="s">
        <v>36</v>
      </c>
      <c r="AK136" s="2" t="s">
        <v>36</v>
      </c>
      <c r="AL136" s="100" t="s">
        <v>36</v>
      </c>
    </row>
    <row r="137" spans="1:43">
      <c r="A137" s="2226"/>
      <c r="B137" s="475">
        <v>42582</v>
      </c>
      <c r="C137" s="476" t="s">
        <v>37</v>
      </c>
      <c r="D137" s="156" t="s">
        <v>657</v>
      </c>
      <c r="E137" s="146"/>
      <c r="F137" s="136">
        <v>31.7</v>
      </c>
      <c r="G137" s="137">
        <v>28</v>
      </c>
      <c r="H137" s="138">
        <v>27.4</v>
      </c>
      <c r="I137" s="139">
        <v>7.4</v>
      </c>
      <c r="J137" s="140">
        <v>5.6</v>
      </c>
      <c r="K137" s="141">
        <v>7.72</v>
      </c>
      <c r="L137" s="142">
        <v>7.69</v>
      </c>
      <c r="M137" s="139"/>
      <c r="N137" s="140">
        <v>31</v>
      </c>
      <c r="O137" s="137"/>
      <c r="P137" s="138">
        <v>62.1</v>
      </c>
      <c r="Q137" s="137"/>
      <c r="R137" s="138">
        <v>83.6</v>
      </c>
      <c r="S137" s="137"/>
      <c r="T137" s="138"/>
      <c r="U137" s="137"/>
      <c r="V137" s="138"/>
      <c r="W137" s="139"/>
      <c r="X137" s="140">
        <v>29.9</v>
      </c>
      <c r="Y137" s="143"/>
      <c r="Z137" s="144">
        <v>184</v>
      </c>
      <c r="AA137" s="141"/>
      <c r="AB137" s="142">
        <v>0.25</v>
      </c>
      <c r="AC137" s="478"/>
      <c r="AD137" s="465"/>
      <c r="AE137" s="386" t="s">
        <v>36</v>
      </c>
      <c r="AF137" s="385" t="s">
        <v>36</v>
      </c>
      <c r="AG137" s="11" t="s">
        <v>36</v>
      </c>
      <c r="AH137" s="2" t="s">
        <v>36</v>
      </c>
      <c r="AI137" s="2" t="s">
        <v>36</v>
      </c>
      <c r="AJ137" s="2" t="s">
        <v>36</v>
      </c>
      <c r="AK137" s="2" t="s">
        <v>36</v>
      </c>
      <c r="AL137" s="100" t="s">
        <v>36</v>
      </c>
    </row>
    <row r="138" spans="1:43" s="1" customFormat="1" ht="13.5" customHeight="1">
      <c r="A138" s="2226"/>
      <c r="B138" s="2183" t="s">
        <v>407</v>
      </c>
      <c r="C138" s="2184"/>
      <c r="D138" s="664"/>
      <c r="E138" s="586">
        <f t="shared" ref="E138:AF138" si="12">MAX(E107:E137)</f>
        <v>9</v>
      </c>
      <c r="F138" s="587">
        <f t="shared" si="12"/>
        <v>33.299999999999997</v>
      </c>
      <c r="G138" s="588">
        <f t="shared" si="12"/>
        <v>28.8</v>
      </c>
      <c r="H138" s="589">
        <f t="shared" si="12"/>
        <v>27.4</v>
      </c>
      <c r="I138" s="590">
        <f t="shared" si="12"/>
        <v>9.4</v>
      </c>
      <c r="J138" s="591">
        <f t="shared" si="12"/>
        <v>8.9</v>
      </c>
      <c r="K138" s="592">
        <f t="shared" si="12"/>
        <v>8.61</v>
      </c>
      <c r="L138" s="593">
        <f t="shared" si="12"/>
        <v>8.35</v>
      </c>
      <c r="M138" s="590"/>
      <c r="N138" s="591">
        <f t="shared" si="12"/>
        <v>32</v>
      </c>
      <c r="O138" s="588"/>
      <c r="P138" s="589">
        <f t="shared" si="12"/>
        <v>63.6</v>
      </c>
      <c r="Q138" s="588"/>
      <c r="R138" s="589">
        <f t="shared" si="12"/>
        <v>83.6</v>
      </c>
      <c r="S138" s="588"/>
      <c r="T138" s="589">
        <f t="shared" si="12"/>
        <v>47.2</v>
      </c>
      <c r="U138" s="588"/>
      <c r="V138" s="589">
        <f t="shared" si="12"/>
        <v>32.200000000000003</v>
      </c>
      <c r="W138" s="590"/>
      <c r="X138" s="591">
        <f t="shared" si="12"/>
        <v>32.6</v>
      </c>
      <c r="Y138" s="594"/>
      <c r="Z138" s="595">
        <f t="shared" si="12"/>
        <v>245</v>
      </c>
      <c r="AA138" s="592"/>
      <c r="AB138" s="593">
        <f>MAX(AB107:AB137)</f>
        <v>0.25</v>
      </c>
      <c r="AC138" s="615">
        <v>311</v>
      </c>
      <c r="AD138" s="507">
        <v>409</v>
      </c>
      <c r="AE138" s="596">
        <f t="shared" si="12"/>
        <v>0</v>
      </c>
      <c r="AF138" s="611">
        <f t="shared" si="12"/>
        <v>0</v>
      </c>
      <c r="AG138" s="11"/>
      <c r="AH138" s="2"/>
      <c r="AI138" s="2"/>
      <c r="AJ138" s="2"/>
      <c r="AK138" s="2"/>
      <c r="AL138" s="100"/>
    </row>
    <row r="139" spans="1:43" s="1" customFormat="1" ht="13.5" customHeight="1">
      <c r="A139" s="2226"/>
      <c r="B139" s="2185" t="s">
        <v>408</v>
      </c>
      <c r="C139" s="2186"/>
      <c r="D139" s="666"/>
      <c r="E139" s="597">
        <f t="shared" ref="E139:AF139" si="13">MIN(E107:E137)</f>
        <v>0.5</v>
      </c>
      <c r="F139" s="598">
        <f t="shared" si="13"/>
        <v>23.2</v>
      </c>
      <c r="G139" s="599">
        <f t="shared" si="13"/>
        <v>24.6</v>
      </c>
      <c r="H139" s="600">
        <f t="shared" si="13"/>
        <v>23.4</v>
      </c>
      <c r="I139" s="601">
        <f t="shared" si="13"/>
        <v>5.2</v>
      </c>
      <c r="J139" s="602">
        <f t="shared" si="13"/>
        <v>4.5999999999999996</v>
      </c>
      <c r="K139" s="603">
        <f t="shared" si="13"/>
        <v>7.52</v>
      </c>
      <c r="L139" s="604">
        <f t="shared" si="13"/>
        <v>7.49</v>
      </c>
      <c r="M139" s="601"/>
      <c r="N139" s="602">
        <f t="shared" si="13"/>
        <v>29.6</v>
      </c>
      <c r="O139" s="599"/>
      <c r="P139" s="600">
        <f t="shared" si="13"/>
        <v>57.6</v>
      </c>
      <c r="Q139" s="599"/>
      <c r="R139" s="600">
        <f t="shared" si="13"/>
        <v>78.8</v>
      </c>
      <c r="S139" s="599"/>
      <c r="T139" s="600">
        <f t="shared" si="13"/>
        <v>47.2</v>
      </c>
      <c r="U139" s="599"/>
      <c r="V139" s="600">
        <f t="shared" si="13"/>
        <v>32.200000000000003</v>
      </c>
      <c r="W139" s="601"/>
      <c r="X139" s="602">
        <f t="shared" si="13"/>
        <v>28</v>
      </c>
      <c r="Y139" s="605"/>
      <c r="Z139" s="606">
        <f t="shared" si="13"/>
        <v>154</v>
      </c>
      <c r="AA139" s="603"/>
      <c r="AB139" s="603">
        <f t="shared" ref="AB139" si="14">MIN(AB107:AB137)</f>
        <v>0.13</v>
      </c>
      <c r="AC139" s="49">
        <v>0</v>
      </c>
      <c r="AD139" s="501">
        <v>0</v>
      </c>
      <c r="AE139" s="607">
        <f t="shared" si="13"/>
        <v>0</v>
      </c>
      <c r="AF139" s="612">
        <f t="shared" si="13"/>
        <v>0</v>
      </c>
      <c r="AG139" s="11"/>
      <c r="AH139" s="2"/>
      <c r="AI139" s="2"/>
      <c r="AJ139" s="2"/>
      <c r="AK139" s="2"/>
      <c r="AL139" s="100"/>
    </row>
    <row r="140" spans="1:43" s="1" customFormat="1" ht="13.5" customHeight="1">
      <c r="A140" s="2226"/>
      <c r="B140" s="2185" t="s">
        <v>409</v>
      </c>
      <c r="C140" s="2186"/>
      <c r="D140" s="666"/>
      <c r="E140" s="1572">
        <f>E141/COUNT(B107:B137)</f>
        <v>0.45161290322580644</v>
      </c>
      <c r="F140" s="598">
        <f t="shared" ref="F140:Z140" si="15">IF(COUNT(F107:F137)=0,0,AVERAGE(F107:F137))</f>
        <v>29.516129032258068</v>
      </c>
      <c r="G140" s="599">
        <f t="shared" si="15"/>
        <v>26.929032258064513</v>
      </c>
      <c r="H140" s="600">
        <f t="shared" si="15"/>
        <v>25.261290322580642</v>
      </c>
      <c r="I140" s="601">
        <f t="shared" si="15"/>
        <v>6.8222580645161299</v>
      </c>
      <c r="J140" s="602">
        <f t="shared" si="15"/>
        <v>6.2090645161290317</v>
      </c>
      <c r="K140" s="603">
        <f t="shared" si="15"/>
        <v>7.9790322580645157</v>
      </c>
      <c r="L140" s="604">
        <f t="shared" si="15"/>
        <v>7.7719354838709673</v>
      </c>
      <c r="M140" s="601"/>
      <c r="N140" s="602">
        <f t="shared" si="15"/>
        <v>30.612903225806456</v>
      </c>
      <c r="O140" s="599"/>
      <c r="P140" s="600">
        <f t="shared" si="15"/>
        <v>61.189999999999984</v>
      </c>
      <c r="Q140" s="599"/>
      <c r="R140" s="600">
        <f t="shared" si="15"/>
        <v>80.41</v>
      </c>
      <c r="S140" s="599"/>
      <c r="T140" s="600">
        <f t="shared" si="15"/>
        <v>47.2</v>
      </c>
      <c r="U140" s="599"/>
      <c r="V140" s="600">
        <f t="shared" si="15"/>
        <v>32.200000000000003</v>
      </c>
      <c r="W140" s="601"/>
      <c r="X140" s="602">
        <f t="shared" si="15"/>
        <v>29.850000000000005</v>
      </c>
      <c r="Y140" s="605"/>
      <c r="Z140" s="606">
        <f t="shared" si="15"/>
        <v>201.4</v>
      </c>
      <c r="AA140" s="603"/>
      <c r="AB140" s="603">
        <f t="shared" ref="AB140" si="16">IF(COUNT(AB107:AB137)=0,0,AVERAGE(AB107:AB137))</f>
        <v>0.19099999999999998</v>
      </c>
      <c r="AC140" s="49">
        <v>10.03225806451613</v>
      </c>
      <c r="AD140" s="501">
        <v>121.61290322580645</v>
      </c>
      <c r="AE140" s="607" t="s">
        <v>36</v>
      </c>
      <c r="AF140" s="613"/>
      <c r="AG140" s="11"/>
      <c r="AH140" s="2"/>
      <c r="AI140" s="2"/>
      <c r="AJ140" s="2"/>
      <c r="AK140" s="2"/>
      <c r="AL140" s="100"/>
    </row>
    <row r="141" spans="1:43" s="1" customFormat="1" ht="13.5" customHeight="1">
      <c r="A141" s="2227"/>
      <c r="B141" s="2189" t="s">
        <v>410</v>
      </c>
      <c r="C141" s="2190"/>
      <c r="D141" s="666"/>
      <c r="E141" s="669">
        <f>SUM(E107:E137)</f>
        <v>14</v>
      </c>
      <c r="F141" s="725"/>
      <c r="G141" s="732"/>
      <c r="H141" s="727"/>
      <c r="I141" s="728"/>
      <c r="J141" s="735"/>
      <c r="K141" s="762"/>
      <c r="L141" s="731"/>
      <c r="M141" s="728"/>
      <c r="N141" s="735"/>
      <c r="O141" s="732"/>
      <c r="P141" s="727"/>
      <c r="Q141" s="732"/>
      <c r="R141" s="727"/>
      <c r="S141" s="732"/>
      <c r="T141" s="727"/>
      <c r="U141" s="732"/>
      <c r="V141" s="727"/>
      <c r="W141" s="728"/>
      <c r="X141" s="735"/>
      <c r="Y141" s="736"/>
      <c r="Z141" s="763"/>
      <c r="AA141" s="762"/>
      <c r="AB141" s="731"/>
      <c r="AC141" s="670">
        <v>311</v>
      </c>
      <c r="AD141" s="671">
        <v>3770</v>
      </c>
      <c r="AE141" s="764"/>
      <c r="AF141" s="674"/>
      <c r="AG141" s="274"/>
      <c r="AH141" s="276"/>
      <c r="AI141" s="276"/>
      <c r="AJ141" s="276"/>
      <c r="AK141" s="276"/>
      <c r="AL141" s="275"/>
    </row>
    <row r="142" spans="1:43" ht="13.5" customHeight="1">
      <c r="A142" s="2234" t="s">
        <v>322</v>
      </c>
      <c r="B142" s="803">
        <v>42583</v>
      </c>
      <c r="C142" s="625" t="s">
        <v>38</v>
      </c>
      <c r="D142" s="74" t="s">
        <v>676</v>
      </c>
      <c r="E142" s="72">
        <v>9</v>
      </c>
      <c r="F142" s="60">
        <v>30.2</v>
      </c>
      <c r="G142" s="62">
        <v>27.9</v>
      </c>
      <c r="H142" s="63">
        <v>26</v>
      </c>
      <c r="I142" s="56">
        <v>7.7</v>
      </c>
      <c r="J142" s="57">
        <v>5.8</v>
      </c>
      <c r="K142" s="67">
        <v>7.75</v>
      </c>
      <c r="L142" s="68">
        <v>7.71</v>
      </c>
      <c r="M142" s="56"/>
      <c r="N142" s="57">
        <v>29.6</v>
      </c>
      <c r="O142" s="62"/>
      <c r="P142" s="63">
        <v>56.5</v>
      </c>
      <c r="Q142" s="62"/>
      <c r="R142" s="63">
        <v>81.2</v>
      </c>
      <c r="S142" s="62"/>
      <c r="T142" s="63"/>
      <c r="U142" s="62"/>
      <c r="V142" s="63"/>
      <c r="W142" s="56"/>
      <c r="X142" s="57">
        <v>28.1</v>
      </c>
      <c r="Y142" s="58"/>
      <c r="Z142" s="59">
        <v>154</v>
      </c>
      <c r="AA142" s="67"/>
      <c r="AB142" s="68">
        <v>0.17</v>
      </c>
      <c r="AC142" s="483">
        <v>0</v>
      </c>
      <c r="AD142" s="463">
        <v>0</v>
      </c>
      <c r="AE142" s="386" t="s">
        <v>36</v>
      </c>
      <c r="AF142" s="385" t="s">
        <v>36</v>
      </c>
      <c r="AG142" s="277">
        <v>42957</v>
      </c>
      <c r="AH142" s="147" t="s">
        <v>29</v>
      </c>
      <c r="AI142" s="148">
        <v>26.7</v>
      </c>
      <c r="AJ142" s="149" t="s">
        <v>20</v>
      </c>
      <c r="AK142" s="150"/>
      <c r="AL142" s="151"/>
      <c r="AM142" s="1"/>
      <c r="AN142" s="1"/>
      <c r="AO142" s="1"/>
      <c r="AP142" s="1"/>
      <c r="AQ142" s="1"/>
    </row>
    <row r="143" spans="1:43">
      <c r="A143" s="2235"/>
      <c r="B143" s="472">
        <v>42584</v>
      </c>
      <c r="C143" s="473" t="s">
        <v>35</v>
      </c>
      <c r="D143" s="116" t="s">
        <v>659</v>
      </c>
      <c r="E143" s="73">
        <v>1.5</v>
      </c>
      <c r="F143" s="61">
        <v>22.6</v>
      </c>
      <c r="G143" s="23">
        <v>27.9</v>
      </c>
      <c r="H143" s="64">
        <v>26.3</v>
      </c>
      <c r="I143" s="65">
        <v>7.7</v>
      </c>
      <c r="J143" s="66">
        <v>7.9</v>
      </c>
      <c r="K143" s="24">
        <v>7.89</v>
      </c>
      <c r="L143" s="69">
        <v>7.81</v>
      </c>
      <c r="M143" s="65"/>
      <c r="N143" s="66">
        <v>29.5</v>
      </c>
      <c r="O143" s="23"/>
      <c r="P143" s="64">
        <v>56.3</v>
      </c>
      <c r="Q143" s="23"/>
      <c r="R143" s="64">
        <v>79.8</v>
      </c>
      <c r="S143" s="23"/>
      <c r="T143" s="64"/>
      <c r="U143" s="23"/>
      <c r="V143" s="64"/>
      <c r="W143" s="65"/>
      <c r="X143" s="66">
        <v>29.4</v>
      </c>
      <c r="Y143" s="70"/>
      <c r="Z143" s="71">
        <v>140</v>
      </c>
      <c r="AA143" s="24"/>
      <c r="AB143" s="69">
        <v>0.21</v>
      </c>
      <c r="AC143" s="481">
        <v>361</v>
      </c>
      <c r="AD143" s="464">
        <v>511</v>
      </c>
      <c r="AE143" s="386" t="s">
        <v>36</v>
      </c>
      <c r="AF143" s="385" t="s">
        <v>36</v>
      </c>
      <c r="AG143" s="12" t="s">
        <v>30</v>
      </c>
      <c r="AH143" s="13" t="s">
        <v>31</v>
      </c>
      <c r="AI143" s="14" t="s">
        <v>32</v>
      </c>
      <c r="AJ143" s="15" t="s">
        <v>33</v>
      </c>
      <c r="AK143" s="16" t="s">
        <v>36</v>
      </c>
      <c r="AL143" s="93"/>
      <c r="AM143" s="1"/>
      <c r="AN143" s="1"/>
      <c r="AO143" s="1"/>
      <c r="AP143" s="1"/>
      <c r="AQ143" s="1"/>
    </row>
    <row r="144" spans="1:43">
      <c r="A144" s="2235"/>
      <c r="B144" s="472">
        <v>42585</v>
      </c>
      <c r="C144" s="473" t="s">
        <v>39</v>
      </c>
      <c r="D144" s="116" t="s">
        <v>676</v>
      </c>
      <c r="E144" s="73"/>
      <c r="F144" s="61">
        <v>23.9</v>
      </c>
      <c r="G144" s="23">
        <v>28</v>
      </c>
      <c r="H144" s="64">
        <v>26.4</v>
      </c>
      <c r="I144" s="65">
        <v>9.6999999999999993</v>
      </c>
      <c r="J144" s="66">
        <v>8.8000000000000007</v>
      </c>
      <c r="K144" s="24">
        <v>8.3800000000000008</v>
      </c>
      <c r="L144" s="69">
        <v>7.76</v>
      </c>
      <c r="M144" s="65"/>
      <c r="N144" s="66">
        <v>30.4</v>
      </c>
      <c r="O144" s="23"/>
      <c r="P144" s="64">
        <v>54.1</v>
      </c>
      <c r="Q144" s="23"/>
      <c r="R144" s="64">
        <v>81.2</v>
      </c>
      <c r="S144" s="23"/>
      <c r="T144" s="64"/>
      <c r="U144" s="23"/>
      <c r="V144" s="64"/>
      <c r="W144" s="65"/>
      <c r="X144" s="66">
        <v>29.8</v>
      </c>
      <c r="Y144" s="70"/>
      <c r="Z144" s="71">
        <v>136</v>
      </c>
      <c r="AA144" s="24"/>
      <c r="AB144" s="69">
        <v>0.18</v>
      </c>
      <c r="AC144" s="481">
        <v>0</v>
      </c>
      <c r="AD144" s="464">
        <v>424</v>
      </c>
      <c r="AE144" s="386" t="s">
        <v>36</v>
      </c>
      <c r="AF144" s="385" t="s">
        <v>36</v>
      </c>
      <c r="AG144" s="5" t="s">
        <v>273</v>
      </c>
      <c r="AH144" s="17" t="s">
        <v>20</v>
      </c>
      <c r="AI144" s="31"/>
      <c r="AJ144" s="32">
        <v>27.5</v>
      </c>
      <c r="AK144" s="33" t="s">
        <v>36</v>
      </c>
      <c r="AL144" s="94"/>
      <c r="AM144" s="1"/>
      <c r="AN144" s="1"/>
      <c r="AO144" s="1"/>
      <c r="AP144" s="1"/>
      <c r="AQ144" s="1"/>
    </row>
    <row r="145" spans="1:43">
      <c r="A145" s="2235"/>
      <c r="B145" s="1592">
        <v>42586</v>
      </c>
      <c r="C145" s="1593" t="s">
        <v>40</v>
      </c>
      <c r="D145" s="116" t="s">
        <v>676</v>
      </c>
      <c r="E145" s="73">
        <v>0.5</v>
      </c>
      <c r="F145" s="61">
        <v>25.7</v>
      </c>
      <c r="G145" s="23">
        <v>28.1</v>
      </c>
      <c r="H145" s="64">
        <v>26.4</v>
      </c>
      <c r="I145" s="65">
        <v>9</v>
      </c>
      <c r="J145" s="66">
        <v>7.8</v>
      </c>
      <c r="K145" s="24">
        <v>8.35</v>
      </c>
      <c r="L145" s="69">
        <v>7.73</v>
      </c>
      <c r="M145" s="65"/>
      <c r="N145" s="66">
        <v>30.6</v>
      </c>
      <c r="O145" s="23"/>
      <c r="P145" s="64">
        <v>55.2</v>
      </c>
      <c r="Q145" s="23"/>
      <c r="R145" s="64">
        <v>81.599999999999994</v>
      </c>
      <c r="S145" s="23"/>
      <c r="T145" s="64" t="s">
        <v>19</v>
      </c>
      <c r="U145" s="23"/>
      <c r="V145" s="64" t="s">
        <v>19</v>
      </c>
      <c r="W145" s="65"/>
      <c r="X145" s="66">
        <v>29.3</v>
      </c>
      <c r="Y145" s="70"/>
      <c r="Z145" s="71">
        <v>176</v>
      </c>
      <c r="AA145" s="24"/>
      <c r="AB145" s="69">
        <v>0.21</v>
      </c>
      <c r="AC145" s="481">
        <v>0</v>
      </c>
      <c r="AD145" s="464">
        <v>429</v>
      </c>
      <c r="AE145" s="386" t="s">
        <v>36</v>
      </c>
      <c r="AF145" s="385" t="s">
        <v>36</v>
      </c>
      <c r="AG145" s="6" t="s">
        <v>274</v>
      </c>
      <c r="AH145" s="18" t="s">
        <v>275</v>
      </c>
      <c r="AI145" s="37"/>
      <c r="AJ145" s="38" t="s">
        <v>644</v>
      </c>
      <c r="AK145" s="39" t="s">
        <v>36</v>
      </c>
      <c r="AL145" s="95"/>
      <c r="AM145" s="1"/>
      <c r="AN145" s="1"/>
      <c r="AO145" s="1"/>
      <c r="AP145" s="1"/>
      <c r="AQ145" s="1"/>
    </row>
    <row r="146" spans="1:43">
      <c r="A146" s="2235"/>
      <c r="B146" s="472">
        <v>42587</v>
      </c>
      <c r="C146" s="473" t="s">
        <v>41</v>
      </c>
      <c r="D146" s="116" t="s">
        <v>676</v>
      </c>
      <c r="E146" s="73"/>
      <c r="F146" s="61">
        <v>28.5</v>
      </c>
      <c r="G146" s="23">
        <v>27.9</v>
      </c>
      <c r="H146" s="64">
        <v>26.2</v>
      </c>
      <c r="I146" s="65">
        <v>8.8000000000000007</v>
      </c>
      <c r="J146" s="66">
        <v>7.8</v>
      </c>
      <c r="K146" s="24">
        <v>8.11</v>
      </c>
      <c r="L146" s="69">
        <v>7.62</v>
      </c>
      <c r="M146" s="65"/>
      <c r="N146" s="66">
        <v>31</v>
      </c>
      <c r="O146" s="23"/>
      <c r="P146" s="64" t="s">
        <v>19</v>
      </c>
      <c r="Q146" s="23"/>
      <c r="R146" s="64" t="s">
        <v>19</v>
      </c>
      <c r="S146" s="23"/>
      <c r="T146" s="64"/>
      <c r="U146" s="23"/>
      <c r="V146" s="64"/>
      <c r="W146" s="65"/>
      <c r="X146" s="66" t="s">
        <v>19</v>
      </c>
      <c r="Y146" s="70"/>
      <c r="Z146" s="71" t="s">
        <v>19</v>
      </c>
      <c r="AA146" s="24"/>
      <c r="AB146" s="69"/>
      <c r="AC146" s="481">
        <v>0</v>
      </c>
      <c r="AD146" s="464">
        <v>414</v>
      </c>
      <c r="AE146" s="386" t="s">
        <v>36</v>
      </c>
      <c r="AF146" s="385" t="s">
        <v>36</v>
      </c>
      <c r="AG146" s="6" t="s">
        <v>21</v>
      </c>
      <c r="AH146" s="18"/>
      <c r="AI146" s="40"/>
      <c r="AJ146" s="41" t="s">
        <v>644</v>
      </c>
      <c r="AK146" s="42" t="s">
        <v>36</v>
      </c>
      <c r="AL146" s="96"/>
      <c r="AM146" s="1"/>
      <c r="AN146" s="1"/>
      <c r="AO146" s="1"/>
      <c r="AP146" s="1"/>
      <c r="AQ146" s="1"/>
    </row>
    <row r="147" spans="1:43">
      <c r="A147" s="2235"/>
      <c r="B147" s="472">
        <v>42588</v>
      </c>
      <c r="C147" s="473" t="s">
        <v>42</v>
      </c>
      <c r="D147" s="116" t="s">
        <v>657</v>
      </c>
      <c r="E147" s="73">
        <v>1.5</v>
      </c>
      <c r="F147" s="61">
        <v>31.7</v>
      </c>
      <c r="G147" s="23">
        <v>28</v>
      </c>
      <c r="H147" s="64">
        <v>26.2</v>
      </c>
      <c r="I147" s="65">
        <v>9.5</v>
      </c>
      <c r="J147" s="66">
        <v>8.1</v>
      </c>
      <c r="K147" s="24">
        <v>7.95</v>
      </c>
      <c r="L147" s="69">
        <v>7.53</v>
      </c>
      <c r="M147" s="65"/>
      <c r="N147" s="66">
        <v>32</v>
      </c>
      <c r="O147" s="23"/>
      <c r="P147" s="64" t="s">
        <v>19</v>
      </c>
      <c r="Q147" s="23"/>
      <c r="R147" s="64" t="s">
        <v>19</v>
      </c>
      <c r="S147" s="23"/>
      <c r="T147" s="64" t="s">
        <v>19</v>
      </c>
      <c r="U147" s="23"/>
      <c r="V147" s="64" t="s">
        <v>19</v>
      </c>
      <c r="W147" s="65"/>
      <c r="X147" s="66" t="s">
        <v>19</v>
      </c>
      <c r="Y147" s="70"/>
      <c r="Z147" s="71" t="s">
        <v>19</v>
      </c>
      <c r="AA147" s="24"/>
      <c r="AB147" s="69"/>
      <c r="AC147" s="481">
        <v>0</v>
      </c>
      <c r="AD147" s="464">
        <v>413</v>
      </c>
      <c r="AE147" s="386" t="s">
        <v>36</v>
      </c>
      <c r="AF147" s="385" t="s">
        <v>36</v>
      </c>
      <c r="AG147" s="6" t="s">
        <v>276</v>
      </c>
      <c r="AH147" s="18" t="s">
        <v>22</v>
      </c>
      <c r="AI147" s="34"/>
      <c r="AJ147" s="35">
        <v>30.2</v>
      </c>
      <c r="AK147" s="36" t="s">
        <v>36</v>
      </c>
      <c r="AL147" s="97"/>
      <c r="AM147" s="1"/>
      <c r="AN147" s="1"/>
      <c r="AO147" s="1"/>
      <c r="AP147" s="1"/>
      <c r="AQ147" s="1"/>
    </row>
    <row r="148" spans="1:43">
      <c r="A148" s="2235"/>
      <c r="B148" s="472">
        <v>42589</v>
      </c>
      <c r="C148" s="473" t="s">
        <v>37</v>
      </c>
      <c r="D148" s="116" t="s">
        <v>657</v>
      </c>
      <c r="E148" s="73">
        <v>8.5</v>
      </c>
      <c r="F148" s="61">
        <v>32.799999999999997</v>
      </c>
      <c r="G148" s="23">
        <v>27.9</v>
      </c>
      <c r="H148" s="64">
        <v>26.3</v>
      </c>
      <c r="I148" s="65">
        <v>9.3000000000000007</v>
      </c>
      <c r="J148" s="66">
        <v>8</v>
      </c>
      <c r="K148" s="24">
        <v>7.84</v>
      </c>
      <c r="L148" s="69">
        <v>7.43</v>
      </c>
      <c r="M148" s="65"/>
      <c r="N148" s="66">
        <v>30.2</v>
      </c>
      <c r="O148" s="23"/>
      <c r="P148" s="64">
        <v>56.5</v>
      </c>
      <c r="Q148" s="23"/>
      <c r="R148" s="64">
        <v>82.8</v>
      </c>
      <c r="S148" s="23"/>
      <c r="T148" s="64"/>
      <c r="U148" s="23"/>
      <c r="V148" s="64"/>
      <c r="W148" s="65"/>
      <c r="X148" s="66">
        <v>28.7</v>
      </c>
      <c r="Y148" s="70"/>
      <c r="Z148" s="71">
        <v>161</v>
      </c>
      <c r="AA148" s="24"/>
      <c r="AB148" s="69">
        <v>0.25</v>
      </c>
      <c r="AC148" s="481">
        <v>0</v>
      </c>
      <c r="AD148" s="464">
        <v>411</v>
      </c>
      <c r="AE148" s="386" t="s">
        <v>36</v>
      </c>
      <c r="AF148" s="385" t="s">
        <v>36</v>
      </c>
      <c r="AG148" s="6" t="s">
        <v>277</v>
      </c>
      <c r="AH148" s="18" t="s">
        <v>23</v>
      </c>
      <c r="AI148" s="34"/>
      <c r="AJ148" s="35">
        <v>58.2</v>
      </c>
      <c r="AK148" s="36" t="s">
        <v>36</v>
      </c>
      <c r="AL148" s="97"/>
      <c r="AM148" s="1"/>
      <c r="AN148" s="1"/>
      <c r="AO148" s="1"/>
      <c r="AP148" s="1"/>
      <c r="AQ148" s="1"/>
    </row>
    <row r="149" spans="1:43">
      <c r="A149" s="2235"/>
      <c r="B149" s="472">
        <v>42590</v>
      </c>
      <c r="C149" s="473" t="s">
        <v>38</v>
      </c>
      <c r="D149" s="116" t="s">
        <v>676</v>
      </c>
      <c r="E149" s="73">
        <v>1.5</v>
      </c>
      <c r="F149" s="61">
        <v>29.5</v>
      </c>
      <c r="G149" s="23">
        <v>28.1</v>
      </c>
      <c r="H149" s="64">
        <v>26.4</v>
      </c>
      <c r="I149" s="65">
        <v>7.9</v>
      </c>
      <c r="J149" s="66">
        <v>7.7</v>
      </c>
      <c r="K149" s="24">
        <v>7.8</v>
      </c>
      <c r="L149" s="69">
        <v>7.43</v>
      </c>
      <c r="M149" s="65"/>
      <c r="N149" s="66">
        <v>30</v>
      </c>
      <c r="O149" s="23"/>
      <c r="P149" s="64">
        <v>55.7</v>
      </c>
      <c r="Q149" s="23"/>
      <c r="R149" s="64">
        <v>82</v>
      </c>
      <c r="S149" s="23"/>
      <c r="T149" s="64"/>
      <c r="U149" s="23"/>
      <c r="V149" s="64"/>
      <c r="W149" s="65"/>
      <c r="X149" s="66">
        <v>29.7</v>
      </c>
      <c r="Y149" s="70"/>
      <c r="Z149" s="71">
        <v>195</v>
      </c>
      <c r="AA149" s="24"/>
      <c r="AB149" s="69">
        <v>0.15</v>
      </c>
      <c r="AC149" s="481">
        <v>0</v>
      </c>
      <c r="AD149" s="464">
        <v>157</v>
      </c>
      <c r="AE149" s="386" t="s">
        <v>36</v>
      </c>
      <c r="AF149" s="385" t="s">
        <v>36</v>
      </c>
      <c r="AG149" s="6" t="s">
        <v>278</v>
      </c>
      <c r="AH149" s="18" t="s">
        <v>23</v>
      </c>
      <c r="AI149" s="34"/>
      <c r="AJ149" s="35">
        <v>82</v>
      </c>
      <c r="AK149" s="36" t="s">
        <v>36</v>
      </c>
      <c r="AL149" s="97"/>
      <c r="AM149" s="1"/>
      <c r="AN149" s="1"/>
      <c r="AO149" s="1"/>
      <c r="AP149" s="1"/>
      <c r="AQ149" s="1"/>
    </row>
    <row r="150" spans="1:43">
      <c r="A150" s="2235"/>
      <c r="B150" s="472">
        <v>42591</v>
      </c>
      <c r="C150" s="473" t="s">
        <v>35</v>
      </c>
      <c r="D150" s="116" t="s">
        <v>657</v>
      </c>
      <c r="E150" s="73">
        <v>1.5</v>
      </c>
      <c r="F150" s="61">
        <v>34.299999999999997</v>
      </c>
      <c r="G150" s="23">
        <v>28.5</v>
      </c>
      <c r="H150" s="64">
        <v>26.6</v>
      </c>
      <c r="I150" s="65">
        <v>7.6</v>
      </c>
      <c r="J150" s="66">
        <v>5.6</v>
      </c>
      <c r="K150" s="24">
        <v>7.91</v>
      </c>
      <c r="L150" s="69">
        <v>7.85</v>
      </c>
      <c r="M150" s="65"/>
      <c r="N150" s="66">
        <v>30.2</v>
      </c>
      <c r="O150" s="23"/>
      <c r="P150" s="64">
        <v>58.9</v>
      </c>
      <c r="Q150" s="23"/>
      <c r="R150" s="64">
        <v>82.8</v>
      </c>
      <c r="S150" s="23"/>
      <c r="T150" s="64"/>
      <c r="U150" s="23"/>
      <c r="V150" s="64"/>
      <c r="W150" s="65"/>
      <c r="X150" s="66">
        <v>29.7</v>
      </c>
      <c r="Y150" s="70"/>
      <c r="Z150" s="71">
        <v>175</v>
      </c>
      <c r="AA150" s="24"/>
      <c r="AB150" s="69">
        <v>0.22</v>
      </c>
      <c r="AC150" s="481">
        <v>0</v>
      </c>
      <c r="AD150" s="464">
        <v>0</v>
      </c>
      <c r="AE150" s="386" t="s">
        <v>36</v>
      </c>
      <c r="AF150" s="385" t="s">
        <v>36</v>
      </c>
      <c r="AG150" s="6" t="s">
        <v>279</v>
      </c>
      <c r="AH150" s="18" t="s">
        <v>23</v>
      </c>
      <c r="AI150" s="34"/>
      <c r="AJ150" s="35">
        <v>50</v>
      </c>
      <c r="AK150" s="36" t="s">
        <v>36</v>
      </c>
      <c r="AL150" s="97"/>
      <c r="AM150" s="1"/>
      <c r="AN150" s="1"/>
      <c r="AO150" s="1"/>
      <c r="AP150" s="1"/>
      <c r="AQ150" s="1"/>
    </row>
    <row r="151" spans="1:43">
      <c r="A151" s="2235"/>
      <c r="B151" s="537">
        <v>42592</v>
      </c>
      <c r="C151" s="528" t="s">
        <v>39</v>
      </c>
      <c r="D151" s="116" t="s">
        <v>676</v>
      </c>
      <c r="E151" s="73"/>
      <c r="F151" s="61">
        <v>26.7</v>
      </c>
      <c r="G151" s="23">
        <v>27.3</v>
      </c>
      <c r="H151" s="64">
        <v>27.5</v>
      </c>
      <c r="I151" s="65">
        <v>7</v>
      </c>
      <c r="J151" s="66">
        <v>6.3</v>
      </c>
      <c r="K151" s="24">
        <v>8.02</v>
      </c>
      <c r="L151" s="69">
        <v>7.96</v>
      </c>
      <c r="M151" s="65"/>
      <c r="N151" s="66">
        <v>30.2</v>
      </c>
      <c r="O151" s="23"/>
      <c r="P151" s="64">
        <v>58.2</v>
      </c>
      <c r="Q151" s="23"/>
      <c r="R151" s="64">
        <v>82</v>
      </c>
      <c r="S151" s="23"/>
      <c r="T151" s="64">
        <v>50</v>
      </c>
      <c r="U151" s="23"/>
      <c r="V151" s="64">
        <v>32</v>
      </c>
      <c r="W151" s="65"/>
      <c r="X151" s="66">
        <v>31.2</v>
      </c>
      <c r="Y151" s="70"/>
      <c r="Z151" s="71">
        <v>224</v>
      </c>
      <c r="AA151" s="24"/>
      <c r="AB151" s="69">
        <v>0.22</v>
      </c>
      <c r="AC151" s="481">
        <v>0</v>
      </c>
      <c r="AD151" s="464">
        <v>0</v>
      </c>
      <c r="AE151" s="386" t="s">
        <v>36</v>
      </c>
      <c r="AF151" s="385" t="s">
        <v>36</v>
      </c>
      <c r="AG151" s="6" t="s">
        <v>280</v>
      </c>
      <c r="AH151" s="18" t="s">
        <v>23</v>
      </c>
      <c r="AI151" s="34"/>
      <c r="AJ151" s="35">
        <v>32</v>
      </c>
      <c r="AK151" s="36" t="s">
        <v>36</v>
      </c>
      <c r="AL151" s="97"/>
      <c r="AM151" s="1"/>
      <c r="AN151" s="1"/>
      <c r="AO151" s="1"/>
      <c r="AP151" s="1"/>
      <c r="AQ151" s="1"/>
    </row>
    <row r="152" spans="1:43">
      <c r="A152" s="2235"/>
      <c r="B152" s="472">
        <v>42593</v>
      </c>
      <c r="C152" s="473" t="s">
        <v>40</v>
      </c>
      <c r="D152" s="116" t="s">
        <v>659</v>
      </c>
      <c r="E152" s="73">
        <v>1.5</v>
      </c>
      <c r="F152" s="61">
        <v>22.5</v>
      </c>
      <c r="G152" s="23">
        <v>27.9</v>
      </c>
      <c r="H152" s="64">
        <v>26.7</v>
      </c>
      <c r="I152" s="65">
        <v>8.4</v>
      </c>
      <c r="J152" s="66">
        <v>7.1</v>
      </c>
      <c r="K152" s="24">
        <v>8.32</v>
      </c>
      <c r="L152" s="69">
        <v>8.26</v>
      </c>
      <c r="M152" s="65"/>
      <c r="N152" s="66">
        <v>30.2</v>
      </c>
      <c r="O152" s="23"/>
      <c r="P152" s="64" t="s">
        <v>19</v>
      </c>
      <c r="Q152" s="23"/>
      <c r="R152" s="64" t="s">
        <v>19</v>
      </c>
      <c r="S152" s="23"/>
      <c r="T152" s="64"/>
      <c r="U152" s="23"/>
      <c r="V152" s="64"/>
      <c r="W152" s="65"/>
      <c r="X152" s="66" t="s">
        <v>19</v>
      </c>
      <c r="Y152" s="70"/>
      <c r="Z152" s="71" t="s">
        <v>19</v>
      </c>
      <c r="AA152" s="24"/>
      <c r="AB152" s="69"/>
      <c r="AC152" s="481">
        <v>0</v>
      </c>
      <c r="AD152" s="464">
        <v>205</v>
      </c>
      <c r="AE152" s="386" t="s">
        <v>36</v>
      </c>
      <c r="AF152" s="385" t="s">
        <v>36</v>
      </c>
      <c r="AG152" s="6" t="s">
        <v>281</v>
      </c>
      <c r="AH152" s="18" t="s">
        <v>23</v>
      </c>
      <c r="AI152" s="37"/>
      <c r="AJ152" s="38">
        <v>31.2</v>
      </c>
      <c r="AK152" s="39" t="s">
        <v>36</v>
      </c>
      <c r="AL152" s="95"/>
      <c r="AM152" s="1"/>
      <c r="AN152" s="1"/>
      <c r="AO152" s="1"/>
      <c r="AP152" s="1"/>
      <c r="AQ152" s="1"/>
    </row>
    <row r="153" spans="1:43">
      <c r="A153" s="2235"/>
      <c r="B153" s="472">
        <v>42594</v>
      </c>
      <c r="C153" s="473" t="s">
        <v>41</v>
      </c>
      <c r="D153" s="116" t="s">
        <v>659</v>
      </c>
      <c r="E153" s="73">
        <v>5</v>
      </c>
      <c r="F153" s="61">
        <v>21.8</v>
      </c>
      <c r="G153" s="23">
        <v>28</v>
      </c>
      <c r="H153" s="64">
        <v>26.7</v>
      </c>
      <c r="I153" s="65">
        <v>8.6</v>
      </c>
      <c r="J153" s="66">
        <v>7.6</v>
      </c>
      <c r="K153" s="24">
        <v>8.64</v>
      </c>
      <c r="L153" s="69">
        <v>7.96</v>
      </c>
      <c r="M153" s="65"/>
      <c r="N153" s="66">
        <v>30.6</v>
      </c>
      <c r="O153" s="23"/>
      <c r="P153" s="64" t="s">
        <v>19</v>
      </c>
      <c r="Q153" s="23"/>
      <c r="R153" s="64" t="s">
        <v>19</v>
      </c>
      <c r="S153" s="23"/>
      <c r="T153" s="64"/>
      <c r="U153" s="23"/>
      <c r="V153" s="64"/>
      <c r="W153" s="65"/>
      <c r="X153" s="66" t="s">
        <v>19</v>
      </c>
      <c r="Y153" s="70"/>
      <c r="Z153" s="71" t="s">
        <v>19</v>
      </c>
      <c r="AA153" s="24"/>
      <c r="AB153" s="69"/>
      <c r="AC153" s="481">
        <v>0</v>
      </c>
      <c r="AD153" s="464">
        <v>407</v>
      </c>
      <c r="AE153" s="386" t="s">
        <v>36</v>
      </c>
      <c r="AF153" s="385" t="s">
        <v>453</v>
      </c>
      <c r="AG153" s="6" t="s">
        <v>282</v>
      </c>
      <c r="AH153" s="18" t="s">
        <v>23</v>
      </c>
      <c r="AI153" s="49"/>
      <c r="AJ153" s="50">
        <v>224</v>
      </c>
      <c r="AK153" s="25" t="s">
        <v>36</v>
      </c>
      <c r="AL153" s="26"/>
      <c r="AM153" s="1"/>
      <c r="AN153" s="1"/>
      <c r="AO153" s="1"/>
      <c r="AP153" s="1"/>
      <c r="AQ153" s="1"/>
    </row>
    <row r="154" spans="1:43">
      <c r="A154" s="2235"/>
      <c r="B154" s="472">
        <v>42595</v>
      </c>
      <c r="C154" s="473" t="s">
        <v>42</v>
      </c>
      <c r="D154" s="116" t="s">
        <v>676</v>
      </c>
      <c r="E154" s="73"/>
      <c r="F154" s="61">
        <v>27.5</v>
      </c>
      <c r="G154" s="23">
        <v>27.7</v>
      </c>
      <c r="H154" s="64">
        <v>26.4</v>
      </c>
      <c r="I154" s="65">
        <v>9.6</v>
      </c>
      <c r="J154" s="66">
        <v>8.4</v>
      </c>
      <c r="K154" s="24">
        <v>8.15</v>
      </c>
      <c r="L154" s="69">
        <v>8.08</v>
      </c>
      <c r="M154" s="65"/>
      <c r="N154" s="66">
        <v>29</v>
      </c>
      <c r="O154" s="23"/>
      <c r="P154" s="64" t="s">
        <v>19</v>
      </c>
      <c r="Q154" s="23"/>
      <c r="R154" s="64" t="s">
        <v>19</v>
      </c>
      <c r="S154" s="23"/>
      <c r="T154" s="64"/>
      <c r="U154" s="23"/>
      <c r="V154" s="64"/>
      <c r="W154" s="65"/>
      <c r="X154" s="66" t="s">
        <v>19</v>
      </c>
      <c r="Y154" s="70"/>
      <c r="Z154" s="71" t="s">
        <v>19</v>
      </c>
      <c r="AA154" s="24"/>
      <c r="AB154" s="69"/>
      <c r="AC154" s="481">
        <v>0</v>
      </c>
      <c r="AD154" s="464">
        <v>0</v>
      </c>
      <c r="AE154" s="386" t="s">
        <v>36</v>
      </c>
      <c r="AF154" s="385" t="s">
        <v>36</v>
      </c>
      <c r="AG154" s="6" t="s">
        <v>283</v>
      </c>
      <c r="AH154" s="18" t="s">
        <v>23</v>
      </c>
      <c r="AI154" s="41"/>
      <c r="AJ154" s="41">
        <v>0.22</v>
      </c>
      <c r="AK154" s="42" t="s">
        <v>36</v>
      </c>
      <c r="AL154" s="96"/>
      <c r="AM154" s="1"/>
      <c r="AN154" s="1"/>
      <c r="AO154" s="1"/>
      <c r="AP154" s="1"/>
      <c r="AQ154" s="1"/>
    </row>
    <row r="155" spans="1:43">
      <c r="A155" s="2235"/>
      <c r="B155" s="472">
        <v>42596</v>
      </c>
      <c r="C155" s="473" t="s">
        <v>37</v>
      </c>
      <c r="D155" s="116" t="s">
        <v>676</v>
      </c>
      <c r="E155" s="73">
        <v>4.5</v>
      </c>
      <c r="F155" s="61">
        <v>27</v>
      </c>
      <c r="G155" s="23">
        <v>27.2</v>
      </c>
      <c r="H155" s="64">
        <v>26.1</v>
      </c>
      <c r="I155" s="65">
        <v>8.8000000000000007</v>
      </c>
      <c r="J155" s="66">
        <v>8.4</v>
      </c>
      <c r="K155" s="24">
        <v>7.98</v>
      </c>
      <c r="L155" s="69">
        <v>7.96</v>
      </c>
      <c r="M155" s="65"/>
      <c r="N155" s="66">
        <v>28.7</v>
      </c>
      <c r="O155" s="23"/>
      <c r="P155" s="64">
        <v>58.5</v>
      </c>
      <c r="Q155" s="23"/>
      <c r="R155" s="64">
        <v>80.599999999999994</v>
      </c>
      <c r="S155" s="23"/>
      <c r="T155" s="64"/>
      <c r="U155" s="23"/>
      <c r="V155" s="64"/>
      <c r="W155" s="65"/>
      <c r="X155" s="66">
        <v>26.8</v>
      </c>
      <c r="Y155" s="70"/>
      <c r="Z155" s="71">
        <v>246</v>
      </c>
      <c r="AA155" s="24"/>
      <c r="AB155" s="69">
        <v>0.26</v>
      </c>
      <c r="AC155" s="481">
        <v>0</v>
      </c>
      <c r="AD155" s="464">
        <v>0</v>
      </c>
      <c r="AE155" s="386" t="s">
        <v>36</v>
      </c>
      <c r="AF155" s="385" t="s">
        <v>36</v>
      </c>
      <c r="AG155" s="6" t="s">
        <v>24</v>
      </c>
      <c r="AH155" s="18" t="s">
        <v>23</v>
      </c>
      <c r="AI155" s="23"/>
      <c r="AJ155" s="48">
        <v>3.2</v>
      </c>
      <c r="AK155" s="155" t="s">
        <v>36</v>
      </c>
      <c r="AL155" s="96"/>
    </row>
    <row r="156" spans="1:43">
      <c r="A156" s="2235"/>
      <c r="B156" s="472">
        <v>42597</v>
      </c>
      <c r="C156" s="473" t="s">
        <v>38</v>
      </c>
      <c r="D156" s="75" t="s">
        <v>676</v>
      </c>
      <c r="E156" s="73">
        <v>8.5</v>
      </c>
      <c r="F156" s="61">
        <v>23.4</v>
      </c>
      <c r="G156" s="23">
        <v>27</v>
      </c>
      <c r="H156" s="64">
        <v>25.8</v>
      </c>
      <c r="I156" s="65">
        <v>8.4</v>
      </c>
      <c r="J156" s="66">
        <v>7.7</v>
      </c>
      <c r="K156" s="24">
        <v>7.81</v>
      </c>
      <c r="L156" s="69">
        <v>7.8</v>
      </c>
      <c r="M156" s="65"/>
      <c r="N156" s="66">
        <v>29.6</v>
      </c>
      <c r="O156" s="23"/>
      <c r="P156" s="64">
        <v>59.5</v>
      </c>
      <c r="Q156" s="23"/>
      <c r="R156" s="64">
        <v>83.2</v>
      </c>
      <c r="S156" s="23"/>
      <c r="T156" s="64"/>
      <c r="U156" s="23"/>
      <c r="V156" s="64"/>
      <c r="W156" s="65"/>
      <c r="X156" s="66">
        <v>26.3</v>
      </c>
      <c r="Y156" s="70"/>
      <c r="Z156" s="71">
        <v>217</v>
      </c>
      <c r="AA156" s="24"/>
      <c r="AB156" s="69">
        <v>0.28000000000000003</v>
      </c>
      <c r="AC156" s="481">
        <v>0</v>
      </c>
      <c r="AD156" s="464">
        <v>0</v>
      </c>
      <c r="AE156" s="386" t="s">
        <v>36</v>
      </c>
      <c r="AF156" s="385" t="s">
        <v>36</v>
      </c>
      <c r="AG156" s="6" t="s">
        <v>25</v>
      </c>
      <c r="AH156" s="18" t="s">
        <v>23</v>
      </c>
      <c r="AI156" s="23"/>
      <c r="AJ156" s="48">
        <v>0.6</v>
      </c>
      <c r="AK156" s="36" t="s">
        <v>36</v>
      </c>
      <c r="AL156" s="96"/>
    </row>
    <row r="157" spans="1:43">
      <c r="A157" s="2235"/>
      <c r="B157" s="472">
        <v>42598</v>
      </c>
      <c r="C157" s="473" t="s">
        <v>35</v>
      </c>
      <c r="D157" s="116" t="s">
        <v>659</v>
      </c>
      <c r="E157" s="73">
        <v>4</v>
      </c>
      <c r="F157" s="61">
        <v>22.7</v>
      </c>
      <c r="G157" s="23">
        <v>27.1</v>
      </c>
      <c r="H157" s="64">
        <v>25.8</v>
      </c>
      <c r="I157" s="65">
        <v>8.1999999999999993</v>
      </c>
      <c r="J157" s="66">
        <v>6.1</v>
      </c>
      <c r="K157" s="24">
        <v>7.86</v>
      </c>
      <c r="L157" s="69">
        <v>7.78</v>
      </c>
      <c r="M157" s="65"/>
      <c r="N157" s="66">
        <v>29.9</v>
      </c>
      <c r="O157" s="23"/>
      <c r="P157" s="64">
        <v>60.2</v>
      </c>
      <c r="Q157" s="23"/>
      <c r="R157" s="64">
        <v>83.6</v>
      </c>
      <c r="S157" s="23"/>
      <c r="T157" s="64"/>
      <c r="U157" s="23"/>
      <c r="V157" s="64"/>
      <c r="W157" s="65"/>
      <c r="X157" s="66">
        <v>27.9</v>
      </c>
      <c r="Y157" s="70"/>
      <c r="Z157" s="71">
        <v>283</v>
      </c>
      <c r="AA157" s="24"/>
      <c r="AB157" s="69">
        <v>0.2</v>
      </c>
      <c r="AC157" s="481">
        <v>0</v>
      </c>
      <c r="AD157" s="464">
        <v>0</v>
      </c>
      <c r="AE157" s="386" t="s">
        <v>36</v>
      </c>
      <c r="AF157" s="385" t="s">
        <v>36</v>
      </c>
      <c r="AG157" s="6" t="s">
        <v>284</v>
      </c>
      <c r="AH157" s="18" t="s">
        <v>23</v>
      </c>
      <c r="AI157" s="23"/>
      <c r="AJ157" s="48">
        <v>7.1</v>
      </c>
      <c r="AK157" s="36" t="s">
        <v>36</v>
      </c>
      <c r="AL157" s="96"/>
    </row>
    <row r="158" spans="1:43">
      <c r="A158" s="2235"/>
      <c r="B158" s="472">
        <v>42599</v>
      </c>
      <c r="C158" s="473" t="s">
        <v>39</v>
      </c>
      <c r="D158" s="116" t="s">
        <v>676</v>
      </c>
      <c r="E158" s="73">
        <v>3</v>
      </c>
      <c r="F158" s="61">
        <v>23</v>
      </c>
      <c r="G158" s="23">
        <v>27.2</v>
      </c>
      <c r="H158" s="64">
        <v>25.8</v>
      </c>
      <c r="I158" s="65">
        <v>8.5</v>
      </c>
      <c r="J158" s="66">
        <v>7.2</v>
      </c>
      <c r="K158" s="24">
        <v>7.86</v>
      </c>
      <c r="L158" s="69">
        <v>7.85</v>
      </c>
      <c r="M158" s="65"/>
      <c r="N158" s="66">
        <v>30.7</v>
      </c>
      <c r="O158" s="23"/>
      <c r="P158" s="64">
        <v>61.3</v>
      </c>
      <c r="Q158" s="23"/>
      <c r="R158" s="64">
        <v>84</v>
      </c>
      <c r="S158" s="23"/>
      <c r="T158" s="64"/>
      <c r="U158" s="23"/>
      <c r="V158" s="64"/>
      <c r="W158" s="65"/>
      <c r="X158" s="66">
        <v>30</v>
      </c>
      <c r="Y158" s="70"/>
      <c r="Z158" s="71">
        <v>207</v>
      </c>
      <c r="AA158" s="24"/>
      <c r="AB158" s="69">
        <v>0.23</v>
      </c>
      <c r="AC158" s="481">
        <v>0</v>
      </c>
      <c r="AD158" s="464">
        <v>0</v>
      </c>
      <c r="AE158" s="386" t="s">
        <v>36</v>
      </c>
      <c r="AF158" s="385" t="s">
        <v>36</v>
      </c>
      <c r="AG158" s="6" t="s">
        <v>285</v>
      </c>
      <c r="AH158" s="18" t="s">
        <v>23</v>
      </c>
      <c r="AI158" s="45"/>
      <c r="AJ158" s="46">
        <v>0.04</v>
      </c>
      <c r="AK158" s="47" t="s">
        <v>36</v>
      </c>
      <c r="AL158" s="98"/>
    </row>
    <row r="159" spans="1:43">
      <c r="A159" s="2235"/>
      <c r="B159" s="472">
        <v>42600</v>
      </c>
      <c r="C159" s="473" t="s">
        <v>40</v>
      </c>
      <c r="D159" s="116" t="s">
        <v>657</v>
      </c>
      <c r="E159" s="73"/>
      <c r="F159" s="61">
        <v>31</v>
      </c>
      <c r="G159" s="23">
        <v>27.5</v>
      </c>
      <c r="H159" s="64">
        <v>25.7</v>
      </c>
      <c r="I159" s="65">
        <v>7.7</v>
      </c>
      <c r="J159" s="66">
        <v>7.4</v>
      </c>
      <c r="K159" s="24">
        <v>7.76</v>
      </c>
      <c r="L159" s="69">
        <v>7.76</v>
      </c>
      <c r="M159" s="65"/>
      <c r="N159" s="66">
        <v>30.8</v>
      </c>
      <c r="O159" s="23"/>
      <c r="P159" s="64">
        <v>62.7</v>
      </c>
      <c r="Q159" s="23"/>
      <c r="R159" s="64">
        <v>85.2</v>
      </c>
      <c r="S159" s="23"/>
      <c r="T159" s="64"/>
      <c r="U159" s="23"/>
      <c r="V159" s="64"/>
      <c r="W159" s="65"/>
      <c r="X159" s="66">
        <v>29.1</v>
      </c>
      <c r="Y159" s="70"/>
      <c r="Z159" s="71">
        <v>217</v>
      </c>
      <c r="AA159" s="24"/>
      <c r="AB159" s="69">
        <v>0.24</v>
      </c>
      <c r="AC159" s="481">
        <v>0</v>
      </c>
      <c r="AD159" s="464">
        <v>0</v>
      </c>
      <c r="AE159" s="386" t="s">
        <v>36</v>
      </c>
      <c r="AF159" s="385" t="s">
        <v>36</v>
      </c>
      <c r="AG159" s="6" t="s">
        <v>292</v>
      </c>
      <c r="AH159" s="18" t="s">
        <v>23</v>
      </c>
      <c r="AI159" s="24"/>
      <c r="AJ159" s="44">
        <v>1.19</v>
      </c>
      <c r="AK159" s="42" t="s">
        <v>36</v>
      </c>
      <c r="AL159" s="96"/>
    </row>
    <row r="160" spans="1:43">
      <c r="A160" s="2235"/>
      <c r="B160" s="472">
        <v>42601</v>
      </c>
      <c r="C160" s="473" t="s">
        <v>41</v>
      </c>
      <c r="D160" s="116" t="s">
        <v>659</v>
      </c>
      <c r="E160" s="73">
        <v>9</v>
      </c>
      <c r="F160" s="61">
        <v>26.9</v>
      </c>
      <c r="G160" s="23">
        <v>27.1</v>
      </c>
      <c r="H160" s="64">
        <v>25.6</v>
      </c>
      <c r="I160" s="65">
        <v>7.2</v>
      </c>
      <c r="J160" s="66">
        <v>7.3</v>
      </c>
      <c r="K160" s="24">
        <v>7.74</v>
      </c>
      <c r="L160" s="69">
        <v>7.75</v>
      </c>
      <c r="M160" s="65"/>
      <c r="N160" s="66">
        <v>31</v>
      </c>
      <c r="O160" s="23"/>
      <c r="P160" s="64" t="s">
        <v>19</v>
      </c>
      <c r="Q160" s="23"/>
      <c r="R160" s="64" t="s">
        <v>19</v>
      </c>
      <c r="S160" s="23"/>
      <c r="T160" s="64"/>
      <c r="U160" s="23"/>
      <c r="V160" s="64"/>
      <c r="W160" s="65"/>
      <c r="X160" s="66" t="s">
        <v>19</v>
      </c>
      <c r="Y160" s="70"/>
      <c r="Z160" s="71" t="s">
        <v>19</v>
      </c>
      <c r="AA160" s="24"/>
      <c r="AB160" s="69"/>
      <c r="AC160" s="481">
        <v>0</v>
      </c>
      <c r="AD160" s="464">
        <v>0</v>
      </c>
      <c r="AE160" s="386" t="s">
        <v>36</v>
      </c>
      <c r="AF160" s="385" t="s">
        <v>36</v>
      </c>
      <c r="AG160" s="6" t="s">
        <v>286</v>
      </c>
      <c r="AH160" s="18" t="s">
        <v>23</v>
      </c>
      <c r="AI160" s="24"/>
      <c r="AJ160" s="44">
        <v>2.11</v>
      </c>
      <c r="AK160" s="42" t="s">
        <v>36</v>
      </c>
      <c r="AL160" s="96"/>
    </row>
    <row r="161" spans="1:38">
      <c r="A161" s="2235"/>
      <c r="B161" s="472">
        <v>42602</v>
      </c>
      <c r="C161" s="473" t="s">
        <v>42</v>
      </c>
      <c r="D161" s="116" t="s">
        <v>676</v>
      </c>
      <c r="E161" s="73">
        <v>1.5</v>
      </c>
      <c r="F161" s="61">
        <v>24.5</v>
      </c>
      <c r="G161" s="23">
        <v>27.2</v>
      </c>
      <c r="H161" s="64">
        <v>25.7</v>
      </c>
      <c r="I161" s="65">
        <v>6.7</v>
      </c>
      <c r="J161" s="66">
        <v>7</v>
      </c>
      <c r="K161" s="24">
        <v>7.79</v>
      </c>
      <c r="L161" s="69">
        <v>7.83</v>
      </c>
      <c r="M161" s="65"/>
      <c r="N161" s="66">
        <v>30.9</v>
      </c>
      <c r="O161" s="23"/>
      <c r="P161" s="64" t="s">
        <v>19</v>
      </c>
      <c r="Q161" s="23"/>
      <c r="R161" s="64" t="s">
        <v>19</v>
      </c>
      <c r="S161" s="23"/>
      <c r="T161" s="64"/>
      <c r="U161" s="23"/>
      <c r="V161" s="64"/>
      <c r="W161" s="65"/>
      <c r="X161" s="66" t="s">
        <v>19</v>
      </c>
      <c r="Y161" s="70"/>
      <c r="Z161" s="71" t="s">
        <v>19</v>
      </c>
      <c r="AA161" s="24"/>
      <c r="AB161" s="69"/>
      <c r="AC161" s="481">
        <v>0</v>
      </c>
      <c r="AD161" s="464">
        <v>0</v>
      </c>
      <c r="AE161" s="386" t="s">
        <v>36</v>
      </c>
      <c r="AF161" s="385" t="s">
        <v>36</v>
      </c>
      <c r="AG161" s="6" t="s">
        <v>287</v>
      </c>
      <c r="AH161" s="18" t="s">
        <v>23</v>
      </c>
      <c r="AI161" s="45"/>
      <c r="AJ161" s="46">
        <v>0.10100000000000001</v>
      </c>
      <c r="AK161" s="47" t="s">
        <v>36</v>
      </c>
      <c r="AL161" s="98"/>
    </row>
    <row r="162" spans="1:38">
      <c r="A162" s="2235"/>
      <c r="B162" s="472">
        <v>42603</v>
      </c>
      <c r="C162" s="473" t="s">
        <v>37</v>
      </c>
      <c r="D162" s="116" t="s">
        <v>676</v>
      </c>
      <c r="E162" s="73"/>
      <c r="F162" s="61">
        <v>28.1</v>
      </c>
      <c r="G162" s="23">
        <v>27.3</v>
      </c>
      <c r="H162" s="64">
        <v>25.7</v>
      </c>
      <c r="I162" s="65">
        <v>7.3</v>
      </c>
      <c r="J162" s="66">
        <v>7</v>
      </c>
      <c r="K162" s="24">
        <v>7.66</v>
      </c>
      <c r="L162" s="69">
        <v>7.65</v>
      </c>
      <c r="M162" s="65"/>
      <c r="N162" s="66">
        <v>29.7</v>
      </c>
      <c r="O162" s="23"/>
      <c r="P162" s="64">
        <v>61.2</v>
      </c>
      <c r="Q162" s="23"/>
      <c r="R162" s="64">
        <v>84.2</v>
      </c>
      <c r="S162" s="23"/>
      <c r="T162" s="64"/>
      <c r="U162" s="23"/>
      <c r="V162" s="64"/>
      <c r="W162" s="65"/>
      <c r="X162" s="66">
        <v>27.9</v>
      </c>
      <c r="Y162" s="70"/>
      <c r="Z162" s="71">
        <v>245</v>
      </c>
      <c r="AA162" s="24"/>
      <c r="AB162" s="69">
        <v>0.3</v>
      </c>
      <c r="AC162" s="481">
        <v>0</v>
      </c>
      <c r="AD162" s="464">
        <v>0</v>
      </c>
      <c r="AE162" s="386" t="s">
        <v>36</v>
      </c>
      <c r="AF162" s="385" t="s">
        <v>36</v>
      </c>
      <c r="AG162" s="6" t="s">
        <v>288</v>
      </c>
      <c r="AH162" s="18" t="s">
        <v>23</v>
      </c>
      <c r="AI162" s="24"/>
      <c r="AJ162" s="44" t="s">
        <v>644</v>
      </c>
      <c r="AK162" s="42" t="s">
        <v>36</v>
      </c>
      <c r="AL162" s="96"/>
    </row>
    <row r="163" spans="1:38">
      <c r="A163" s="2235"/>
      <c r="B163" s="472">
        <v>42604</v>
      </c>
      <c r="C163" s="473" t="s">
        <v>38</v>
      </c>
      <c r="D163" s="116" t="s">
        <v>676</v>
      </c>
      <c r="E163" s="73"/>
      <c r="F163" s="61">
        <v>30.9</v>
      </c>
      <c r="G163" s="23">
        <v>26.9</v>
      </c>
      <c r="H163" s="64">
        <v>25.6</v>
      </c>
      <c r="I163" s="65">
        <v>8.3000000000000007</v>
      </c>
      <c r="J163" s="66">
        <v>6.9</v>
      </c>
      <c r="K163" s="24">
        <v>7.59</v>
      </c>
      <c r="L163" s="69">
        <v>7.56</v>
      </c>
      <c r="M163" s="65"/>
      <c r="N163" s="66">
        <v>27.9</v>
      </c>
      <c r="O163" s="23"/>
      <c r="P163" s="64">
        <v>61.6</v>
      </c>
      <c r="Q163" s="23"/>
      <c r="R163" s="64">
        <v>78.8</v>
      </c>
      <c r="S163" s="23"/>
      <c r="T163" s="64"/>
      <c r="U163" s="23"/>
      <c r="V163" s="64"/>
      <c r="W163" s="65"/>
      <c r="X163" s="66">
        <v>25.1</v>
      </c>
      <c r="Y163" s="70"/>
      <c r="Z163" s="71">
        <v>211</v>
      </c>
      <c r="AA163" s="24"/>
      <c r="AB163" s="69">
        <v>0.32</v>
      </c>
      <c r="AC163" s="481">
        <v>0</v>
      </c>
      <c r="AD163" s="464">
        <v>0</v>
      </c>
      <c r="AE163" s="386" t="s">
        <v>36</v>
      </c>
      <c r="AF163" s="385" t="s">
        <v>36</v>
      </c>
      <c r="AG163" s="6" t="s">
        <v>289</v>
      </c>
      <c r="AH163" s="18" t="s">
        <v>23</v>
      </c>
      <c r="AI163" s="23"/>
      <c r="AJ163" s="48">
        <v>20.5</v>
      </c>
      <c r="AK163" s="36" t="s">
        <v>36</v>
      </c>
      <c r="AL163" s="97"/>
    </row>
    <row r="164" spans="1:38">
      <c r="A164" s="2235"/>
      <c r="B164" s="472">
        <v>42605</v>
      </c>
      <c r="C164" s="473" t="s">
        <v>35</v>
      </c>
      <c r="D164" s="116" t="s">
        <v>657</v>
      </c>
      <c r="E164" s="73"/>
      <c r="F164" s="61">
        <v>30.8</v>
      </c>
      <c r="G164" s="23">
        <v>27.2</v>
      </c>
      <c r="H164" s="64">
        <v>25.7</v>
      </c>
      <c r="I164" s="65">
        <v>7.4</v>
      </c>
      <c r="J164" s="66">
        <v>6.5</v>
      </c>
      <c r="K164" s="24">
        <v>7.57</v>
      </c>
      <c r="L164" s="69">
        <v>7.51</v>
      </c>
      <c r="M164" s="65"/>
      <c r="N164" s="66">
        <v>28.6</v>
      </c>
      <c r="O164" s="23"/>
      <c r="P164" s="64">
        <v>59</v>
      </c>
      <c r="Q164" s="23"/>
      <c r="R164" s="64">
        <v>81.599999999999994</v>
      </c>
      <c r="S164" s="23"/>
      <c r="T164" s="64"/>
      <c r="U164" s="23"/>
      <c r="V164" s="64"/>
      <c r="W164" s="65"/>
      <c r="X164" s="66">
        <v>26.5</v>
      </c>
      <c r="Y164" s="70"/>
      <c r="Z164" s="71">
        <v>235</v>
      </c>
      <c r="AA164" s="24"/>
      <c r="AB164" s="69">
        <v>0.28000000000000003</v>
      </c>
      <c r="AC164" s="481">
        <v>0</v>
      </c>
      <c r="AD164" s="464">
        <v>0</v>
      </c>
      <c r="AE164" s="386" t="s">
        <v>36</v>
      </c>
      <c r="AF164" s="385" t="s">
        <v>36</v>
      </c>
      <c r="AG164" s="6" t="s">
        <v>27</v>
      </c>
      <c r="AH164" s="18" t="s">
        <v>23</v>
      </c>
      <c r="AI164" s="23"/>
      <c r="AJ164" s="48">
        <v>22.8</v>
      </c>
      <c r="AK164" s="36" t="s">
        <v>36</v>
      </c>
      <c r="AL164" s="97"/>
    </row>
    <row r="165" spans="1:38">
      <c r="A165" s="2235"/>
      <c r="B165" s="472">
        <v>42606</v>
      </c>
      <c r="C165" s="473" t="s">
        <v>39</v>
      </c>
      <c r="D165" s="116" t="s">
        <v>676</v>
      </c>
      <c r="E165" s="73"/>
      <c r="F165" s="61">
        <v>28.8</v>
      </c>
      <c r="G165" s="23">
        <v>27.1</v>
      </c>
      <c r="H165" s="64">
        <v>25.8</v>
      </c>
      <c r="I165" s="65">
        <v>7.1</v>
      </c>
      <c r="J165" s="66">
        <v>7.5</v>
      </c>
      <c r="K165" s="24">
        <v>7.56</v>
      </c>
      <c r="L165" s="69">
        <v>7.56</v>
      </c>
      <c r="M165" s="65"/>
      <c r="N165" s="66">
        <v>30</v>
      </c>
      <c r="O165" s="23"/>
      <c r="P165" s="64">
        <v>61.1</v>
      </c>
      <c r="Q165" s="23"/>
      <c r="R165" s="64">
        <v>83.6</v>
      </c>
      <c r="S165" s="23"/>
      <c r="T165" s="64"/>
      <c r="U165" s="23"/>
      <c r="V165" s="64"/>
      <c r="W165" s="65"/>
      <c r="X165" s="66">
        <v>27.2</v>
      </c>
      <c r="Y165" s="70"/>
      <c r="Z165" s="71">
        <v>229</v>
      </c>
      <c r="AA165" s="24"/>
      <c r="AB165" s="69">
        <v>0.31</v>
      </c>
      <c r="AC165" s="481">
        <v>0</v>
      </c>
      <c r="AD165" s="464">
        <v>0</v>
      </c>
      <c r="AE165" s="386" t="s">
        <v>36</v>
      </c>
      <c r="AF165" s="385" t="s">
        <v>453</v>
      </c>
      <c r="AG165" s="6" t="s">
        <v>290</v>
      </c>
      <c r="AH165" s="18" t="s">
        <v>275</v>
      </c>
      <c r="AI165" s="51"/>
      <c r="AJ165" s="52">
        <v>7</v>
      </c>
      <c r="AK165" s="43" t="s">
        <v>36</v>
      </c>
      <c r="AL165" s="99"/>
    </row>
    <row r="166" spans="1:38">
      <c r="A166" s="2235"/>
      <c r="B166" s="472">
        <v>42607</v>
      </c>
      <c r="C166" s="473" t="s">
        <v>40</v>
      </c>
      <c r="D166" s="116" t="s">
        <v>657</v>
      </c>
      <c r="E166" s="73"/>
      <c r="F166" s="61">
        <v>33.4</v>
      </c>
      <c r="G166" s="23">
        <v>27.6</v>
      </c>
      <c r="H166" s="64">
        <v>26.1</v>
      </c>
      <c r="I166" s="65">
        <v>7.3</v>
      </c>
      <c r="J166" s="66">
        <v>6.8</v>
      </c>
      <c r="K166" s="24">
        <v>7.6</v>
      </c>
      <c r="L166" s="69">
        <v>7.59</v>
      </c>
      <c r="M166" s="65"/>
      <c r="N166" s="66">
        <v>30.1</v>
      </c>
      <c r="O166" s="23"/>
      <c r="P166" s="64">
        <v>61.7</v>
      </c>
      <c r="Q166" s="23"/>
      <c r="R166" s="64">
        <v>85.8</v>
      </c>
      <c r="S166" s="23"/>
      <c r="T166" s="64"/>
      <c r="U166" s="23"/>
      <c r="V166" s="64"/>
      <c r="W166" s="65"/>
      <c r="X166" s="66">
        <v>27.2</v>
      </c>
      <c r="Y166" s="70"/>
      <c r="Z166" s="71">
        <v>194</v>
      </c>
      <c r="AA166" s="24"/>
      <c r="AB166" s="69">
        <v>0.26</v>
      </c>
      <c r="AC166" s="481">
        <v>0</v>
      </c>
      <c r="AD166" s="464">
        <v>0</v>
      </c>
      <c r="AE166" s="386" t="s">
        <v>36</v>
      </c>
      <c r="AF166" s="385" t="s">
        <v>36</v>
      </c>
      <c r="AG166" s="6" t="s">
        <v>291</v>
      </c>
      <c r="AH166" s="18" t="s">
        <v>23</v>
      </c>
      <c r="AI166" s="51"/>
      <c r="AJ166" s="52">
        <v>5</v>
      </c>
      <c r="AK166" s="43" t="s">
        <v>36</v>
      </c>
      <c r="AL166" s="99"/>
    </row>
    <row r="167" spans="1:38">
      <c r="A167" s="2235"/>
      <c r="B167" s="472">
        <v>42608</v>
      </c>
      <c r="C167" s="473" t="s">
        <v>41</v>
      </c>
      <c r="D167" s="116" t="s">
        <v>657</v>
      </c>
      <c r="E167" s="73">
        <v>3.5</v>
      </c>
      <c r="F167" s="61">
        <v>32.9</v>
      </c>
      <c r="G167" s="23">
        <v>27.9</v>
      </c>
      <c r="H167" s="64">
        <v>26.3</v>
      </c>
      <c r="I167" s="65">
        <v>6.9</v>
      </c>
      <c r="J167" s="66">
        <v>6</v>
      </c>
      <c r="K167" s="24">
        <v>7.59</v>
      </c>
      <c r="L167" s="69">
        <v>7.63</v>
      </c>
      <c r="M167" s="65"/>
      <c r="N167" s="66">
        <v>30.3</v>
      </c>
      <c r="O167" s="23"/>
      <c r="P167" s="64" t="s">
        <v>19</v>
      </c>
      <c r="Q167" s="23"/>
      <c r="R167" s="64" t="s">
        <v>19</v>
      </c>
      <c r="S167" s="23"/>
      <c r="T167" s="64"/>
      <c r="U167" s="23"/>
      <c r="V167" s="64"/>
      <c r="W167" s="65"/>
      <c r="X167" s="66" t="s">
        <v>19</v>
      </c>
      <c r="Y167" s="70"/>
      <c r="Z167" s="71" t="s">
        <v>19</v>
      </c>
      <c r="AA167" s="24"/>
      <c r="AB167" s="69"/>
      <c r="AC167" s="481">
        <v>0</v>
      </c>
      <c r="AD167" s="464">
        <v>0</v>
      </c>
      <c r="AE167" s="386" t="s">
        <v>36</v>
      </c>
      <c r="AF167" s="385" t="s">
        <v>36</v>
      </c>
      <c r="AG167" s="19"/>
      <c r="AH167" s="9"/>
      <c r="AI167" s="20"/>
      <c r="AJ167" s="8"/>
      <c r="AK167" s="8"/>
      <c r="AL167" s="9"/>
    </row>
    <row r="168" spans="1:38">
      <c r="A168" s="2235"/>
      <c r="B168" s="472">
        <v>42609</v>
      </c>
      <c r="C168" s="473" t="s">
        <v>42</v>
      </c>
      <c r="D168" s="116" t="s">
        <v>676</v>
      </c>
      <c r="E168" s="73">
        <v>1</v>
      </c>
      <c r="F168" s="61">
        <v>26</v>
      </c>
      <c r="G168" s="23">
        <v>27.9</v>
      </c>
      <c r="H168" s="64">
        <v>26.3</v>
      </c>
      <c r="I168" s="65">
        <v>7.1</v>
      </c>
      <c r="J168" s="66">
        <v>6.5</v>
      </c>
      <c r="K168" s="24">
        <v>7.69</v>
      </c>
      <c r="L168" s="69">
        <v>7.69</v>
      </c>
      <c r="M168" s="65"/>
      <c r="N168" s="66">
        <v>30.3</v>
      </c>
      <c r="O168" s="23"/>
      <c r="P168" s="64" t="s">
        <v>19</v>
      </c>
      <c r="Q168" s="23"/>
      <c r="R168" s="64" t="s">
        <v>19</v>
      </c>
      <c r="S168" s="23"/>
      <c r="T168" s="64"/>
      <c r="U168" s="23"/>
      <c r="V168" s="64"/>
      <c r="W168" s="65"/>
      <c r="X168" s="66" t="s">
        <v>19</v>
      </c>
      <c r="Y168" s="70"/>
      <c r="Z168" s="71" t="s">
        <v>19</v>
      </c>
      <c r="AA168" s="24"/>
      <c r="AB168" s="69"/>
      <c r="AC168" s="481">
        <v>0</v>
      </c>
      <c r="AD168" s="464">
        <v>0</v>
      </c>
      <c r="AE168" s="386" t="s">
        <v>36</v>
      </c>
      <c r="AF168" s="385" t="s">
        <v>36</v>
      </c>
      <c r="AG168" s="19"/>
      <c r="AH168" s="9"/>
      <c r="AI168" s="20"/>
      <c r="AJ168" s="8"/>
      <c r="AK168" s="8"/>
      <c r="AL168" s="9"/>
    </row>
    <row r="169" spans="1:38">
      <c r="A169" s="2235"/>
      <c r="B169" s="472">
        <v>42610</v>
      </c>
      <c r="C169" s="473" t="s">
        <v>37</v>
      </c>
      <c r="D169" s="116" t="s">
        <v>657</v>
      </c>
      <c r="E169" s="73"/>
      <c r="F169" s="61">
        <v>26.9</v>
      </c>
      <c r="G169" s="23">
        <v>27.7</v>
      </c>
      <c r="H169" s="64">
        <v>26.4</v>
      </c>
      <c r="I169" s="65">
        <v>6.9</v>
      </c>
      <c r="J169" s="66">
        <v>6.4</v>
      </c>
      <c r="K169" s="24">
        <v>7.69</v>
      </c>
      <c r="L169" s="69">
        <v>7.68</v>
      </c>
      <c r="M169" s="65"/>
      <c r="N169" s="66">
        <v>30.7</v>
      </c>
      <c r="O169" s="23"/>
      <c r="P169" s="64">
        <v>61.6</v>
      </c>
      <c r="Q169" s="23"/>
      <c r="R169" s="64">
        <v>84</v>
      </c>
      <c r="S169" s="23"/>
      <c r="T169" s="64"/>
      <c r="U169" s="23"/>
      <c r="V169" s="64"/>
      <c r="W169" s="65"/>
      <c r="X169" s="66">
        <v>29</v>
      </c>
      <c r="Y169" s="70"/>
      <c r="Z169" s="71">
        <v>203</v>
      </c>
      <c r="AA169" s="24"/>
      <c r="AB169" s="69">
        <v>0.22</v>
      </c>
      <c r="AC169" s="481">
        <v>0</v>
      </c>
      <c r="AD169" s="464">
        <v>0</v>
      </c>
      <c r="AE169" s="386" t="s">
        <v>36</v>
      </c>
      <c r="AF169" s="385" t="s">
        <v>36</v>
      </c>
      <c r="AG169" s="21"/>
      <c r="AH169" s="3"/>
      <c r="AI169" s="22"/>
      <c r="AJ169" s="10"/>
      <c r="AK169" s="10"/>
      <c r="AL169" s="3"/>
    </row>
    <row r="170" spans="1:38">
      <c r="A170" s="2235"/>
      <c r="B170" s="472">
        <v>42611</v>
      </c>
      <c r="C170" s="473" t="s">
        <v>38</v>
      </c>
      <c r="D170" s="116" t="s">
        <v>657</v>
      </c>
      <c r="E170" s="73"/>
      <c r="F170" s="61">
        <v>31.1</v>
      </c>
      <c r="G170" s="23">
        <v>28.5</v>
      </c>
      <c r="H170" s="64">
        <v>26.5</v>
      </c>
      <c r="I170" s="65">
        <v>8.4</v>
      </c>
      <c r="J170" s="66">
        <v>8.3000000000000007</v>
      </c>
      <c r="K170" s="24">
        <v>7.56</v>
      </c>
      <c r="L170" s="69">
        <v>7.58</v>
      </c>
      <c r="M170" s="65"/>
      <c r="N170" s="66">
        <v>30.2</v>
      </c>
      <c r="O170" s="23"/>
      <c r="P170" s="64">
        <v>62.3</v>
      </c>
      <c r="Q170" s="23"/>
      <c r="R170" s="64">
        <v>85.2</v>
      </c>
      <c r="S170" s="23"/>
      <c r="T170" s="64"/>
      <c r="U170" s="23"/>
      <c r="V170" s="64"/>
      <c r="W170" s="65"/>
      <c r="X170" s="66">
        <v>27.1</v>
      </c>
      <c r="Y170" s="70"/>
      <c r="Z170" s="71">
        <v>188</v>
      </c>
      <c r="AA170" s="24"/>
      <c r="AB170" s="69">
        <v>0.34</v>
      </c>
      <c r="AC170" s="481">
        <v>0</v>
      </c>
      <c r="AD170" s="464">
        <v>0</v>
      </c>
      <c r="AE170" s="386" t="s">
        <v>36</v>
      </c>
      <c r="AF170" s="385" t="s">
        <v>36</v>
      </c>
      <c r="AG170" s="29" t="s">
        <v>34</v>
      </c>
      <c r="AH170" s="2" t="s">
        <v>36</v>
      </c>
      <c r="AI170" s="2" t="s">
        <v>36</v>
      </c>
      <c r="AJ170" s="2" t="s">
        <v>36</v>
      </c>
      <c r="AK170" s="2" t="s">
        <v>36</v>
      </c>
      <c r="AL170" s="100" t="s">
        <v>36</v>
      </c>
    </row>
    <row r="171" spans="1:38">
      <c r="A171" s="2235"/>
      <c r="B171" s="472">
        <v>42612</v>
      </c>
      <c r="C171" s="574" t="s">
        <v>35</v>
      </c>
      <c r="D171" s="116" t="s">
        <v>676</v>
      </c>
      <c r="E171" s="73"/>
      <c r="F171" s="61">
        <v>32.299999999999997</v>
      </c>
      <c r="G171" s="23">
        <v>28.5</v>
      </c>
      <c r="H171" s="64">
        <v>26.6</v>
      </c>
      <c r="I171" s="65">
        <v>7.9</v>
      </c>
      <c r="J171" s="66">
        <v>7.4</v>
      </c>
      <c r="K171" s="24">
        <v>7.66</v>
      </c>
      <c r="L171" s="69">
        <v>7.62</v>
      </c>
      <c r="M171" s="65"/>
      <c r="N171" s="66">
        <v>30.1</v>
      </c>
      <c r="O171" s="23"/>
      <c r="P171" s="64">
        <v>62.2</v>
      </c>
      <c r="Q171" s="23"/>
      <c r="R171" s="64">
        <v>85.2</v>
      </c>
      <c r="S171" s="23"/>
      <c r="T171" s="64"/>
      <c r="U171" s="23"/>
      <c r="V171" s="64"/>
      <c r="W171" s="65"/>
      <c r="X171" s="66">
        <v>28.6</v>
      </c>
      <c r="Y171" s="70"/>
      <c r="Z171" s="71">
        <v>200</v>
      </c>
      <c r="AA171" s="24"/>
      <c r="AB171" s="69">
        <v>0.3</v>
      </c>
      <c r="AC171" s="481">
        <v>365</v>
      </c>
      <c r="AD171" s="464">
        <v>384</v>
      </c>
      <c r="AE171" s="386" t="s">
        <v>36</v>
      </c>
      <c r="AF171" s="385" t="s">
        <v>36</v>
      </c>
      <c r="AG171" s="11" t="s">
        <v>36</v>
      </c>
      <c r="AH171" s="2" t="s">
        <v>36</v>
      </c>
      <c r="AI171" s="2" t="s">
        <v>36</v>
      </c>
      <c r="AJ171" s="2" t="s">
        <v>36</v>
      </c>
      <c r="AK171" s="2" t="s">
        <v>36</v>
      </c>
      <c r="AL171" s="100" t="s">
        <v>36</v>
      </c>
    </row>
    <row r="172" spans="1:38">
      <c r="A172" s="2235"/>
      <c r="B172" s="475">
        <v>42613</v>
      </c>
      <c r="C172" s="476" t="s">
        <v>39</v>
      </c>
      <c r="D172" s="288" t="s">
        <v>659</v>
      </c>
      <c r="E172" s="146">
        <v>16.5</v>
      </c>
      <c r="F172" s="136">
        <v>20.3</v>
      </c>
      <c r="G172" s="137">
        <v>28</v>
      </c>
      <c r="H172" s="138">
        <v>26.5</v>
      </c>
      <c r="I172" s="139">
        <v>7.6</v>
      </c>
      <c r="J172" s="140">
        <v>7.3</v>
      </c>
      <c r="K172" s="141">
        <v>7.56</v>
      </c>
      <c r="L172" s="142">
        <v>7.59</v>
      </c>
      <c r="M172" s="139"/>
      <c r="N172" s="140">
        <v>29.8</v>
      </c>
      <c r="O172" s="137"/>
      <c r="P172" s="138">
        <v>62.6</v>
      </c>
      <c r="Q172" s="137"/>
      <c r="R172" s="138">
        <v>85</v>
      </c>
      <c r="S172" s="137"/>
      <c r="T172" s="138"/>
      <c r="U172" s="137"/>
      <c r="V172" s="138"/>
      <c r="W172" s="139"/>
      <c r="X172" s="140">
        <v>27.4</v>
      </c>
      <c r="Y172" s="143"/>
      <c r="Z172" s="144">
        <v>194</v>
      </c>
      <c r="AA172" s="141"/>
      <c r="AB172" s="142">
        <v>0.28999999999999998</v>
      </c>
      <c r="AC172" s="478">
        <v>0</v>
      </c>
      <c r="AD172" s="465">
        <v>0</v>
      </c>
      <c r="AE172" s="386" t="s">
        <v>36</v>
      </c>
      <c r="AF172" s="385" t="s">
        <v>36</v>
      </c>
      <c r="AG172" s="11" t="s">
        <v>36</v>
      </c>
      <c r="AH172" s="2" t="s">
        <v>36</v>
      </c>
      <c r="AI172" s="2" t="s">
        <v>36</v>
      </c>
      <c r="AJ172" s="2" t="s">
        <v>36</v>
      </c>
      <c r="AK172" s="2" t="s">
        <v>36</v>
      </c>
      <c r="AL172" s="100" t="s">
        <v>36</v>
      </c>
    </row>
    <row r="173" spans="1:38" s="1" customFormat="1" ht="13.5" customHeight="1">
      <c r="A173" s="2235"/>
      <c r="B173" s="2183" t="s">
        <v>407</v>
      </c>
      <c r="C173" s="2184"/>
      <c r="D173" s="664"/>
      <c r="E173" s="586">
        <f t="shared" ref="E173:AF173" si="17">MAX(E142:E172)</f>
        <v>16.5</v>
      </c>
      <c r="F173" s="587">
        <f t="shared" si="17"/>
        <v>34.299999999999997</v>
      </c>
      <c r="G173" s="588">
        <f t="shared" si="17"/>
        <v>28.5</v>
      </c>
      <c r="H173" s="589">
        <f t="shared" si="17"/>
        <v>27.5</v>
      </c>
      <c r="I173" s="590">
        <f t="shared" si="17"/>
        <v>9.6999999999999993</v>
      </c>
      <c r="J173" s="591">
        <f t="shared" si="17"/>
        <v>8.8000000000000007</v>
      </c>
      <c r="K173" s="592">
        <f t="shared" si="17"/>
        <v>8.64</v>
      </c>
      <c r="L173" s="593">
        <f t="shared" si="17"/>
        <v>8.26</v>
      </c>
      <c r="M173" s="590">
        <f t="shared" si="17"/>
        <v>0</v>
      </c>
      <c r="N173" s="591">
        <f t="shared" si="17"/>
        <v>32</v>
      </c>
      <c r="O173" s="588">
        <f t="shared" si="17"/>
        <v>0</v>
      </c>
      <c r="P173" s="589">
        <f t="shared" si="17"/>
        <v>62.7</v>
      </c>
      <c r="Q173" s="588">
        <f t="shared" si="17"/>
        <v>0</v>
      </c>
      <c r="R173" s="589">
        <f t="shared" si="17"/>
        <v>85.8</v>
      </c>
      <c r="S173" s="588">
        <f t="shared" si="17"/>
        <v>0</v>
      </c>
      <c r="T173" s="589">
        <f t="shared" si="17"/>
        <v>50</v>
      </c>
      <c r="U173" s="588">
        <f t="shared" si="17"/>
        <v>0</v>
      </c>
      <c r="V173" s="589">
        <f t="shared" si="17"/>
        <v>32</v>
      </c>
      <c r="W173" s="590">
        <f t="shared" si="17"/>
        <v>0</v>
      </c>
      <c r="X173" s="591">
        <f t="shared" si="17"/>
        <v>31.2</v>
      </c>
      <c r="Y173" s="594">
        <f t="shared" si="17"/>
        <v>0</v>
      </c>
      <c r="Z173" s="595">
        <f t="shared" si="17"/>
        <v>283</v>
      </c>
      <c r="AA173" s="592">
        <f t="shared" si="17"/>
        <v>0</v>
      </c>
      <c r="AB173" s="593">
        <f t="shared" si="17"/>
        <v>0.34</v>
      </c>
      <c r="AC173" s="615">
        <f t="shared" si="17"/>
        <v>365</v>
      </c>
      <c r="AD173" s="507">
        <f t="shared" si="17"/>
        <v>511</v>
      </c>
      <c r="AE173" s="596">
        <f t="shared" si="17"/>
        <v>0</v>
      </c>
      <c r="AF173" s="611">
        <f t="shared" si="17"/>
        <v>0</v>
      </c>
      <c r="AG173" s="11"/>
      <c r="AH173" s="2"/>
      <c r="AI173" s="2"/>
      <c r="AJ173" s="2"/>
      <c r="AK173" s="2"/>
      <c r="AL173" s="100"/>
    </row>
    <row r="174" spans="1:38" s="1" customFormat="1" ht="13.5" customHeight="1">
      <c r="A174" s="2235"/>
      <c r="B174" s="2185" t="s">
        <v>408</v>
      </c>
      <c r="C174" s="2186"/>
      <c r="D174" s="666"/>
      <c r="E174" s="597">
        <f t="shared" ref="E174:AF174" si="18">MIN(E142:E172)</f>
        <v>0.5</v>
      </c>
      <c r="F174" s="598">
        <f t="shared" si="18"/>
        <v>20.3</v>
      </c>
      <c r="G174" s="599">
        <f t="shared" si="18"/>
        <v>26.9</v>
      </c>
      <c r="H174" s="600">
        <f t="shared" si="18"/>
        <v>25.6</v>
      </c>
      <c r="I174" s="601">
        <f t="shared" si="18"/>
        <v>6.7</v>
      </c>
      <c r="J174" s="602">
        <f t="shared" si="18"/>
        <v>5.6</v>
      </c>
      <c r="K174" s="603">
        <f t="shared" si="18"/>
        <v>7.56</v>
      </c>
      <c r="L174" s="604">
        <f t="shared" si="18"/>
        <v>7.43</v>
      </c>
      <c r="M174" s="601">
        <f t="shared" si="18"/>
        <v>0</v>
      </c>
      <c r="N174" s="602">
        <f t="shared" si="18"/>
        <v>27.9</v>
      </c>
      <c r="O174" s="599">
        <f>MIN(O142:O172)</f>
        <v>0</v>
      </c>
      <c r="P174" s="600">
        <f t="shared" si="18"/>
        <v>54.1</v>
      </c>
      <c r="Q174" s="599">
        <f t="shared" si="18"/>
        <v>0</v>
      </c>
      <c r="R174" s="600">
        <f t="shared" si="18"/>
        <v>78.8</v>
      </c>
      <c r="S174" s="599">
        <f t="shared" si="18"/>
        <v>0</v>
      </c>
      <c r="T174" s="600">
        <f t="shared" si="18"/>
        <v>50</v>
      </c>
      <c r="U174" s="599">
        <f t="shared" si="18"/>
        <v>0</v>
      </c>
      <c r="V174" s="600">
        <f t="shared" si="18"/>
        <v>32</v>
      </c>
      <c r="W174" s="601">
        <f t="shared" si="18"/>
        <v>0</v>
      </c>
      <c r="X174" s="602">
        <f t="shared" si="18"/>
        <v>25.1</v>
      </c>
      <c r="Y174" s="605">
        <f t="shared" si="18"/>
        <v>0</v>
      </c>
      <c r="Z174" s="606">
        <f t="shared" si="18"/>
        <v>136</v>
      </c>
      <c r="AA174" s="603">
        <f t="shared" si="18"/>
        <v>0</v>
      </c>
      <c r="AB174" s="603">
        <f t="shared" si="18"/>
        <v>0.15</v>
      </c>
      <c r="AC174" s="49">
        <f t="shared" si="18"/>
        <v>0</v>
      </c>
      <c r="AD174" s="501">
        <f t="shared" si="18"/>
        <v>0</v>
      </c>
      <c r="AE174" s="607">
        <f t="shared" si="18"/>
        <v>0</v>
      </c>
      <c r="AF174" s="612">
        <f t="shared" si="18"/>
        <v>0</v>
      </c>
      <c r="AG174" s="11"/>
      <c r="AH174" s="2"/>
      <c r="AI174" s="2"/>
      <c r="AJ174" s="2"/>
      <c r="AK174" s="2"/>
      <c r="AL174" s="100"/>
    </row>
    <row r="175" spans="1:38" s="1" customFormat="1" ht="13.5" customHeight="1">
      <c r="A175" s="2235"/>
      <c r="B175" s="2185" t="s">
        <v>409</v>
      </c>
      <c r="C175" s="2186"/>
      <c r="D175" s="666"/>
      <c r="E175" s="1572">
        <f>E176/COUNT(B142:B172)</f>
        <v>2.6451612903225805</v>
      </c>
      <c r="F175" s="598">
        <f t="shared" ref="F175:AD175" si="19">IF(COUNT(F142:F172)=0,0,AVERAGE(F142:F172))</f>
        <v>27.667741935483861</v>
      </c>
      <c r="G175" s="599">
        <f t="shared" si="19"/>
        <v>27.680645161290322</v>
      </c>
      <c r="H175" s="600">
        <f t="shared" si="19"/>
        <v>26.196774193548389</v>
      </c>
      <c r="I175" s="601">
        <f t="shared" si="19"/>
        <v>8.0161290322580641</v>
      </c>
      <c r="J175" s="602">
        <f t="shared" si="19"/>
        <v>7.2451612903225824</v>
      </c>
      <c r="K175" s="603">
        <f t="shared" si="19"/>
        <v>7.8593548387096783</v>
      </c>
      <c r="L175" s="604">
        <f t="shared" si="19"/>
        <v>7.7264516129032259</v>
      </c>
      <c r="M175" s="601">
        <f t="shared" si="19"/>
        <v>0</v>
      </c>
      <c r="N175" s="602">
        <f t="shared" si="19"/>
        <v>30.090322580645161</v>
      </c>
      <c r="O175" s="599">
        <f t="shared" si="19"/>
        <v>0</v>
      </c>
      <c r="P175" s="600">
        <f t="shared" si="19"/>
        <v>59.404545454545449</v>
      </c>
      <c r="Q175" s="599">
        <f t="shared" si="19"/>
        <v>0</v>
      </c>
      <c r="R175" s="600">
        <f t="shared" si="19"/>
        <v>82.881818181818176</v>
      </c>
      <c r="S175" s="599">
        <f t="shared" si="19"/>
        <v>0</v>
      </c>
      <c r="T175" s="600">
        <f t="shared" si="19"/>
        <v>50</v>
      </c>
      <c r="U175" s="599">
        <f t="shared" si="19"/>
        <v>0</v>
      </c>
      <c r="V175" s="600">
        <f t="shared" si="19"/>
        <v>32</v>
      </c>
      <c r="W175" s="601">
        <f t="shared" si="19"/>
        <v>0</v>
      </c>
      <c r="X175" s="602">
        <f t="shared" si="19"/>
        <v>28.272727272727266</v>
      </c>
      <c r="Y175" s="605">
        <f t="shared" si="19"/>
        <v>0</v>
      </c>
      <c r="Z175" s="606">
        <f t="shared" si="19"/>
        <v>201.36363636363637</v>
      </c>
      <c r="AA175" s="603">
        <f t="shared" si="19"/>
        <v>0</v>
      </c>
      <c r="AB175" s="603">
        <f t="shared" si="19"/>
        <v>0.2472727272727272</v>
      </c>
      <c r="AC175" s="49">
        <f t="shared" si="19"/>
        <v>23.419354838709676</v>
      </c>
      <c r="AD175" s="501">
        <f t="shared" si="19"/>
        <v>121.12903225806451</v>
      </c>
      <c r="AE175" s="607" t="s">
        <v>36</v>
      </c>
      <c r="AF175" s="613"/>
      <c r="AG175" s="11"/>
      <c r="AH175" s="2"/>
      <c r="AI175" s="2"/>
      <c r="AJ175" s="2"/>
      <c r="AK175" s="2"/>
      <c r="AL175" s="100"/>
    </row>
    <row r="176" spans="1:38" s="1" customFormat="1" ht="13.5" customHeight="1">
      <c r="A176" s="2236"/>
      <c r="B176" s="2189" t="s">
        <v>410</v>
      </c>
      <c r="C176" s="2190"/>
      <c r="D176" s="666"/>
      <c r="E176" s="669">
        <f>SUM(E142:E172)</f>
        <v>82</v>
      </c>
      <c r="F176" s="725"/>
      <c r="G176" s="732"/>
      <c r="H176" s="727"/>
      <c r="I176" s="728"/>
      <c r="J176" s="735"/>
      <c r="K176" s="762"/>
      <c r="L176" s="731"/>
      <c r="M176" s="728"/>
      <c r="N176" s="735"/>
      <c r="O176" s="732"/>
      <c r="P176" s="727"/>
      <c r="Q176" s="732"/>
      <c r="R176" s="727"/>
      <c r="S176" s="732"/>
      <c r="T176" s="727"/>
      <c r="U176" s="732"/>
      <c r="V176" s="727"/>
      <c r="W176" s="728"/>
      <c r="X176" s="735"/>
      <c r="Y176" s="736"/>
      <c r="Z176" s="763"/>
      <c r="AA176" s="762"/>
      <c r="AB176" s="1610"/>
      <c r="AC176" s="670">
        <f>SUM(AC142:AC172)</f>
        <v>726</v>
      </c>
      <c r="AD176" s="671">
        <f>SUM(AD142:AD172)</f>
        <v>3755</v>
      </c>
      <c r="AE176" s="764"/>
      <c r="AF176" s="674"/>
      <c r="AG176" s="11"/>
      <c r="AH176" s="2"/>
      <c r="AI176" s="2"/>
      <c r="AJ176" s="2"/>
      <c r="AK176" s="2"/>
      <c r="AL176" s="100"/>
    </row>
    <row r="177" spans="1:38" ht="13.5" customHeight="1">
      <c r="A177" s="2234" t="s">
        <v>323</v>
      </c>
      <c r="B177" s="1602">
        <v>42979</v>
      </c>
      <c r="C177" s="1600" t="s">
        <v>40</v>
      </c>
      <c r="D177" s="74" t="s">
        <v>676</v>
      </c>
      <c r="E177" s="72"/>
      <c r="F177" s="60">
        <v>22.6</v>
      </c>
      <c r="G177" s="62">
        <v>27.8</v>
      </c>
      <c r="H177" s="63">
        <v>26.2</v>
      </c>
      <c r="I177" s="56">
        <v>7.7</v>
      </c>
      <c r="J177" s="57">
        <v>7.8</v>
      </c>
      <c r="K177" s="67">
        <v>7.7</v>
      </c>
      <c r="L177" s="68">
        <v>7.7</v>
      </c>
      <c r="M177" s="56"/>
      <c r="N177" s="57">
        <v>30.2</v>
      </c>
      <c r="O177" s="62"/>
      <c r="P177" s="63">
        <v>64.8</v>
      </c>
      <c r="Q177" s="62"/>
      <c r="R177" s="63">
        <v>85.4</v>
      </c>
      <c r="S177" s="62"/>
      <c r="T177" s="63" t="s">
        <v>19</v>
      </c>
      <c r="U177" s="62"/>
      <c r="V177" s="63" t="s">
        <v>19</v>
      </c>
      <c r="W177" s="56"/>
      <c r="X177" s="57">
        <v>28</v>
      </c>
      <c r="Y177" s="58"/>
      <c r="Z177" s="59">
        <v>173</v>
      </c>
      <c r="AA177" s="67"/>
      <c r="AB177" s="68">
        <v>0.27</v>
      </c>
      <c r="AC177" s="483"/>
      <c r="AD177" s="463"/>
      <c r="AE177" s="386" t="s">
        <v>36</v>
      </c>
      <c r="AF177" s="385" t="s">
        <v>36</v>
      </c>
      <c r="AG177" s="186">
        <v>42985</v>
      </c>
      <c r="AH177" s="147" t="s">
        <v>29</v>
      </c>
      <c r="AI177" s="148">
        <v>25.1</v>
      </c>
      <c r="AJ177" s="149" t="s">
        <v>20</v>
      </c>
      <c r="AK177" s="150"/>
      <c r="AL177" s="151"/>
    </row>
    <row r="178" spans="1:38" ht="13.5" customHeight="1">
      <c r="A178" s="2235"/>
      <c r="B178" s="472">
        <v>42980</v>
      </c>
      <c r="C178" s="473" t="s">
        <v>41</v>
      </c>
      <c r="D178" s="75" t="s">
        <v>676</v>
      </c>
      <c r="E178" s="73"/>
      <c r="F178" s="61">
        <v>18.600000000000001</v>
      </c>
      <c r="G178" s="23">
        <v>27.1</v>
      </c>
      <c r="H178" s="64">
        <v>25.3</v>
      </c>
      <c r="I178" s="65">
        <v>7.7</v>
      </c>
      <c r="J178" s="66">
        <v>6.8</v>
      </c>
      <c r="K178" s="24">
        <v>7.7</v>
      </c>
      <c r="L178" s="69">
        <v>7.7</v>
      </c>
      <c r="M178" s="65"/>
      <c r="N178" s="66">
        <v>29.9</v>
      </c>
      <c r="O178" s="23"/>
      <c r="P178" s="64" t="s">
        <v>19</v>
      </c>
      <c r="Q178" s="23"/>
      <c r="R178" s="64" t="s">
        <v>19</v>
      </c>
      <c r="S178" s="23"/>
      <c r="T178" s="64"/>
      <c r="U178" s="23"/>
      <c r="V178" s="64"/>
      <c r="W178" s="65"/>
      <c r="X178" s="66" t="s">
        <v>645</v>
      </c>
      <c r="Y178" s="70"/>
      <c r="Z178" s="71" t="s">
        <v>19</v>
      </c>
      <c r="AA178" s="24"/>
      <c r="AB178" s="69"/>
      <c r="AC178" s="481"/>
      <c r="AD178" s="464"/>
      <c r="AE178" s="386" t="s">
        <v>36</v>
      </c>
      <c r="AF178" s="385" t="s">
        <v>36</v>
      </c>
      <c r="AG178" s="12" t="s">
        <v>30</v>
      </c>
      <c r="AH178" s="13" t="s">
        <v>31</v>
      </c>
      <c r="AI178" s="14" t="s">
        <v>32</v>
      </c>
      <c r="AJ178" s="15" t="s">
        <v>33</v>
      </c>
      <c r="AK178" s="16" t="s">
        <v>36</v>
      </c>
      <c r="AL178" s="93"/>
    </row>
    <row r="179" spans="1:38" ht="13.5" customHeight="1">
      <c r="A179" s="2235"/>
      <c r="B179" s="472">
        <v>42981</v>
      </c>
      <c r="C179" s="473" t="s">
        <v>42</v>
      </c>
      <c r="D179" s="75" t="s">
        <v>657</v>
      </c>
      <c r="E179" s="73"/>
      <c r="F179" s="61">
        <v>24</v>
      </c>
      <c r="G179" s="23">
        <v>26.6</v>
      </c>
      <c r="H179" s="64">
        <v>25.2</v>
      </c>
      <c r="I179" s="65">
        <v>8.6</v>
      </c>
      <c r="J179" s="66">
        <v>8.5</v>
      </c>
      <c r="K179" s="24">
        <v>7.6</v>
      </c>
      <c r="L179" s="69">
        <v>7.7</v>
      </c>
      <c r="M179" s="65"/>
      <c r="N179" s="66">
        <v>29.2</v>
      </c>
      <c r="O179" s="23"/>
      <c r="P179" s="64" t="s">
        <v>19</v>
      </c>
      <c r="Q179" s="23"/>
      <c r="R179" s="64" t="s">
        <v>19</v>
      </c>
      <c r="S179" s="23"/>
      <c r="T179" s="64" t="s">
        <v>19</v>
      </c>
      <c r="U179" s="23"/>
      <c r="V179" s="64" t="s">
        <v>19</v>
      </c>
      <c r="W179" s="65"/>
      <c r="X179" s="66" t="s">
        <v>645</v>
      </c>
      <c r="Y179" s="70"/>
      <c r="Z179" s="71" t="s">
        <v>19</v>
      </c>
      <c r="AA179" s="24"/>
      <c r="AB179" s="69"/>
      <c r="AC179" s="481"/>
      <c r="AD179" s="464"/>
      <c r="AE179" s="386" t="s">
        <v>36</v>
      </c>
      <c r="AF179" s="385" t="s">
        <v>36</v>
      </c>
      <c r="AG179" s="5" t="s">
        <v>273</v>
      </c>
      <c r="AH179" s="17" t="s">
        <v>20</v>
      </c>
      <c r="AI179" s="31"/>
      <c r="AJ179" s="32">
        <v>24.4</v>
      </c>
      <c r="AK179" s="33" t="s">
        <v>36</v>
      </c>
      <c r="AL179" s="94"/>
    </row>
    <row r="180" spans="1:38" ht="13.5" customHeight="1">
      <c r="A180" s="2235"/>
      <c r="B180" s="472">
        <v>42982</v>
      </c>
      <c r="C180" s="473" t="s">
        <v>37</v>
      </c>
      <c r="D180" s="75" t="s">
        <v>659</v>
      </c>
      <c r="E180" s="73">
        <v>7.5</v>
      </c>
      <c r="F180" s="61">
        <v>19.600000000000001</v>
      </c>
      <c r="G180" s="23">
        <v>25.7</v>
      </c>
      <c r="H180" s="64">
        <v>24.1</v>
      </c>
      <c r="I180" s="65">
        <v>8.9</v>
      </c>
      <c r="J180" s="66">
        <v>8.6</v>
      </c>
      <c r="K180" s="24">
        <v>7.5</v>
      </c>
      <c r="L180" s="69">
        <v>7.6</v>
      </c>
      <c r="M180" s="65"/>
      <c r="N180" s="66">
        <v>29.5</v>
      </c>
      <c r="O180" s="23"/>
      <c r="P180" s="64">
        <v>63.5</v>
      </c>
      <c r="Q180" s="23"/>
      <c r="R180" s="64">
        <v>84.2</v>
      </c>
      <c r="S180" s="23"/>
      <c r="T180" s="64"/>
      <c r="U180" s="23"/>
      <c r="V180" s="64"/>
      <c r="W180" s="65"/>
      <c r="X180" s="66">
        <v>27.2</v>
      </c>
      <c r="Y180" s="70"/>
      <c r="Z180" s="71">
        <v>159</v>
      </c>
      <c r="AA180" s="24"/>
      <c r="AB180" s="69">
        <v>0.32</v>
      </c>
      <c r="AC180" s="481"/>
      <c r="AD180" s="464"/>
      <c r="AE180" s="386" t="s">
        <v>36</v>
      </c>
      <c r="AF180" s="385" t="s">
        <v>36</v>
      </c>
      <c r="AG180" s="6" t="s">
        <v>274</v>
      </c>
      <c r="AH180" s="18" t="s">
        <v>275</v>
      </c>
      <c r="AI180" s="37"/>
      <c r="AJ180" s="38" t="s">
        <v>644</v>
      </c>
      <c r="AK180" s="39" t="s">
        <v>36</v>
      </c>
      <c r="AL180" s="95"/>
    </row>
    <row r="181" spans="1:38" ht="13.5" customHeight="1">
      <c r="A181" s="2235"/>
      <c r="B181" s="472">
        <v>42983</v>
      </c>
      <c r="C181" s="473" t="s">
        <v>38</v>
      </c>
      <c r="D181" s="75" t="s">
        <v>676</v>
      </c>
      <c r="E181" s="73">
        <v>4.5</v>
      </c>
      <c r="F181" s="61">
        <v>22.3</v>
      </c>
      <c r="G181" s="23">
        <v>25.2</v>
      </c>
      <c r="H181" s="64">
        <v>24.3</v>
      </c>
      <c r="I181" s="65">
        <v>8.1</v>
      </c>
      <c r="J181" s="66">
        <v>7.9</v>
      </c>
      <c r="K181" s="24">
        <v>7.5</v>
      </c>
      <c r="L181" s="69">
        <v>7.6</v>
      </c>
      <c r="M181" s="65"/>
      <c r="N181" s="66">
        <v>30.5</v>
      </c>
      <c r="O181" s="23"/>
      <c r="P181" s="64">
        <v>66.099999999999994</v>
      </c>
      <c r="Q181" s="23"/>
      <c r="R181" s="64">
        <v>88</v>
      </c>
      <c r="S181" s="23"/>
      <c r="T181" s="64"/>
      <c r="U181" s="23"/>
      <c r="V181" s="64"/>
      <c r="W181" s="65"/>
      <c r="X181" s="66">
        <v>27.1</v>
      </c>
      <c r="Y181" s="70"/>
      <c r="Z181" s="71">
        <v>153</v>
      </c>
      <c r="AA181" s="24"/>
      <c r="AB181" s="69">
        <v>0.32</v>
      </c>
      <c r="AC181" s="481"/>
      <c r="AD181" s="464"/>
      <c r="AE181" s="386" t="s">
        <v>36</v>
      </c>
      <c r="AF181" s="385" t="s">
        <v>36</v>
      </c>
      <c r="AG181" s="6" t="s">
        <v>21</v>
      </c>
      <c r="AH181" s="18"/>
      <c r="AI181" s="40"/>
      <c r="AJ181" s="41" t="s">
        <v>644</v>
      </c>
      <c r="AK181" s="42" t="s">
        <v>36</v>
      </c>
      <c r="AL181" s="96"/>
    </row>
    <row r="182" spans="1:38" ht="13.5" customHeight="1">
      <c r="A182" s="2235"/>
      <c r="B182" s="472">
        <v>42984</v>
      </c>
      <c r="C182" s="473" t="s">
        <v>35</v>
      </c>
      <c r="D182" s="75" t="s">
        <v>749</v>
      </c>
      <c r="E182" s="73">
        <v>15.5</v>
      </c>
      <c r="F182" s="61">
        <v>21.8</v>
      </c>
      <c r="G182" s="23">
        <v>25.3</v>
      </c>
      <c r="H182" s="64">
        <v>24.4</v>
      </c>
      <c r="I182" s="65">
        <v>8.9</v>
      </c>
      <c r="J182" s="66">
        <v>9</v>
      </c>
      <c r="K182" s="24">
        <v>7.6</v>
      </c>
      <c r="L182" s="69">
        <v>7.6</v>
      </c>
      <c r="M182" s="65"/>
      <c r="N182" s="66">
        <v>31.1</v>
      </c>
      <c r="O182" s="23"/>
      <c r="P182" s="64">
        <v>66</v>
      </c>
      <c r="Q182" s="23"/>
      <c r="R182" s="64">
        <v>86.4</v>
      </c>
      <c r="S182" s="23"/>
      <c r="T182" s="64"/>
      <c r="U182" s="23"/>
      <c r="V182" s="64"/>
      <c r="W182" s="65"/>
      <c r="X182" s="66">
        <v>29.2</v>
      </c>
      <c r="Y182" s="70"/>
      <c r="Z182" s="71">
        <v>260</v>
      </c>
      <c r="AA182" s="24"/>
      <c r="AB182" s="69">
        <v>0.32</v>
      </c>
      <c r="AC182" s="481">
        <v>191</v>
      </c>
      <c r="AD182" s="464">
        <v>167</v>
      </c>
      <c r="AE182" s="386" t="s">
        <v>36</v>
      </c>
      <c r="AF182" s="385" t="s">
        <v>36</v>
      </c>
      <c r="AG182" s="6" t="s">
        <v>276</v>
      </c>
      <c r="AH182" s="18" t="s">
        <v>22</v>
      </c>
      <c r="AI182" s="34"/>
      <c r="AJ182" s="35">
        <v>31.7</v>
      </c>
      <c r="AK182" s="36" t="s">
        <v>36</v>
      </c>
      <c r="AL182" s="97"/>
    </row>
    <row r="183" spans="1:38" ht="13.5" customHeight="1">
      <c r="A183" s="2235"/>
      <c r="B183" s="537">
        <v>42985</v>
      </c>
      <c r="C183" s="528" t="s">
        <v>39</v>
      </c>
      <c r="D183" s="75" t="s">
        <v>676</v>
      </c>
      <c r="E183" s="73">
        <v>1</v>
      </c>
      <c r="F183" s="61">
        <v>25.1</v>
      </c>
      <c r="G183" s="23">
        <v>25.4</v>
      </c>
      <c r="H183" s="64">
        <v>24.4</v>
      </c>
      <c r="I183" s="65">
        <v>9.27</v>
      </c>
      <c r="J183" s="66">
        <v>9.0839999999999996</v>
      </c>
      <c r="K183" s="24">
        <v>7.57</v>
      </c>
      <c r="L183" s="69">
        <v>7.57</v>
      </c>
      <c r="M183" s="65"/>
      <c r="N183" s="66">
        <v>31.7</v>
      </c>
      <c r="O183" s="23"/>
      <c r="P183" s="64">
        <v>66.900000000000006</v>
      </c>
      <c r="Q183" s="23"/>
      <c r="R183" s="64">
        <v>87.2</v>
      </c>
      <c r="S183" s="23"/>
      <c r="T183" s="64">
        <v>52.2</v>
      </c>
      <c r="U183" s="23"/>
      <c r="V183" s="64">
        <v>35</v>
      </c>
      <c r="W183" s="65"/>
      <c r="X183" s="66">
        <v>28.5</v>
      </c>
      <c r="Y183" s="70"/>
      <c r="Z183" s="71">
        <v>274</v>
      </c>
      <c r="AA183" s="24"/>
      <c r="AB183" s="69">
        <v>0.34</v>
      </c>
      <c r="AC183" s="481"/>
      <c r="AD183" s="464"/>
      <c r="AE183" s="386" t="s">
        <v>36</v>
      </c>
      <c r="AF183" s="385" t="s">
        <v>36</v>
      </c>
      <c r="AG183" s="6" t="s">
        <v>277</v>
      </c>
      <c r="AH183" s="18" t="s">
        <v>23</v>
      </c>
      <c r="AI183" s="34"/>
      <c r="AJ183" s="35">
        <v>66.900000000000006</v>
      </c>
      <c r="AK183" s="36" t="s">
        <v>36</v>
      </c>
      <c r="AL183" s="97"/>
    </row>
    <row r="184" spans="1:38" ht="13.5" customHeight="1">
      <c r="A184" s="2235"/>
      <c r="B184" s="472">
        <v>42986</v>
      </c>
      <c r="C184" s="473" t="s">
        <v>40</v>
      </c>
      <c r="D184" s="75" t="s">
        <v>676</v>
      </c>
      <c r="E184" s="73">
        <v>0.5</v>
      </c>
      <c r="F184" s="61">
        <v>23.1</v>
      </c>
      <c r="G184" s="23">
        <v>25.4</v>
      </c>
      <c r="H184" s="64">
        <v>24.4</v>
      </c>
      <c r="I184" s="65">
        <v>9.6999999999999993</v>
      </c>
      <c r="J184" s="66">
        <v>9.6</v>
      </c>
      <c r="K184" s="24">
        <v>7.5</v>
      </c>
      <c r="L184" s="69">
        <v>7.6</v>
      </c>
      <c r="M184" s="65"/>
      <c r="N184" s="66">
        <v>31.1</v>
      </c>
      <c r="O184" s="23"/>
      <c r="P184" s="64">
        <v>66.900000000000006</v>
      </c>
      <c r="Q184" s="23"/>
      <c r="R184" s="64">
        <v>88.2</v>
      </c>
      <c r="S184" s="23"/>
      <c r="T184" s="64"/>
      <c r="U184" s="23"/>
      <c r="V184" s="64"/>
      <c r="W184" s="65"/>
      <c r="X184" s="66">
        <v>28.9</v>
      </c>
      <c r="Y184" s="70"/>
      <c r="Z184" s="71">
        <v>280</v>
      </c>
      <c r="AA184" s="24"/>
      <c r="AB184" s="69">
        <v>0.39</v>
      </c>
      <c r="AC184" s="481"/>
      <c r="AD184" s="464"/>
      <c r="AE184" s="386" t="s">
        <v>36</v>
      </c>
      <c r="AF184" s="385" t="s">
        <v>36</v>
      </c>
      <c r="AG184" s="6" t="s">
        <v>278</v>
      </c>
      <c r="AH184" s="18" t="s">
        <v>23</v>
      </c>
      <c r="AI184" s="34"/>
      <c r="AJ184" s="35">
        <v>87.2</v>
      </c>
      <c r="AK184" s="36" t="s">
        <v>36</v>
      </c>
      <c r="AL184" s="97"/>
    </row>
    <row r="185" spans="1:38" ht="13.5" customHeight="1">
      <c r="A185" s="2235"/>
      <c r="B185" s="472">
        <v>42987</v>
      </c>
      <c r="C185" s="473" t="s">
        <v>41</v>
      </c>
      <c r="D185" s="75" t="s">
        <v>657</v>
      </c>
      <c r="E185" s="73"/>
      <c r="F185" s="61">
        <v>24.8</v>
      </c>
      <c r="G185" s="23">
        <v>25.5</v>
      </c>
      <c r="H185" s="64">
        <v>24.3</v>
      </c>
      <c r="I185" s="65">
        <v>9.6</v>
      </c>
      <c r="J185" s="66">
        <v>10.4</v>
      </c>
      <c r="K185" s="24">
        <v>7.6</v>
      </c>
      <c r="L185" s="69">
        <v>7.6</v>
      </c>
      <c r="M185" s="65"/>
      <c r="N185" s="66">
        <v>31</v>
      </c>
      <c r="O185" s="23"/>
      <c r="P185" s="64" t="s">
        <v>19</v>
      </c>
      <c r="Q185" s="23"/>
      <c r="R185" s="64" t="s">
        <v>19</v>
      </c>
      <c r="S185" s="23"/>
      <c r="T185" s="64"/>
      <c r="U185" s="23"/>
      <c r="V185" s="64"/>
      <c r="W185" s="65"/>
      <c r="X185" s="66" t="s">
        <v>645</v>
      </c>
      <c r="Y185" s="70"/>
      <c r="Z185" s="71" t="s">
        <v>19</v>
      </c>
      <c r="AA185" s="24"/>
      <c r="AB185" s="69"/>
      <c r="AC185" s="481"/>
      <c r="AD185" s="464"/>
      <c r="AE185" s="386" t="s">
        <v>36</v>
      </c>
      <c r="AF185" s="385" t="s">
        <v>36</v>
      </c>
      <c r="AG185" s="6" t="s">
        <v>279</v>
      </c>
      <c r="AH185" s="18" t="s">
        <v>23</v>
      </c>
      <c r="AI185" s="34"/>
      <c r="AJ185" s="35">
        <v>52.2</v>
      </c>
      <c r="AK185" s="36" t="s">
        <v>36</v>
      </c>
      <c r="AL185" s="97"/>
    </row>
    <row r="186" spans="1:38" ht="13.5" customHeight="1">
      <c r="A186" s="2235"/>
      <c r="B186" s="472">
        <v>42988</v>
      </c>
      <c r="C186" s="473" t="s">
        <v>42</v>
      </c>
      <c r="D186" s="75" t="s">
        <v>657</v>
      </c>
      <c r="E186" s="73"/>
      <c r="F186" s="61">
        <v>28.6</v>
      </c>
      <c r="G186" s="23">
        <v>25.7</v>
      </c>
      <c r="H186" s="64">
        <v>24.3</v>
      </c>
      <c r="I186" s="65">
        <v>9.8000000000000007</v>
      </c>
      <c r="J186" s="66">
        <v>11.3</v>
      </c>
      <c r="K186" s="24">
        <v>7.58</v>
      </c>
      <c r="L186" s="69">
        <v>7.57</v>
      </c>
      <c r="M186" s="65"/>
      <c r="N186" s="66">
        <v>31.7</v>
      </c>
      <c r="O186" s="23"/>
      <c r="P186" s="64" t="s">
        <v>19</v>
      </c>
      <c r="Q186" s="23"/>
      <c r="R186" s="64" t="s">
        <v>19</v>
      </c>
      <c r="S186" s="23"/>
      <c r="T186" s="64"/>
      <c r="U186" s="23"/>
      <c r="V186" s="64"/>
      <c r="W186" s="65"/>
      <c r="X186" s="66" t="s">
        <v>645</v>
      </c>
      <c r="Y186" s="70"/>
      <c r="Z186" s="71" t="s">
        <v>19</v>
      </c>
      <c r="AA186" s="24"/>
      <c r="AB186" s="69"/>
      <c r="AC186" s="481"/>
      <c r="AD186" s="464"/>
      <c r="AE186" s="386" t="s">
        <v>36</v>
      </c>
      <c r="AF186" s="385" t="s">
        <v>36</v>
      </c>
      <c r="AG186" s="6" t="s">
        <v>280</v>
      </c>
      <c r="AH186" s="18" t="s">
        <v>23</v>
      </c>
      <c r="AI186" s="34"/>
      <c r="AJ186" s="35">
        <v>35</v>
      </c>
      <c r="AK186" s="36" t="s">
        <v>36</v>
      </c>
      <c r="AL186" s="97"/>
    </row>
    <row r="187" spans="1:38" ht="13.5" customHeight="1">
      <c r="A187" s="2235"/>
      <c r="B187" s="472">
        <v>42989</v>
      </c>
      <c r="C187" s="473" t="s">
        <v>37</v>
      </c>
      <c r="D187" s="75" t="s">
        <v>657</v>
      </c>
      <c r="E187" s="73">
        <v>2.5</v>
      </c>
      <c r="F187" s="61">
        <v>28.4</v>
      </c>
      <c r="G187" s="23">
        <v>25.7</v>
      </c>
      <c r="H187" s="64">
        <v>24.5</v>
      </c>
      <c r="I187" s="65">
        <v>9</v>
      </c>
      <c r="J187" s="66">
        <v>9.8000000000000007</v>
      </c>
      <c r="K187" s="24">
        <v>7.54</v>
      </c>
      <c r="L187" s="69">
        <v>7.53</v>
      </c>
      <c r="M187" s="65"/>
      <c r="N187" s="66">
        <v>32.1</v>
      </c>
      <c r="O187" s="23"/>
      <c r="P187" s="64">
        <v>68.7</v>
      </c>
      <c r="Q187" s="23"/>
      <c r="R187" s="64">
        <v>91.2</v>
      </c>
      <c r="S187" s="23"/>
      <c r="T187" s="64"/>
      <c r="U187" s="23"/>
      <c r="V187" s="64"/>
      <c r="W187" s="65"/>
      <c r="X187" s="66">
        <v>31.2</v>
      </c>
      <c r="Y187" s="70"/>
      <c r="Z187" s="71">
        <v>236</v>
      </c>
      <c r="AA187" s="24"/>
      <c r="AB187" s="69">
        <v>0.43</v>
      </c>
      <c r="AC187" s="481"/>
      <c r="AD187" s="464"/>
      <c r="AE187" s="386" t="s">
        <v>36</v>
      </c>
      <c r="AF187" s="385" t="s">
        <v>36</v>
      </c>
      <c r="AG187" s="6" t="s">
        <v>281</v>
      </c>
      <c r="AH187" s="18" t="s">
        <v>23</v>
      </c>
      <c r="AI187" s="37"/>
      <c r="AJ187" s="38">
        <v>28.5</v>
      </c>
      <c r="AK187" s="39" t="s">
        <v>36</v>
      </c>
      <c r="AL187" s="95"/>
    </row>
    <row r="188" spans="1:38" ht="13.5" customHeight="1">
      <c r="A188" s="2235"/>
      <c r="B188" s="472">
        <v>42990</v>
      </c>
      <c r="C188" s="473" t="s">
        <v>38</v>
      </c>
      <c r="D188" s="75" t="s">
        <v>676</v>
      </c>
      <c r="E188" s="73">
        <v>2</v>
      </c>
      <c r="F188" s="61">
        <v>27.3</v>
      </c>
      <c r="G188" s="23">
        <v>25.8</v>
      </c>
      <c r="H188" s="64">
        <v>24.6</v>
      </c>
      <c r="I188" s="65">
        <v>9.3000000000000007</v>
      </c>
      <c r="J188" s="66">
        <v>9.6999999999999993</v>
      </c>
      <c r="K188" s="24">
        <v>7.51</v>
      </c>
      <c r="L188" s="69">
        <v>7.53</v>
      </c>
      <c r="M188" s="65"/>
      <c r="N188" s="66">
        <v>33.200000000000003</v>
      </c>
      <c r="O188" s="23"/>
      <c r="P188" s="64">
        <v>68.5</v>
      </c>
      <c r="Q188" s="23"/>
      <c r="R188" s="64">
        <v>89.4</v>
      </c>
      <c r="S188" s="23"/>
      <c r="T188" s="64"/>
      <c r="U188" s="23"/>
      <c r="V188" s="64"/>
      <c r="W188" s="65"/>
      <c r="X188" s="66">
        <v>31.8</v>
      </c>
      <c r="Y188" s="70"/>
      <c r="Z188" s="71">
        <v>233</v>
      </c>
      <c r="AA188" s="24"/>
      <c r="AB188" s="69">
        <v>0.45</v>
      </c>
      <c r="AC188" s="481"/>
      <c r="AD188" s="464"/>
      <c r="AE188" s="386" t="s">
        <v>36</v>
      </c>
      <c r="AF188" s="385" t="s">
        <v>36</v>
      </c>
      <c r="AG188" s="6" t="s">
        <v>282</v>
      </c>
      <c r="AH188" s="18" t="s">
        <v>23</v>
      </c>
      <c r="AI188" s="49"/>
      <c r="AJ188" s="50">
        <v>274</v>
      </c>
      <c r="AK188" s="25" t="s">
        <v>36</v>
      </c>
      <c r="AL188" s="26"/>
    </row>
    <row r="189" spans="1:38" ht="13.5" customHeight="1">
      <c r="A189" s="2235"/>
      <c r="B189" s="472">
        <v>42991</v>
      </c>
      <c r="C189" s="473" t="s">
        <v>35</v>
      </c>
      <c r="D189" s="75" t="s">
        <v>657</v>
      </c>
      <c r="E189" s="73"/>
      <c r="F189" s="61">
        <v>27.5</v>
      </c>
      <c r="G189" s="23">
        <v>26.3</v>
      </c>
      <c r="H189" s="64">
        <v>24.8</v>
      </c>
      <c r="I189" s="65">
        <v>8.1</v>
      </c>
      <c r="J189" s="66">
        <v>9.5</v>
      </c>
      <c r="K189" s="24">
        <v>7.6</v>
      </c>
      <c r="L189" s="69">
        <v>7.57</v>
      </c>
      <c r="M189" s="65"/>
      <c r="N189" s="66">
        <v>32.299999999999997</v>
      </c>
      <c r="O189" s="23"/>
      <c r="P189" s="64">
        <v>67</v>
      </c>
      <c r="Q189" s="23"/>
      <c r="R189" s="64">
        <v>89.6</v>
      </c>
      <c r="S189" s="23"/>
      <c r="T189" s="64"/>
      <c r="U189" s="23"/>
      <c r="V189" s="64"/>
      <c r="W189" s="65"/>
      <c r="X189" s="66">
        <v>32.1</v>
      </c>
      <c r="Y189" s="70"/>
      <c r="Z189" s="71">
        <v>244</v>
      </c>
      <c r="AA189" s="24"/>
      <c r="AB189" s="69">
        <v>0.4</v>
      </c>
      <c r="AC189" s="481"/>
      <c r="AD189" s="464"/>
      <c r="AE189" s="386" t="s">
        <v>36</v>
      </c>
      <c r="AF189" s="385" t="s">
        <v>487</v>
      </c>
      <c r="AG189" s="6" t="s">
        <v>283</v>
      </c>
      <c r="AH189" s="18" t="s">
        <v>23</v>
      </c>
      <c r="AI189" s="40"/>
      <c r="AJ189" s="41">
        <v>0.34</v>
      </c>
      <c r="AK189" s="42" t="s">
        <v>36</v>
      </c>
      <c r="AL189" s="96"/>
    </row>
    <row r="190" spans="1:38" ht="13.5" customHeight="1">
      <c r="A190" s="2235"/>
      <c r="B190" s="472">
        <v>42992</v>
      </c>
      <c r="C190" s="473" t="s">
        <v>39</v>
      </c>
      <c r="D190" s="75" t="s">
        <v>676</v>
      </c>
      <c r="E190" s="73"/>
      <c r="F190" s="61">
        <v>25.3</v>
      </c>
      <c r="G190" s="23">
        <v>26.2</v>
      </c>
      <c r="H190" s="64">
        <v>24.9</v>
      </c>
      <c r="I190" s="65">
        <v>8.1</v>
      </c>
      <c r="J190" s="66">
        <v>7.7</v>
      </c>
      <c r="K190" s="24">
        <v>7.58</v>
      </c>
      <c r="L190" s="69">
        <v>7.6</v>
      </c>
      <c r="M190" s="65"/>
      <c r="N190" s="66">
        <v>31.6</v>
      </c>
      <c r="O190" s="23"/>
      <c r="P190" s="64">
        <v>68.7</v>
      </c>
      <c r="Q190" s="23"/>
      <c r="R190" s="64">
        <v>88.2</v>
      </c>
      <c r="S190" s="23"/>
      <c r="T190" s="64"/>
      <c r="U190" s="23"/>
      <c r="V190" s="64"/>
      <c r="W190" s="65"/>
      <c r="X190" s="66">
        <v>30</v>
      </c>
      <c r="Y190" s="70"/>
      <c r="Z190" s="71">
        <v>205</v>
      </c>
      <c r="AA190" s="24"/>
      <c r="AB190" s="69">
        <v>0.28999999999999998</v>
      </c>
      <c r="AC190" s="481"/>
      <c r="AD190" s="464"/>
      <c r="AE190" s="386" t="s">
        <v>36</v>
      </c>
      <c r="AF190" s="385" t="s">
        <v>36</v>
      </c>
      <c r="AG190" s="6" t="s">
        <v>24</v>
      </c>
      <c r="AH190" s="18" t="s">
        <v>23</v>
      </c>
      <c r="AI190" s="23"/>
      <c r="AJ190" s="48">
        <v>3.6</v>
      </c>
      <c r="AK190" s="36" t="s">
        <v>36</v>
      </c>
      <c r="AL190" s="96"/>
    </row>
    <row r="191" spans="1:38" ht="13.5" customHeight="1">
      <c r="A191" s="2235"/>
      <c r="B191" s="472">
        <v>42993</v>
      </c>
      <c r="C191" s="473" t="s">
        <v>40</v>
      </c>
      <c r="D191" s="75" t="s">
        <v>676</v>
      </c>
      <c r="E191" s="73"/>
      <c r="F191" s="61">
        <v>22.2</v>
      </c>
      <c r="G191" s="23">
        <v>26.3</v>
      </c>
      <c r="H191" s="64">
        <v>24.9</v>
      </c>
      <c r="I191" s="65">
        <v>7.7</v>
      </c>
      <c r="J191" s="66">
        <v>7.1</v>
      </c>
      <c r="K191" s="24">
        <v>7.59</v>
      </c>
      <c r="L191" s="69">
        <v>7.6</v>
      </c>
      <c r="M191" s="65"/>
      <c r="N191" s="66">
        <v>31.4</v>
      </c>
      <c r="O191" s="23"/>
      <c r="P191" s="64">
        <v>66.8</v>
      </c>
      <c r="Q191" s="23"/>
      <c r="R191" s="64">
        <v>89</v>
      </c>
      <c r="S191" s="23"/>
      <c r="T191" s="64"/>
      <c r="U191" s="23"/>
      <c r="V191" s="64"/>
      <c r="W191" s="65"/>
      <c r="X191" s="66">
        <v>29.6</v>
      </c>
      <c r="Y191" s="70"/>
      <c r="Z191" s="71">
        <v>267</v>
      </c>
      <c r="AA191" s="24"/>
      <c r="AB191" s="69">
        <v>0.28999999999999998</v>
      </c>
      <c r="AC191" s="481"/>
      <c r="AD191" s="464"/>
      <c r="AE191" s="386" t="s">
        <v>36</v>
      </c>
      <c r="AF191" s="385" t="s">
        <v>36</v>
      </c>
      <c r="AG191" s="6" t="s">
        <v>25</v>
      </c>
      <c r="AH191" s="18" t="s">
        <v>23</v>
      </c>
      <c r="AI191" s="23"/>
      <c r="AJ191" s="48">
        <v>0.8</v>
      </c>
      <c r="AK191" s="36" t="s">
        <v>36</v>
      </c>
      <c r="AL191" s="96"/>
    </row>
    <row r="192" spans="1:38" ht="13.5" customHeight="1">
      <c r="A192" s="2235"/>
      <c r="B192" s="472">
        <v>42994</v>
      </c>
      <c r="C192" s="473" t="s">
        <v>41</v>
      </c>
      <c r="D192" s="75" t="s">
        <v>676</v>
      </c>
      <c r="E192" s="73">
        <v>9</v>
      </c>
      <c r="F192" s="61">
        <v>21.4</v>
      </c>
      <c r="G192" s="23">
        <v>26.2</v>
      </c>
      <c r="H192" s="64">
        <v>24.9</v>
      </c>
      <c r="I192" s="65">
        <v>7.5</v>
      </c>
      <c r="J192" s="66">
        <v>7.1</v>
      </c>
      <c r="K192" s="24">
        <v>7.69</v>
      </c>
      <c r="L192" s="69">
        <v>7.71</v>
      </c>
      <c r="M192" s="65"/>
      <c r="N192" s="66">
        <v>31.5</v>
      </c>
      <c r="O192" s="23"/>
      <c r="P192" s="64" t="s">
        <v>19</v>
      </c>
      <c r="Q192" s="23"/>
      <c r="R192" s="64" t="s">
        <v>19</v>
      </c>
      <c r="S192" s="23"/>
      <c r="T192" s="64"/>
      <c r="U192" s="23"/>
      <c r="V192" s="64"/>
      <c r="W192" s="65"/>
      <c r="X192" s="66" t="s">
        <v>645</v>
      </c>
      <c r="Y192" s="70"/>
      <c r="Z192" s="71" t="s">
        <v>19</v>
      </c>
      <c r="AA192" s="24"/>
      <c r="AB192" s="69"/>
      <c r="AC192" s="481"/>
      <c r="AD192" s="464"/>
      <c r="AE192" s="386" t="s">
        <v>36</v>
      </c>
      <c r="AF192" s="385" t="s">
        <v>488</v>
      </c>
      <c r="AG192" s="6" t="s">
        <v>284</v>
      </c>
      <c r="AH192" s="18" t="s">
        <v>23</v>
      </c>
      <c r="AI192" s="23"/>
      <c r="AJ192" s="48">
        <v>7.4</v>
      </c>
      <c r="AK192" s="36" t="s">
        <v>36</v>
      </c>
      <c r="AL192" s="96"/>
    </row>
    <row r="193" spans="1:38" ht="13.5" customHeight="1">
      <c r="A193" s="2235"/>
      <c r="B193" s="472">
        <v>42995</v>
      </c>
      <c r="C193" s="473" t="s">
        <v>42</v>
      </c>
      <c r="D193" s="75" t="s">
        <v>659</v>
      </c>
      <c r="E193" s="73">
        <v>51</v>
      </c>
      <c r="F193" s="61">
        <v>19.2</v>
      </c>
      <c r="G193" s="23">
        <v>26</v>
      </c>
      <c r="H193" s="64">
        <v>24.7</v>
      </c>
      <c r="I193" s="65">
        <v>7</v>
      </c>
      <c r="J193" s="66">
        <v>6.8</v>
      </c>
      <c r="K193" s="24">
        <v>7.79</v>
      </c>
      <c r="L193" s="69">
        <v>7.75</v>
      </c>
      <c r="M193" s="65"/>
      <c r="N193" s="66">
        <v>31.2</v>
      </c>
      <c r="O193" s="23"/>
      <c r="P193" s="64" t="s">
        <v>19</v>
      </c>
      <c r="Q193" s="23"/>
      <c r="R193" s="64" t="s">
        <v>19</v>
      </c>
      <c r="S193" s="23"/>
      <c r="T193" s="64"/>
      <c r="U193" s="23"/>
      <c r="V193" s="64"/>
      <c r="W193" s="65"/>
      <c r="X193" s="66" t="s">
        <v>645</v>
      </c>
      <c r="Y193" s="70"/>
      <c r="Z193" s="71" t="s">
        <v>19</v>
      </c>
      <c r="AA193" s="24"/>
      <c r="AB193" s="69"/>
      <c r="AC193" s="481"/>
      <c r="AD193" s="464"/>
      <c r="AE193" s="386" t="s">
        <v>36</v>
      </c>
      <c r="AF193" s="385" t="s">
        <v>36</v>
      </c>
      <c r="AG193" s="6" t="s">
        <v>285</v>
      </c>
      <c r="AH193" s="18" t="s">
        <v>23</v>
      </c>
      <c r="AI193" s="45"/>
      <c r="AJ193" s="46">
        <v>6.4000000000000001E-2</v>
      </c>
      <c r="AK193" s="47" t="s">
        <v>36</v>
      </c>
      <c r="AL193" s="98"/>
    </row>
    <row r="194" spans="1:38" ht="13.5" customHeight="1">
      <c r="A194" s="2235"/>
      <c r="B194" s="472">
        <v>42996</v>
      </c>
      <c r="C194" s="473" t="s">
        <v>37</v>
      </c>
      <c r="D194" s="75" t="s">
        <v>657</v>
      </c>
      <c r="E194" s="73">
        <v>12</v>
      </c>
      <c r="F194" s="61">
        <v>27.1</v>
      </c>
      <c r="G194" s="23">
        <v>25.6</v>
      </c>
      <c r="H194" s="64">
        <v>24.4</v>
      </c>
      <c r="I194" s="65">
        <v>7.2679999999999998</v>
      </c>
      <c r="J194" s="66">
        <v>6.6829999999999998</v>
      </c>
      <c r="K194" s="24">
        <v>7.69</v>
      </c>
      <c r="L194" s="69">
        <v>7.69</v>
      </c>
      <c r="M194" s="65"/>
      <c r="N194" s="66">
        <v>33.299999999999997</v>
      </c>
      <c r="O194" s="23"/>
      <c r="P194" s="64" t="s">
        <v>19</v>
      </c>
      <c r="Q194" s="23"/>
      <c r="R194" s="64" t="s">
        <v>19</v>
      </c>
      <c r="S194" s="23"/>
      <c r="T194" s="64"/>
      <c r="U194" s="23"/>
      <c r="V194" s="64"/>
      <c r="W194" s="65"/>
      <c r="X194" s="66" t="s">
        <v>645</v>
      </c>
      <c r="Y194" s="70"/>
      <c r="Z194" s="71" t="s">
        <v>19</v>
      </c>
      <c r="AA194" s="24"/>
      <c r="AB194" s="69"/>
      <c r="AC194" s="481"/>
      <c r="AD194" s="464"/>
      <c r="AE194" s="386" t="s">
        <v>36</v>
      </c>
      <c r="AF194" s="385" t="s">
        <v>36</v>
      </c>
      <c r="AG194" s="6" t="s">
        <v>292</v>
      </c>
      <c r="AH194" s="18" t="s">
        <v>23</v>
      </c>
      <c r="AI194" s="24"/>
      <c r="AJ194" s="44">
        <v>2.0699999999999998</v>
      </c>
      <c r="AK194" s="42" t="s">
        <v>36</v>
      </c>
      <c r="AL194" s="96"/>
    </row>
    <row r="195" spans="1:38" ht="13.5" customHeight="1">
      <c r="A195" s="2235"/>
      <c r="B195" s="472">
        <v>42997</v>
      </c>
      <c r="C195" s="473" t="s">
        <v>38</v>
      </c>
      <c r="D195" s="75" t="s">
        <v>676</v>
      </c>
      <c r="E195" s="73"/>
      <c r="F195" s="61">
        <v>25.5</v>
      </c>
      <c r="G195" s="23">
        <v>25.4</v>
      </c>
      <c r="H195" s="64">
        <v>24.1</v>
      </c>
      <c r="I195" s="65">
        <v>8.9</v>
      </c>
      <c r="J195" s="66">
        <v>8.4</v>
      </c>
      <c r="K195" s="24">
        <v>7.5</v>
      </c>
      <c r="L195" s="69">
        <v>7.48</v>
      </c>
      <c r="M195" s="65"/>
      <c r="N195" s="66">
        <v>29.5</v>
      </c>
      <c r="O195" s="23"/>
      <c r="P195" s="64">
        <v>62.8</v>
      </c>
      <c r="Q195" s="23"/>
      <c r="R195" s="64">
        <v>81.599999999999994</v>
      </c>
      <c r="S195" s="23"/>
      <c r="T195" s="64"/>
      <c r="U195" s="23"/>
      <c r="V195" s="64"/>
      <c r="W195" s="65"/>
      <c r="X195" s="66">
        <v>28.7</v>
      </c>
      <c r="Y195" s="70"/>
      <c r="Z195" s="71">
        <v>220</v>
      </c>
      <c r="AA195" s="24"/>
      <c r="AB195" s="69">
        <v>0.38</v>
      </c>
      <c r="AC195" s="481"/>
      <c r="AD195" s="464"/>
      <c r="AE195" s="386" t="s">
        <v>36</v>
      </c>
      <c r="AF195" s="385" t="s">
        <v>36</v>
      </c>
      <c r="AG195" s="6" t="s">
        <v>286</v>
      </c>
      <c r="AH195" s="18" t="s">
        <v>23</v>
      </c>
      <c r="AI195" s="24"/>
      <c r="AJ195" s="44">
        <v>4.18</v>
      </c>
      <c r="AK195" s="42" t="s">
        <v>36</v>
      </c>
      <c r="AL195" s="96"/>
    </row>
    <row r="196" spans="1:38" ht="13.5" customHeight="1">
      <c r="A196" s="2235"/>
      <c r="B196" s="472">
        <v>42998</v>
      </c>
      <c r="C196" s="473" t="s">
        <v>35</v>
      </c>
      <c r="D196" s="75" t="s">
        <v>676</v>
      </c>
      <c r="E196" s="73"/>
      <c r="F196" s="61">
        <v>23.4</v>
      </c>
      <c r="G196" s="23">
        <v>25.7</v>
      </c>
      <c r="H196" s="64">
        <v>24.4</v>
      </c>
      <c r="I196" s="65">
        <v>7.1</v>
      </c>
      <c r="J196" s="66">
        <v>6.6</v>
      </c>
      <c r="K196" s="24">
        <v>7.47</v>
      </c>
      <c r="L196" s="69">
        <v>7.5</v>
      </c>
      <c r="M196" s="65"/>
      <c r="N196" s="66">
        <v>29.9</v>
      </c>
      <c r="O196" s="23"/>
      <c r="P196" s="64">
        <v>64.5</v>
      </c>
      <c r="Q196" s="23"/>
      <c r="R196" s="64">
        <v>83.2</v>
      </c>
      <c r="S196" s="23"/>
      <c r="T196" s="64"/>
      <c r="U196" s="23"/>
      <c r="V196" s="64"/>
      <c r="W196" s="65"/>
      <c r="X196" s="66">
        <v>28.4</v>
      </c>
      <c r="Y196" s="70"/>
      <c r="Z196" s="71">
        <v>218</v>
      </c>
      <c r="AA196" s="24"/>
      <c r="AB196" s="69">
        <v>0.23</v>
      </c>
      <c r="AC196" s="481"/>
      <c r="AD196" s="464"/>
      <c r="AE196" s="386" t="s">
        <v>36</v>
      </c>
      <c r="AF196" s="385" t="s">
        <v>36</v>
      </c>
      <c r="AG196" s="6" t="s">
        <v>287</v>
      </c>
      <c r="AH196" s="18" t="s">
        <v>23</v>
      </c>
      <c r="AI196" s="45"/>
      <c r="AJ196" s="46">
        <v>0.151</v>
      </c>
      <c r="AK196" s="47" t="s">
        <v>36</v>
      </c>
      <c r="AL196" s="98"/>
    </row>
    <row r="197" spans="1:38" ht="13.5" customHeight="1">
      <c r="A197" s="2235"/>
      <c r="B197" s="472">
        <v>42999</v>
      </c>
      <c r="C197" s="473" t="s">
        <v>39</v>
      </c>
      <c r="D197" s="75" t="s">
        <v>657</v>
      </c>
      <c r="E197" s="73"/>
      <c r="F197" s="61">
        <v>25</v>
      </c>
      <c r="G197" s="23">
        <v>25.9</v>
      </c>
      <c r="H197" s="64">
        <v>24.5</v>
      </c>
      <c r="I197" s="65">
        <v>6.7</v>
      </c>
      <c r="J197" s="66">
        <v>6.6</v>
      </c>
      <c r="K197" s="24">
        <v>7.6</v>
      </c>
      <c r="L197" s="69">
        <v>7.56</v>
      </c>
      <c r="M197" s="65"/>
      <c r="N197" s="66">
        <v>31</v>
      </c>
      <c r="O197" s="23"/>
      <c r="P197" s="64">
        <v>64.7</v>
      </c>
      <c r="Q197" s="23"/>
      <c r="R197" s="64">
        <v>83</v>
      </c>
      <c r="S197" s="23"/>
      <c r="T197" s="64"/>
      <c r="U197" s="23"/>
      <c r="V197" s="64"/>
      <c r="W197" s="65"/>
      <c r="X197" s="66">
        <v>30.4</v>
      </c>
      <c r="Y197" s="70"/>
      <c r="Z197" s="71">
        <v>199</v>
      </c>
      <c r="AA197" s="24"/>
      <c r="AB197" s="69">
        <v>0.23</v>
      </c>
      <c r="AC197" s="481"/>
      <c r="AD197" s="464"/>
      <c r="AE197" s="386" t="s">
        <v>36</v>
      </c>
      <c r="AF197" s="385" t="s">
        <v>36</v>
      </c>
      <c r="AG197" s="6" t="s">
        <v>288</v>
      </c>
      <c r="AH197" s="18" t="s">
        <v>23</v>
      </c>
      <c r="AI197" s="24"/>
      <c r="AJ197" s="44" t="s">
        <v>644</v>
      </c>
      <c r="AK197" s="42" t="s">
        <v>36</v>
      </c>
      <c r="AL197" s="96"/>
    </row>
    <row r="198" spans="1:38" ht="13.5" customHeight="1">
      <c r="A198" s="2235"/>
      <c r="B198" s="472">
        <v>43000</v>
      </c>
      <c r="C198" s="473" t="s">
        <v>40</v>
      </c>
      <c r="D198" s="75" t="s">
        <v>657</v>
      </c>
      <c r="E198" s="73">
        <v>5.5</v>
      </c>
      <c r="F198" s="61">
        <v>26.6</v>
      </c>
      <c r="G198" s="23">
        <v>25.9</v>
      </c>
      <c r="H198" s="64">
        <v>24.4</v>
      </c>
      <c r="I198" s="65">
        <v>6.5</v>
      </c>
      <c r="J198" s="66">
        <v>6</v>
      </c>
      <c r="K198" s="24">
        <v>7.66</v>
      </c>
      <c r="L198" s="69">
        <v>7.64</v>
      </c>
      <c r="M198" s="65"/>
      <c r="N198" s="66">
        <v>31.4</v>
      </c>
      <c r="O198" s="23"/>
      <c r="P198" s="64">
        <v>66.099999999999994</v>
      </c>
      <c r="Q198" s="23"/>
      <c r="R198" s="64">
        <v>87</v>
      </c>
      <c r="S198" s="23"/>
      <c r="T198" s="64"/>
      <c r="U198" s="23"/>
      <c r="V198" s="64"/>
      <c r="W198" s="65"/>
      <c r="X198" s="66">
        <v>28.5</v>
      </c>
      <c r="Y198" s="70"/>
      <c r="Z198" s="71">
        <v>183</v>
      </c>
      <c r="AA198" s="24"/>
      <c r="AB198" s="69">
        <v>0.25</v>
      </c>
      <c r="AC198" s="481"/>
      <c r="AD198" s="464"/>
      <c r="AE198" s="386" t="s">
        <v>36</v>
      </c>
      <c r="AF198" s="385" t="s">
        <v>36</v>
      </c>
      <c r="AG198" s="6" t="s">
        <v>289</v>
      </c>
      <c r="AH198" s="18" t="s">
        <v>23</v>
      </c>
      <c r="AI198" s="23"/>
      <c r="AJ198" s="48">
        <v>20.3</v>
      </c>
      <c r="AK198" s="36" t="s">
        <v>36</v>
      </c>
      <c r="AL198" s="97"/>
    </row>
    <row r="199" spans="1:38" ht="13.5" customHeight="1">
      <c r="A199" s="2235"/>
      <c r="B199" s="472">
        <v>43001</v>
      </c>
      <c r="C199" s="473" t="s">
        <v>41</v>
      </c>
      <c r="D199" s="75" t="s">
        <v>659</v>
      </c>
      <c r="E199" s="73">
        <v>17</v>
      </c>
      <c r="F199" s="61">
        <v>18.899999999999999</v>
      </c>
      <c r="G199" s="23">
        <v>25.4</v>
      </c>
      <c r="H199" s="64">
        <v>24.2</v>
      </c>
      <c r="I199" s="65">
        <v>6.9</v>
      </c>
      <c r="J199" s="66">
        <v>6.7</v>
      </c>
      <c r="K199" s="24">
        <v>7.62</v>
      </c>
      <c r="L199" s="69">
        <v>7.63</v>
      </c>
      <c r="M199" s="65"/>
      <c r="N199" s="66">
        <v>32</v>
      </c>
      <c r="O199" s="23"/>
      <c r="P199" s="64" t="s">
        <v>19</v>
      </c>
      <c r="Q199" s="23"/>
      <c r="R199" s="64" t="s">
        <v>19</v>
      </c>
      <c r="S199" s="23"/>
      <c r="T199" s="64"/>
      <c r="U199" s="23"/>
      <c r="V199" s="64"/>
      <c r="W199" s="65"/>
      <c r="X199" s="66" t="s">
        <v>645</v>
      </c>
      <c r="Y199" s="70"/>
      <c r="Z199" s="71" t="s">
        <v>19</v>
      </c>
      <c r="AA199" s="24"/>
      <c r="AB199" s="69"/>
      <c r="AC199" s="481"/>
      <c r="AD199" s="464"/>
      <c r="AE199" s="386" t="s">
        <v>36</v>
      </c>
      <c r="AF199" s="385" t="s">
        <v>36</v>
      </c>
      <c r="AG199" s="6" t="s">
        <v>27</v>
      </c>
      <c r="AH199" s="18" t="s">
        <v>23</v>
      </c>
      <c r="AI199" s="23"/>
      <c r="AJ199" s="48">
        <v>28.3</v>
      </c>
      <c r="AK199" s="36" t="s">
        <v>36</v>
      </c>
      <c r="AL199" s="97"/>
    </row>
    <row r="200" spans="1:38" ht="13.5" customHeight="1">
      <c r="A200" s="2235"/>
      <c r="B200" s="472">
        <v>43002</v>
      </c>
      <c r="C200" s="473" t="s">
        <v>42</v>
      </c>
      <c r="D200" s="75" t="s">
        <v>676</v>
      </c>
      <c r="E200" s="73"/>
      <c r="F200" s="61">
        <v>22.6</v>
      </c>
      <c r="G200" s="23">
        <v>25.3</v>
      </c>
      <c r="H200" s="64">
        <v>24.1</v>
      </c>
      <c r="I200" s="65">
        <v>6.2</v>
      </c>
      <c r="J200" s="66">
        <v>6.2</v>
      </c>
      <c r="K200" s="24">
        <v>7.72</v>
      </c>
      <c r="L200" s="69">
        <v>7.74</v>
      </c>
      <c r="M200" s="65"/>
      <c r="N200" s="66">
        <v>31.7</v>
      </c>
      <c r="O200" s="23"/>
      <c r="P200" s="64" t="s">
        <v>19</v>
      </c>
      <c r="Q200" s="23"/>
      <c r="R200" s="64" t="s">
        <v>19</v>
      </c>
      <c r="S200" s="23"/>
      <c r="T200" s="64"/>
      <c r="U200" s="23"/>
      <c r="V200" s="64"/>
      <c r="W200" s="65"/>
      <c r="X200" s="66" t="s">
        <v>645</v>
      </c>
      <c r="Y200" s="70"/>
      <c r="Z200" s="71" t="s">
        <v>19</v>
      </c>
      <c r="AA200" s="24"/>
      <c r="AB200" s="69"/>
      <c r="AC200" s="481"/>
      <c r="AD200" s="464"/>
      <c r="AE200" s="386" t="s">
        <v>36</v>
      </c>
      <c r="AF200" s="385" t="s">
        <v>36</v>
      </c>
      <c r="AG200" s="6" t="s">
        <v>290</v>
      </c>
      <c r="AH200" s="18" t="s">
        <v>275</v>
      </c>
      <c r="AI200" s="51"/>
      <c r="AJ200" s="52">
        <v>10</v>
      </c>
      <c r="AK200" s="43" t="s">
        <v>36</v>
      </c>
      <c r="AL200" s="99"/>
    </row>
    <row r="201" spans="1:38" ht="13.5" customHeight="1">
      <c r="A201" s="2235"/>
      <c r="B201" s="472">
        <v>43003</v>
      </c>
      <c r="C201" s="473" t="s">
        <v>37</v>
      </c>
      <c r="D201" s="75" t="s">
        <v>657</v>
      </c>
      <c r="E201" s="73"/>
      <c r="F201" s="61">
        <v>24.8</v>
      </c>
      <c r="G201" s="23">
        <v>24.7</v>
      </c>
      <c r="H201" s="64">
        <v>23.7</v>
      </c>
      <c r="I201" s="65">
        <v>7.4</v>
      </c>
      <c r="J201" s="66">
        <v>7.7</v>
      </c>
      <c r="K201" s="24">
        <v>7.56</v>
      </c>
      <c r="L201" s="69">
        <v>7.58</v>
      </c>
      <c r="M201" s="65"/>
      <c r="N201" s="66">
        <v>29.8</v>
      </c>
      <c r="O201" s="23"/>
      <c r="P201" s="64">
        <v>65.599999999999994</v>
      </c>
      <c r="Q201" s="23"/>
      <c r="R201" s="64">
        <v>86</v>
      </c>
      <c r="S201" s="23"/>
      <c r="T201" s="64"/>
      <c r="U201" s="23"/>
      <c r="V201" s="64"/>
      <c r="W201" s="65"/>
      <c r="X201" s="66">
        <v>27.4</v>
      </c>
      <c r="Y201" s="70"/>
      <c r="Z201" s="71">
        <v>170</v>
      </c>
      <c r="AA201" s="24"/>
      <c r="AB201" s="69">
        <v>0.43</v>
      </c>
      <c r="AC201" s="481"/>
      <c r="AD201" s="464"/>
      <c r="AE201" s="386" t="s">
        <v>36</v>
      </c>
      <c r="AF201" s="385" t="s">
        <v>36</v>
      </c>
      <c r="AG201" s="6" t="s">
        <v>291</v>
      </c>
      <c r="AH201" s="18" t="s">
        <v>23</v>
      </c>
      <c r="AI201" s="51"/>
      <c r="AJ201" s="52">
        <v>7</v>
      </c>
      <c r="AK201" s="43" t="s">
        <v>36</v>
      </c>
      <c r="AL201" s="99"/>
    </row>
    <row r="202" spans="1:38" ht="13.5" customHeight="1">
      <c r="A202" s="2235"/>
      <c r="B202" s="472">
        <v>43004</v>
      </c>
      <c r="C202" s="473" t="s">
        <v>38</v>
      </c>
      <c r="D202" s="75" t="s">
        <v>657</v>
      </c>
      <c r="E202" s="73"/>
      <c r="F202" s="61">
        <v>24.3</v>
      </c>
      <c r="G202" s="23">
        <v>24.8</v>
      </c>
      <c r="H202" s="64">
        <v>23.6</v>
      </c>
      <c r="I202" s="65">
        <v>7.6</v>
      </c>
      <c r="J202" s="66">
        <v>7.2</v>
      </c>
      <c r="K202" s="24">
        <v>7.51</v>
      </c>
      <c r="L202" s="69">
        <v>7.55</v>
      </c>
      <c r="M202" s="65"/>
      <c r="N202" s="66">
        <v>29.6</v>
      </c>
      <c r="O202" s="23"/>
      <c r="P202" s="64">
        <v>65.2</v>
      </c>
      <c r="Q202" s="23"/>
      <c r="R202" s="64">
        <v>85</v>
      </c>
      <c r="S202" s="23"/>
      <c r="T202" s="64"/>
      <c r="U202" s="23"/>
      <c r="V202" s="64"/>
      <c r="W202" s="65"/>
      <c r="X202" s="66">
        <v>28.9</v>
      </c>
      <c r="Y202" s="70"/>
      <c r="Z202" s="71">
        <v>216</v>
      </c>
      <c r="AA202" s="24"/>
      <c r="AB202" s="69">
        <v>0.37</v>
      </c>
      <c r="AC202" s="481"/>
      <c r="AD202" s="464"/>
      <c r="AE202" s="386" t="s">
        <v>36</v>
      </c>
      <c r="AF202" s="385" t="s">
        <v>36</v>
      </c>
      <c r="AG202" s="19"/>
      <c r="AH202" s="9"/>
      <c r="AI202" s="20"/>
      <c r="AJ202" s="8"/>
      <c r="AK202" s="8"/>
      <c r="AL202" s="9"/>
    </row>
    <row r="203" spans="1:38" ht="13.5" customHeight="1">
      <c r="A203" s="2235"/>
      <c r="B203" s="472">
        <v>43005</v>
      </c>
      <c r="C203" s="473" t="s">
        <v>35</v>
      </c>
      <c r="D203" s="75" t="s">
        <v>676</v>
      </c>
      <c r="E203" s="73">
        <v>2.5</v>
      </c>
      <c r="F203" s="61">
        <v>24.8</v>
      </c>
      <c r="G203" s="23">
        <v>25</v>
      </c>
      <c r="H203" s="64">
        <v>23.9</v>
      </c>
      <c r="I203" s="65">
        <v>7.3</v>
      </c>
      <c r="J203" s="66">
        <v>7.1</v>
      </c>
      <c r="K203" s="24">
        <v>7.59</v>
      </c>
      <c r="L203" s="69">
        <v>7.6</v>
      </c>
      <c r="M203" s="65"/>
      <c r="N203" s="66">
        <v>30.8</v>
      </c>
      <c r="O203" s="23"/>
      <c r="P203" s="64">
        <v>65.8</v>
      </c>
      <c r="Q203" s="23"/>
      <c r="R203" s="64">
        <v>88</v>
      </c>
      <c r="S203" s="23"/>
      <c r="T203" s="64"/>
      <c r="U203" s="23"/>
      <c r="V203" s="64"/>
      <c r="W203" s="65"/>
      <c r="X203" s="66">
        <v>28.5</v>
      </c>
      <c r="Y203" s="70"/>
      <c r="Z203" s="71">
        <v>242</v>
      </c>
      <c r="AA203" s="24"/>
      <c r="AB203" s="69">
        <v>0.39</v>
      </c>
      <c r="AC203" s="481"/>
      <c r="AD203" s="464"/>
      <c r="AE203" s="386" t="s">
        <v>36</v>
      </c>
      <c r="AF203" s="385" t="s">
        <v>36</v>
      </c>
      <c r="AG203" s="19"/>
      <c r="AH203" s="9"/>
      <c r="AI203" s="20"/>
      <c r="AJ203" s="8"/>
      <c r="AK203" s="8"/>
      <c r="AL203" s="9"/>
    </row>
    <row r="204" spans="1:38" ht="13.5" customHeight="1">
      <c r="A204" s="2235"/>
      <c r="B204" s="472">
        <v>43006</v>
      </c>
      <c r="C204" s="473" t="s">
        <v>39</v>
      </c>
      <c r="D204" s="75" t="s">
        <v>659</v>
      </c>
      <c r="E204" s="73">
        <v>110</v>
      </c>
      <c r="F204" s="61">
        <v>19.399999999999999</v>
      </c>
      <c r="G204" s="23">
        <v>24.9</v>
      </c>
      <c r="H204" s="64">
        <v>23.8</v>
      </c>
      <c r="I204" s="65">
        <v>7.4</v>
      </c>
      <c r="J204" s="66">
        <v>7.5</v>
      </c>
      <c r="K204" s="24">
        <v>7.58</v>
      </c>
      <c r="L204" s="69">
        <v>7.59</v>
      </c>
      <c r="M204" s="65"/>
      <c r="N204" s="66">
        <v>32.1</v>
      </c>
      <c r="O204" s="23"/>
      <c r="P204" s="64">
        <v>66.8</v>
      </c>
      <c r="Q204" s="23"/>
      <c r="R204" s="64">
        <v>90.4</v>
      </c>
      <c r="S204" s="23"/>
      <c r="T204" s="64"/>
      <c r="U204" s="23"/>
      <c r="V204" s="64"/>
      <c r="W204" s="65"/>
      <c r="X204" s="66">
        <v>29.1</v>
      </c>
      <c r="Y204" s="70"/>
      <c r="Z204" s="71">
        <v>191</v>
      </c>
      <c r="AA204" s="24"/>
      <c r="AB204" s="69">
        <v>0.39</v>
      </c>
      <c r="AC204" s="481"/>
      <c r="AD204" s="464"/>
      <c r="AE204" s="386" t="s">
        <v>36</v>
      </c>
      <c r="AF204" s="385" t="s">
        <v>36</v>
      </c>
      <c r="AG204" s="21"/>
      <c r="AH204" s="3"/>
      <c r="AI204" s="22"/>
      <c r="AJ204" s="10"/>
      <c r="AK204" s="10"/>
      <c r="AL204" s="3"/>
    </row>
    <row r="205" spans="1:38" ht="13.5" customHeight="1">
      <c r="A205" s="2235"/>
      <c r="B205" s="472">
        <v>43007</v>
      </c>
      <c r="C205" s="473" t="s">
        <v>40</v>
      </c>
      <c r="D205" s="75" t="s">
        <v>657</v>
      </c>
      <c r="E205" s="73"/>
      <c r="F205" s="61">
        <v>19.600000000000001</v>
      </c>
      <c r="G205" s="23">
        <v>25.1</v>
      </c>
      <c r="H205" s="64">
        <v>23.8</v>
      </c>
      <c r="I205" s="65">
        <v>7.3</v>
      </c>
      <c r="J205" s="66">
        <v>6.8</v>
      </c>
      <c r="K205" s="24">
        <v>7.62</v>
      </c>
      <c r="L205" s="69">
        <v>7.64</v>
      </c>
      <c r="M205" s="65"/>
      <c r="N205" s="66">
        <v>30.7</v>
      </c>
      <c r="O205" s="23"/>
      <c r="P205" s="64">
        <v>66</v>
      </c>
      <c r="Q205" s="23"/>
      <c r="R205" s="64">
        <v>87</v>
      </c>
      <c r="S205" s="23"/>
      <c r="T205" s="64"/>
      <c r="U205" s="23"/>
      <c r="V205" s="64"/>
      <c r="W205" s="65"/>
      <c r="X205" s="66">
        <v>29.1</v>
      </c>
      <c r="Y205" s="70"/>
      <c r="Z205" s="71">
        <v>178</v>
      </c>
      <c r="AA205" s="24"/>
      <c r="AB205" s="69">
        <v>0.28000000000000003</v>
      </c>
      <c r="AC205" s="481"/>
      <c r="AD205" s="464"/>
      <c r="AE205" s="386" t="s">
        <v>36</v>
      </c>
      <c r="AF205" s="385" t="s">
        <v>36</v>
      </c>
      <c r="AG205" s="29" t="s">
        <v>34</v>
      </c>
      <c r="AH205" s="2" t="s">
        <v>36</v>
      </c>
      <c r="AI205" s="2" t="s">
        <v>36</v>
      </c>
      <c r="AJ205" s="2" t="s">
        <v>36</v>
      </c>
      <c r="AK205" s="2" t="s">
        <v>36</v>
      </c>
      <c r="AL205" s="100" t="s">
        <v>36</v>
      </c>
    </row>
    <row r="206" spans="1:38" ht="13.5" customHeight="1">
      <c r="A206" s="2235"/>
      <c r="B206" s="475">
        <v>43008</v>
      </c>
      <c r="C206" s="476" t="s">
        <v>41</v>
      </c>
      <c r="D206" s="267" t="s">
        <v>676</v>
      </c>
      <c r="E206" s="73"/>
      <c r="F206" s="61">
        <v>21.7</v>
      </c>
      <c r="G206" s="137">
        <v>24.7</v>
      </c>
      <c r="H206" s="138">
        <v>23.7</v>
      </c>
      <c r="I206" s="139">
        <v>9.5310000000000006</v>
      </c>
      <c r="J206" s="140">
        <v>7.88</v>
      </c>
      <c r="K206" s="141">
        <v>7.65</v>
      </c>
      <c r="L206" s="142">
        <v>7.65</v>
      </c>
      <c r="M206" s="139"/>
      <c r="N206" s="140">
        <v>29.6</v>
      </c>
      <c r="O206" s="23"/>
      <c r="P206" s="64" t="s">
        <v>19</v>
      </c>
      <c r="Q206" s="23"/>
      <c r="R206" s="64" t="s">
        <v>19</v>
      </c>
      <c r="S206" s="23"/>
      <c r="T206" s="64"/>
      <c r="U206" s="23"/>
      <c r="V206" s="64"/>
      <c r="W206" s="65"/>
      <c r="X206" s="66" t="s">
        <v>645</v>
      </c>
      <c r="Y206" s="70"/>
      <c r="Z206" s="71" t="s">
        <v>19</v>
      </c>
      <c r="AA206" s="24"/>
      <c r="AB206" s="69" t="s">
        <v>19</v>
      </c>
      <c r="AC206" s="481"/>
      <c r="AD206" s="464"/>
      <c r="AE206" s="386" t="s">
        <v>36</v>
      </c>
      <c r="AF206" s="385" t="s">
        <v>36</v>
      </c>
      <c r="AG206" s="11" t="s">
        <v>36</v>
      </c>
      <c r="AH206" s="2" t="s">
        <v>36</v>
      </c>
      <c r="AI206" s="2" t="s">
        <v>36</v>
      </c>
      <c r="AJ206" s="2" t="s">
        <v>36</v>
      </c>
      <c r="AK206" s="2" t="s">
        <v>36</v>
      </c>
      <c r="AL206" s="100" t="s">
        <v>36</v>
      </c>
    </row>
    <row r="207" spans="1:38" s="1" customFormat="1" ht="13.5" customHeight="1">
      <c r="A207" s="2235"/>
      <c r="B207" s="2183" t="s">
        <v>407</v>
      </c>
      <c r="C207" s="2184"/>
      <c r="D207" s="664"/>
      <c r="E207" s="586">
        <f t="shared" ref="E207:AF207" si="20">MAX(E177:E206)</f>
        <v>110</v>
      </c>
      <c r="F207" s="587">
        <f t="shared" si="20"/>
        <v>28.6</v>
      </c>
      <c r="G207" s="588">
        <f t="shared" si="20"/>
        <v>27.8</v>
      </c>
      <c r="H207" s="589">
        <f t="shared" si="20"/>
        <v>26.2</v>
      </c>
      <c r="I207" s="590">
        <f t="shared" si="20"/>
        <v>9.8000000000000007</v>
      </c>
      <c r="J207" s="591">
        <f t="shared" si="20"/>
        <v>11.3</v>
      </c>
      <c r="K207" s="592">
        <f t="shared" si="20"/>
        <v>7.79</v>
      </c>
      <c r="L207" s="593">
        <f t="shared" si="20"/>
        <v>7.75</v>
      </c>
      <c r="M207" s="590">
        <f t="shared" si="20"/>
        <v>0</v>
      </c>
      <c r="N207" s="591">
        <f t="shared" si="20"/>
        <v>33.299999999999997</v>
      </c>
      <c r="O207" s="588">
        <f t="shared" si="20"/>
        <v>0</v>
      </c>
      <c r="P207" s="589">
        <f t="shared" si="20"/>
        <v>68.7</v>
      </c>
      <c r="Q207" s="588">
        <f t="shared" si="20"/>
        <v>0</v>
      </c>
      <c r="R207" s="589">
        <f t="shared" si="20"/>
        <v>91.2</v>
      </c>
      <c r="S207" s="588">
        <f t="shared" si="20"/>
        <v>0</v>
      </c>
      <c r="T207" s="589">
        <f t="shared" si="20"/>
        <v>52.2</v>
      </c>
      <c r="U207" s="588">
        <f t="shared" si="20"/>
        <v>0</v>
      </c>
      <c r="V207" s="589">
        <f t="shared" si="20"/>
        <v>35</v>
      </c>
      <c r="W207" s="590">
        <f t="shared" si="20"/>
        <v>0</v>
      </c>
      <c r="X207" s="591">
        <f t="shared" si="20"/>
        <v>32.1</v>
      </c>
      <c r="Y207" s="594">
        <f t="shared" si="20"/>
        <v>0</v>
      </c>
      <c r="Z207" s="595">
        <f t="shared" si="20"/>
        <v>280</v>
      </c>
      <c r="AA207" s="592">
        <f t="shared" si="20"/>
        <v>0</v>
      </c>
      <c r="AB207" s="593">
        <f t="shared" si="20"/>
        <v>0.45</v>
      </c>
      <c r="AC207" s="615">
        <f t="shared" si="20"/>
        <v>191</v>
      </c>
      <c r="AD207" s="507">
        <f t="shared" si="20"/>
        <v>167</v>
      </c>
      <c r="AE207" s="596">
        <f t="shared" si="20"/>
        <v>0</v>
      </c>
      <c r="AF207" s="611">
        <f t="shared" si="20"/>
        <v>0</v>
      </c>
      <c r="AG207" s="11"/>
      <c r="AH207" s="2"/>
      <c r="AI207" s="2"/>
      <c r="AJ207" s="2"/>
      <c r="AK207" s="2"/>
      <c r="AL207" s="100"/>
    </row>
    <row r="208" spans="1:38" s="1" customFormat="1" ht="13.5" customHeight="1">
      <c r="A208" s="2235"/>
      <c r="B208" s="2185" t="s">
        <v>408</v>
      </c>
      <c r="C208" s="2186"/>
      <c r="D208" s="666"/>
      <c r="E208" s="597">
        <f t="shared" ref="E208:AF208" si="21">MIN(E177:E206)</f>
        <v>0.5</v>
      </c>
      <c r="F208" s="598">
        <f t="shared" si="21"/>
        <v>18.600000000000001</v>
      </c>
      <c r="G208" s="599">
        <f t="shared" si="21"/>
        <v>24.7</v>
      </c>
      <c r="H208" s="600">
        <f t="shared" si="21"/>
        <v>23.6</v>
      </c>
      <c r="I208" s="601">
        <f t="shared" si="21"/>
        <v>6.2</v>
      </c>
      <c r="J208" s="602">
        <f t="shared" si="21"/>
        <v>6</v>
      </c>
      <c r="K208" s="603">
        <f t="shared" si="21"/>
        <v>7.47</v>
      </c>
      <c r="L208" s="604">
        <f t="shared" si="21"/>
        <v>7.48</v>
      </c>
      <c r="M208" s="601">
        <f t="shared" si="21"/>
        <v>0</v>
      </c>
      <c r="N208" s="602">
        <f t="shared" si="21"/>
        <v>29.2</v>
      </c>
      <c r="O208" s="599">
        <f t="shared" si="21"/>
        <v>0</v>
      </c>
      <c r="P208" s="600">
        <f t="shared" si="21"/>
        <v>62.8</v>
      </c>
      <c r="Q208" s="599">
        <f t="shared" si="21"/>
        <v>0</v>
      </c>
      <c r="R208" s="600">
        <f t="shared" si="21"/>
        <v>81.599999999999994</v>
      </c>
      <c r="S208" s="599">
        <f t="shared" si="21"/>
        <v>0</v>
      </c>
      <c r="T208" s="600">
        <f t="shared" si="21"/>
        <v>52.2</v>
      </c>
      <c r="U208" s="599">
        <f t="shared" si="21"/>
        <v>0</v>
      </c>
      <c r="V208" s="600">
        <f t="shared" si="21"/>
        <v>35</v>
      </c>
      <c r="W208" s="601">
        <f t="shared" si="21"/>
        <v>0</v>
      </c>
      <c r="X208" s="602">
        <f t="shared" si="21"/>
        <v>27.1</v>
      </c>
      <c r="Y208" s="605">
        <f t="shared" si="21"/>
        <v>0</v>
      </c>
      <c r="Z208" s="606">
        <f t="shared" si="21"/>
        <v>153</v>
      </c>
      <c r="AA208" s="603">
        <f t="shared" si="21"/>
        <v>0</v>
      </c>
      <c r="AB208" s="604">
        <f t="shared" si="21"/>
        <v>0.23</v>
      </c>
      <c r="AC208" s="49">
        <v>0</v>
      </c>
      <c r="AD208" s="501">
        <v>0</v>
      </c>
      <c r="AE208" s="607">
        <f t="shared" si="21"/>
        <v>0</v>
      </c>
      <c r="AF208" s="612">
        <f t="shared" si="21"/>
        <v>0</v>
      </c>
      <c r="AG208" s="11"/>
      <c r="AH208" s="2"/>
      <c r="AI208" s="2"/>
      <c r="AJ208" s="2"/>
      <c r="AK208" s="2"/>
      <c r="AL208" s="100"/>
    </row>
    <row r="209" spans="1:38" s="1" customFormat="1" ht="13.5" customHeight="1">
      <c r="A209" s="2235"/>
      <c r="B209" s="2185" t="s">
        <v>409</v>
      </c>
      <c r="C209" s="2186"/>
      <c r="D209" s="666"/>
      <c r="E209" s="666"/>
      <c r="F209" s="1152">
        <f t="shared" ref="F209:AA209" si="22">IF(COUNT(F177:F206)=0,0,AVERAGE(F177:F206))</f>
        <v>23.516666666666662</v>
      </c>
      <c r="G209" s="599">
        <f t="shared" si="22"/>
        <v>25.686666666666667</v>
      </c>
      <c r="H209" s="600">
        <f t="shared" si="22"/>
        <v>24.426666666666666</v>
      </c>
      <c r="I209" s="601">
        <f t="shared" si="22"/>
        <v>8.0356333333333332</v>
      </c>
      <c r="J209" s="602">
        <f t="shared" si="22"/>
        <v>7.9348999999999981</v>
      </c>
      <c r="K209" s="603">
        <f t="shared" si="22"/>
        <v>7.5973333333333342</v>
      </c>
      <c r="L209" s="604">
        <f t="shared" si="22"/>
        <v>7.6126666666666658</v>
      </c>
      <c r="M209" s="601">
        <f t="shared" si="22"/>
        <v>0</v>
      </c>
      <c r="N209" s="602">
        <f t="shared" si="22"/>
        <v>31.02</v>
      </c>
      <c r="O209" s="599">
        <f t="shared" si="22"/>
        <v>0</v>
      </c>
      <c r="P209" s="600">
        <f>IF(COUNT(P177:P206)=0,0,AVERAGE(P177:P206))</f>
        <v>66.069999999999993</v>
      </c>
      <c r="Q209" s="599">
        <f t="shared" si="22"/>
        <v>0</v>
      </c>
      <c r="R209" s="600">
        <f t="shared" si="22"/>
        <v>86.9</v>
      </c>
      <c r="S209" s="599">
        <f t="shared" si="22"/>
        <v>0</v>
      </c>
      <c r="T209" s="600">
        <f t="shared" si="22"/>
        <v>52.2</v>
      </c>
      <c r="U209" s="599">
        <f t="shared" si="22"/>
        <v>0</v>
      </c>
      <c r="V209" s="600">
        <f t="shared" si="22"/>
        <v>35</v>
      </c>
      <c r="W209" s="601">
        <f t="shared" si="22"/>
        <v>0</v>
      </c>
      <c r="X209" s="602">
        <f t="shared" si="22"/>
        <v>29.129999999999995</v>
      </c>
      <c r="Y209" s="605">
        <f t="shared" si="22"/>
        <v>0</v>
      </c>
      <c r="Z209" s="606">
        <f t="shared" si="22"/>
        <v>215.05</v>
      </c>
      <c r="AA209" s="603">
        <f t="shared" si="22"/>
        <v>0</v>
      </c>
      <c r="AB209" s="604">
        <f>IF(COUNT(AB177:AB206)=0,0,AVERAGE(AB177:AB206))</f>
        <v>0.33850000000000008</v>
      </c>
      <c r="AC209" s="49">
        <f>AC210/30</f>
        <v>6.3666666666666663</v>
      </c>
      <c r="AD209" s="501">
        <f>AD210/30</f>
        <v>5.5666666666666664</v>
      </c>
      <c r="AE209" s="607" t="s">
        <v>36</v>
      </c>
      <c r="AF209" s="613"/>
      <c r="AG209" s="11"/>
      <c r="AH209" s="2"/>
      <c r="AI209" s="2"/>
      <c r="AJ209" s="2"/>
      <c r="AK209" s="2"/>
      <c r="AL209" s="100"/>
    </row>
    <row r="210" spans="1:38" s="1" customFormat="1" ht="13.5" customHeight="1">
      <c r="A210" s="2236"/>
      <c r="B210" s="2189" t="s">
        <v>410</v>
      </c>
      <c r="C210" s="2190"/>
      <c r="D210" s="666"/>
      <c r="E210" s="669">
        <f>SUM(E177:E206)</f>
        <v>240.5</v>
      </c>
      <c r="F210" s="677"/>
      <c r="G210" s="681"/>
      <c r="H210" s="678"/>
      <c r="I210" s="679"/>
      <c r="J210" s="682"/>
      <c r="K210" s="706"/>
      <c r="L210" s="680"/>
      <c r="M210" s="679"/>
      <c r="N210" s="682"/>
      <c r="O210" s="681"/>
      <c r="P210" s="678"/>
      <c r="Q210" s="681"/>
      <c r="R210" s="727"/>
      <c r="S210" s="732"/>
      <c r="T210" s="727"/>
      <c r="U210" s="732"/>
      <c r="V210" s="727"/>
      <c r="W210" s="728"/>
      <c r="X210" s="735"/>
      <c r="Y210" s="736"/>
      <c r="Z210" s="763"/>
      <c r="AA210" s="762"/>
      <c r="AB210" s="731"/>
      <c r="AC210" s="670">
        <f>SUM(AC177:AC206)</f>
        <v>191</v>
      </c>
      <c r="AD210" s="671">
        <f>SUM(AD177:AD206)</f>
        <v>167</v>
      </c>
      <c r="AE210" s="764"/>
      <c r="AF210" s="674"/>
      <c r="AG210" s="11"/>
      <c r="AH210" s="2"/>
      <c r="AI210" s="2"/>
      <c r="AJ210" s="2"/>
      <c r="AK210" s="2"/>
      <c r="AL210" s="100"/>
    </row>
    <row r="211" spans="1:38" ht="13.5" customHeight="1">
      <c r="A211" s="2225" t="s">
        <v>352</v>
      </c>
      <c r="B211" s="469">
        <v>43009</v>
      </c>
      <c r="C211" s="470" t="s">
        <v>42</v>
      </c>
      <c r="D211" s="74" t="s">
        <v>657</v>
      </c>
      <c r="E211" s="72"/>
      <c r="F211" s="514">
        <v>19.899999999999999</v>
      </c>
      <c r="G211" s="349">
        <v>24.6</v>
      </c>
      <c r="H211" s="350">
        <v>23.5</v>
      </c>
      <c r="I211" s="351">
        <v>9.6</v>
      </c>
      <c r="J211" s="352">
        <v>8.3000000000000007</v>
      </c>
      <c r="K211" s="353">
        <v>7.64</v>
      </c>
      <c r="L211" s="354">
        <v>7.64</v>
      </c>
      <c r="M211" s="351"/>
      <c r="N211" s="352">
        <v>28.2</v>
      </c>
      <c r="O211" s="349"/>
      <c r="P211" s="350" t="s">
        <v>19</v>
      </c>
      <c r="Q211" s="349"/>
      <c r="R211" s="63" t="s">
        <v>19</v>
      </c>
      <c r="S211" s="62"/>
      <c r="T211" s="63"/>
      <c r="U211" s="62"/>
      <c r="V211" s="63"/>
      <c r="W211" s="56"/>
      <c r="X211" s="57" t="s">
        <v>19</v>
      </c>
      <c r="Y211" s="58"/>
      <c r="Z211" s="59" t="s">
        <v>19</v>
      </c>
      <c r="AA211" s="67"/>
      <c r="AB211" s="68" t="s">
        <v>19</v>
      </c>
      <c r="AC211" s="483">
        <v>342</v>
      </c>
      <c r="AD211" s="463">
        <v>453</v>
      </c>
      <c r="AE211" s="386" t="s">
        <v>36</v>
      </c>
      <c r="AF211" s="385" t="s">
        <v>36</v>
      </c>
      <c r="AG211" s="186">
        <v>43013</v>
      </c>
      <c r="AH211" s="147" t="s">
        <v>29</v>
      </c>
      <c r="AI211" s="148">
        <v>19.899999999999999</v>
      </c>
      <c r="AJ211" s="149" t="s">
        <v>20</v>
      </c>
      <c r="AK211" s="150"/>
      <c r="AL211" s="151"/>
    </row>
    <row r="212" spans="1:38">
      <c r="A212" s="2226"/>
      <c r="B212" s="472">
        <v>43010</v>
      </c>
      <c r="C212" s="473" t="s">
        <v>37</v>
      </c>
      <c r="D212" s="75" t="s">
        <v>676</v>
      </c>
      <c r="E212" s="73">
        <v>1</v>
      </c>
      <c r="F212" s="61">
        <v>25.7</v>
      </c>
      <c r="G212" s="23">
        <v>24.2</v>
      </c>
      <c r="H212" s="64">
        <v>23.2</v>
      </c>
      <c r="I212" s="65">
        <v>8.6</v>
      </c>
      <c r="J212" s="66">
        <v>7.1</v>
      </c>
      <c r="K212" s="24">
        <v>7.56</v>
      </c>
      <c r="L212" s="69">
        <v>7.58</v>
      </c>
      <c r="M212" s="65"/>
      <c r="N212" s="66">
        <v>29.2</v>
      </c>
      <c r="O212" s="23"/>
      <c r="P212" s="64">
        <v>65</v>
      </c>
      <c r="Q212" s="23"/>
      <c r="R212" s="64">
        <v>84.2</v>
      </c>
      <c r="S212" s="23"/>
      <c r="T212" s="64" t="s">
        <v>19</v>
      </c>
      <c r="U212" s="23"/>
      <c r="V212" s="64" t="s">
        <v>19</v>
      </c>
      <c r="W212" s="65"/>
      <c r="X212" s="66">
        <v>24.1</v>
      </c>
      <c r="Y212" s="70"/>
      <c r="Z212" s="71">
        <v>170</v>
      </c>
      <c r="AA212" s="24"/>
      <c r="AB212" s="69">
        <v>0.37</v>
      </c>
      <c r="AC212" s="481"/>
      <c r="AD212" s="464"/>
      <c r="AE212" s="386" t="s">
        <v>36</v>
      </c>
      <c r="AF212" s="385" t="s">
        <v>36</v>
      </c>
      <c r="AG212" s="12" t="s">
        <v>30</v>
      </c>
      <c r="AH212" s="13" t="s">
        <v>31</v>
      </c>
      <c r="AI212" s="14" t="s">
        <v>32</v>
      </c>
      <c r="AJ212" s="15" t="s">
        <v>33</v>
      </c>
      <c r="AK212" s="16" t="s">
        <v>36</v>
      </c>
      <c r="AL212" s="93"/>
    </row>
    <row r="213" spans="1:38">
      <c r="A213" s="2226"/>
      <c r="B213" s="472">
        <v>43011</v>
      </c>
      <c r="C213" s="473" t="s">
        <v>38</v>
      </c>
      <c r="D213" s="75" t="s">
        <v>659</v>
      </c>
      <c r="E213" s="73">
        <v>4.5</v>
      </c>
      <c r="F213" s="61">
        <v>20.5</v>
      </c>
      <c r="G213" s="23">
        <v>24.1</v>
      </c>
      <c r="H213" s="64">
        <v>23.3</v>
      </c>
      <c r="I213" s="65">
        <v>8.5</v>
      </c>
      <c r="J213" s="66">
        <v>7</v>
      </c>
      <c r="K213" s="24">
        <v>7.54</v>
      </c>
      <c r="L213" s="69">
        <v>7.55</v>
      </c>
      <c r="M213" s="65"/>
      <c r="N213" s="66">
        <v>30.4</v>
      </c>
      <c r="O213" s="23"/>
      <c r="P213" s="64">
        <v>66.3</v>
      </c>
      <c r="Q213" s="23"/>
      <c r="R213" s="64">
        <v>87.8</v>
      </c>
      <c r="S213" s="23"/>
      <c r="T213" s="64"/>
      <c r="U213" s="23"/>
      <c r="V213" s="64"/>
      <c r="W213" s="65"/>
      <c r="X213" s="66">
        <v>26.9</v>
      </c>
      <c r="Y213" s="70"/>
      <c r="Z213" s="71">
        <v>199</v>
      </c>
      <c r="AA213" s="24"/>
      <c r="AB213" s="69">
        <v>0.41</v>
      </c>
      <c r="AC213" s="481"/>
      <c r="AD213" s="464"/>
      <c r="AE213" s="386" t="s">
        <v>36</v>
      </c>
      <c r="AF213" s="385" t="s">
        <v>36</v>
      </c>
      <c r="AG213" s="5" t="s">
        <v>273</v>
      </c>
      <c r="AH213" s="17" t="s">
        <v>20</v>
      </c>
      <c r="AI213" s="31"/>
      <c r="AJ213" s="32">
        <v>22.9</v>
      </c>
      <c r="AK213" s="33" t="s">
        <v>36</v>
      </c>
      <c r="AL213" s="94"/>
    </row>
    <row r="214" spans="1:38">
      <c r="A214" s="2226"/>
      <c r="B214" s="472">
        <v>43012</v>
      </c>
      <c r="C214" s="473" t="s">
        <v>35</v>
      </c>
      <c r="D214" s="75" t="s">
        <v>757</v>
      </c>
      <c r="E214" s="73"/>
      <c r="F214" s="61">
        <v>16.899999999999999</v>
      </c>
      <c r="G214" s="23">
        <v>23.9</v>
      </c>
      <c r="H214" s="64">
        <v>23.1</v>
      </c>
      <c r="I214" s="65">
        <v>9.1</v>
      </c>
      <c r="J214" s="66">
        <v>7.2</v>
      </c>
      <c r="K214" s="24">
        <v>7.66</v>
      </c>
      <c r="L214" s="69">
        <v>7.67</v>
      </c>
      <c r="M214" s="65"/>
      <c r="N214" s="66">
        <v>31</v>
      </c>
      <c r="O214" s="23"/>
      <c r="P214" s="64">
        <v>67.7</v>
      </c>
      <c r="Q214" s="23"/>
      <c r="R214" s="64">
        <v>87.8</v>
      </c>
      <c r="S214" s="23"/>
      <c r="T214" s="64"/>
      <c r="U214" s="23"/>
      <c r="V214" s="64"/>
      <c r="W214" s="65"/>
      <c r="X214" s="66">
        <v>27</v>
      </c>
      <c r="Y214" s="70"/>
      <c r="Z214" s="71">
        <v>177</v>
      </c>
      <c r="AA214" s="24"/>
      <c r="AB214" s="69">
        <v>0.36</v>
      </c>
      <c r="AC214" s="481"/>
      <c r="AD214" s="464"/>
      <c r="AE214" s="386" t="s">
        <v>36</v>
      </c>
      <c r="AF214" s="385" t="s">
        <v>36</v>
      </c>
      <c r="AG214" s="6" t="s">
        <v>274</v>
      </c>
      <c r="AH214" s="18" t="s">
        <v>275</v>
      </c>
      <c r="AI214" s="37"/>
      <c r="AJ214" s="38" t="s">
        <v>644</v>
      </c>
      <c r="AK214" s="39" t="s">
        <v>36</v>
      </c>
      <c r="AL214" s="95"/>
    </row>
    <row r="215" spans="1:38">
      <c r="A215" s="2226"/>
      <c r="B215" s="537">
        <v>43013</v>
      </c>
      <c r="C215" s="528" t="s">
        <v>39</v>
      </c>
      <c r="D215" s="75" t="s">
        <v>676</v>
      </c>
      <c r="E215" s="73"/>
      <c r="F215" s="61">
        <v>19.899999999999999</v>
      </c>
      <c r="G215" s="23">
        <v>23.8</v>
      </c>
      <c r="H215" s="64">
        <v>22.9</v>
      </c>
      <c r="I215" s="65">
        <v>8.6</v>
      </c>
      <c r="J215" s="66">
        <v>7</v>
      </c>
      <c r="K215" s="24">
        <v>7.69</v>
      </c>
      <c r="L215" s="69">
        <v>7.67</v>
      </c>
      <c r="M215" s="65"/>
      <c r="N215" s="66">
        <v>30.7</v>
      </c>
      <c r="O215" s="23"/>
      <c r="P215" s="64">
        <v>66.8</v>
      </c>
      <c r="Q215" s="23"/>
      <c r="R215" s="64">
        <v>88.6</v>
      </c>
      <c r="S215" s="23"/>
      <c r="T215" s="64">
        <v>52</v>
      </c>
      <c r="U215" s="23"/>
      <c r="V215" s="64">
        <v>36.6</v>
      </c>
      <c r="W215" s="65"/>
      <c r="X215" s="66">
        <v>27.3</v>
      </c>
      <c r="Y215" s="70"/>
      <c r="Z215" s="71">
        <v>191</v>
      </c>
      <c r="AA215" s="24"/>
      <c r="AB215" s="69">
        <v>0.25</v>
      </c>
      <c r="AC215" s="481"/>
      <c r="AD215" s="464"/>
      <c r="AE215" s="386" t="s">
        <v>36</v>
      </c>
      <c r="AF215" s="385" t="s">
        <v>36</v>
      </c>
      <c r="AG215" s="6" t="s">
        <v>21</v>
      </c>
      <c r="AH215" s="18"/>
      <c r="AI215" s="40"/>
      <c r="AJ215" s="41" t="s">
        <v>644</v>
      </c>
      <c r="AK215" s="42" t="s">
        <v>36</v>
      </c>
      <c r="AL215" s="96"/>
    </row>
    <row r="216" spans="1:38">
      <c r="A216" s="2226"/>
      <c r="B216" s="1592">
        <v>43014</v>
      </c>
      <c r="C216" s="1593" t="s">
        <v>40</v>
      </c>
      <c r="D216" s="75" t="s">
        <v>676</v>
      </c>
      <c r="E216" s="73">
        <v>22.5</v>
      </c>
      <c r="F216" s="61">
        <v>17.399999999999999</v>
      </c>
      <c r="G216" s="23">
        <v>23.5</v>
      </c>
      <c r="H216" s="64">
        <v>23.1</v>
      </c>
      <c r="I216" s="65">
        <v>7.9</v>
      </c>
      <c r="J216" s="66">
        <v>7.3</v>
      </c>
      <c r="K216" s="24">
        <v>7.49</v>
      </c>
      <c r="L216" s="69">
        <v>7.54</v>
      </c>
      <c r="M216" s="65"/>
      <c r="N216" s="66">
        <v>30.5</v>
      </c>
      <c r="O216" s="23"/>
      <c r="P216" s="64">
        <v>68.2</v>
      </c>
      <c r="Q216" s="23"/>
      <c r="R216" s="64">
        <v>88.8</v>
      </c>
      <c r="S216" s="23"/>
      <c r="T216" s="64" t="s">
        <v>19</v>
      </c>
      <c r="U216" s="23"/>
      <c r="V216" s="64" t="s">
        <v>19</v>
      </c>
      <c r="W216" s="65"/>
      <c r="X216" s="66">
        <v>26.3</v>
      </c>
      <c r="Y216" s="70"/>
      <c r="Z216" s="71">
        <v>153</v>
      </c>
      <c r="AA216" s="24"/>
      <c r="AB216" s="69">
        <v>0.35</v>
      </c>
      <c r="AC216" s="481"/>
      <c r="AD216" s="464"/>
      <c r="AE216" s="386" t="s">
        <v>36</v>
      </c>
      <c r="AF216" s="385" t="s">
        <v>36</v>
      </c>
      <c r="AG216" s="6" t="s">
        <v>276</v>
      </c>
      <c r="AH216" s="18" t="s">
        <v>22</v>
      </c>
      <c r="AI216" s="34"/>
      <c r="AJ216" s="35">
        <v>30.7</v>
      </c>
      <c r="AK216" s="36" t="s">
        <v>36</v>
      </c>
      <c r="AL216" s="97"/>
    </row>
    <row r="217" spans="1:38">
      <c r="A217" s="2226"/>
      <c r="B217" s="472">
        <v>43015</v>
      </c>
      <c r="C217" s="473" t="s">
        <v>41</v>
      </c>
      <c r="D217" s="75" t="s">
        <v>659</v>
      </c>
      <c r="E217" s="73">
        <v>40.5</v>
      </c>
      <c r="F217" s="61">
        <v>17.2</v>
      </c>
      <c r="G217" s="23">
        <v>23.1</v>
      </c>
      <c r="H217" s="64">
        <v>22.2</v>
      </c>
      <c r="I217" s="65">
        <v>8.5</v>
      </c>
      <c r="J217" s="66">
        <v>7.8</v>
      </c>
      <c r="K217" s="24">
        <v>7.54</v>
      </c>
      <c r="L217" s="69">
        <v>7.46</v>
      </c>
      <c r="M217" s="65"/>
      <c r="N217" s="66">
        <v>31.6</v>
      </c>
      <c r="O217" s="23"/>
      <c r="P217" s="64"/>
      <c r="Q217" s="23"/>
      <c r="R217" s="64" t="s">
        <v>19</v>
      </c>
      <c r="S217" s="23"/>
      <c r="T217" s="64"/>
      <c r="U217" s="23"/>
      <c r="V217" s="64"/>
      <c r="W217" s="65"/>
      <c r="X217" s="66" t="s">
        <v>19</v>
      </c>
      <c r="Y217" s="70"/>
      <c r="Z217" s="71" t="s">
        <v>19</v>
      </c>
      <c r="AA217" s="24"/>
      <c r="AB217" s="69" t="s">
        <v>19</v>
      </c>
      <c r="AC217" s="481"/>
      <c r="AD217" s="464"/>
      <c r="AE217" s="386" t="s">
        <v>36</v>
      </c>
      <c r="AF217" s="385" t="s">
        <v>36</v>
      </c>
      <c r="AG217" s="6" t="s">
        <v>277</v>
      </c>
      <c r="AH217" s="18" t="s">
        <v>23</v>
      </c>
      <c r="AI217" s="34"/>
      <c r="AJ217" s="35">
        <v>66.8</v>
      </c>
      <c r="AK217" s="36" t="s">
        <v>36</v>
      </c>
      <c r="AL217" s="97"/>
    </row>
    <row r="218" spans="1:38">
      <c r="A218" s="2226"/>
      <c r="B218" s="472">
        <v>43016</v>
      </c>
      <c r="C218" s="473" t="s">
        <v>42</v>
      </c>
      <c r="D218" s="75" t="s">
        <v>657</v>
      </c>
      <c r="E218" s="73"/>
      <c r="F218" s="61">
        <v>21.5</v>
      </c>
      <c r="G218" s="23">
        <v>22.9</v>
      </c>
      <c r="H218" s="64">
        <v>21.8</v>
      </c>
      <c r="I218" s="65">
        <v>8.1999999999999993</v>
      </c>
      <c r="J218" s="66">
        <v>7.4</v>
      </c>
      <c r="K218" s="24">
        <v>7.5</v>
      </c>
      <c r="L218" s="69">
        <v>7.4</v>
      </c>
      <c r="M218" s="65"/>
      <c r="N218" s="66">
        <v>30.9</v>
      </c>
      <c r="O218" s="23"/>
      <c r="P218" s="64"/>
      <c r="Q218" s="23"/>
      <c r="R218" s="64" t="s">
        <v>19</v>
      </c>
      <c r="S218" s="23"/>
      <c r="T218" s="64"/>
      <c r="U218" s="23"/>
      <c r="V218" s="64"/>
      <c r="W218" s="65"/>
      <c r="X218" s="66" t="s">
        <v>19</v>
      </c>
      <c r="Y218" s="70"/>
      <c r="Z218" s="71" t="s">
        <v>19</v>
      </c>
      <c r="AA218" s="24"/>
      <c r="AB218" s="69" t="s">
        <v>19</v>
      </c>
      <c r="AC218" s="481"/>
      <c r="AD218" s="464"/>
      <c r="AE218" s="386" t="s">
        <v>36</v>
      </c>
      <c r="AF218" s="385" t="s">
        <v>36</v>
      </c>
      <c r="AG218" s="6" t="s">
        <v>278</v>
      </c>
      <c r="AH218" s="18" t="s">
        <v>23</v>
      </c>
      <c r="AI218" s="34"/>
      <c r="AJ218" s="35">
        <v>88.6</v>
      </c>
      <c r="AK218" s="36" t="s">
        <v>36</v>
      </c>
      <c r="AL218" s="97"/>
    </row>
    <row r="219" spans="1:38">
      <c r="A219" s="2226"/>
      <c r="B219" s="472">
        <v>43017</v>
      </c>
      <c r="C219" s="473" t="s">
        <v>37</v>
      </c>
      <c r="D219" s="75" t="s">
        <v>657</v>
      </c>
      <c r="E219" s="73"/>
      <c r="F219" s="61">
        <v>18.7</v>
      </c>
      <c r="G219" s="23">
        <v>22.8</v>
      </c>
      <c r="H219" s="64">
        <v>21.7</v>
      </c>
      <c r="I219" s="65">
        <v>10.9</v>
      </c>
      <c r="J219" s="66">
        <v>9.4</v>
      </c>
      <c r="K219" s="24">
        <v>7.47</v>
      </c>
      <c r="L219" s="69">
        <v>7.46</v>
      </c>
      <c r="M219" s="65"/>
      <c r="N219" s="66">
        <v>27</v>
      </c>
      <c r="O219" s="23"/>
      <c r="P219" s="64"/>
      <c r="Q219" s="23"/>
      <c r="R219" s="64" t="s">
        <v>19</v>
      </c>
      <c r="S219" s="23"/>
      <c r="T219" s="64"/>
      <c r="U219" s="23"/>
      <c r="V219" s="64"/>
      <c r="W219" s="65"/>
      <c r="X219" s="66" t="s">
        <v>19</v>
      </c>
      <c r="Y219" s="70"/>
      <c r="Z219" s="71" t="s">
        <v>19</v>
      </c>
      <c r="AA219" s="24"/>
      <c r="AB219" s="69" t="s">
        <v>19</v>
      </c>
      <c r="AC219" s="481"/>
      <c r="AD219" s="464"/>
      <c r="AE219" s="386" t="s">
        <v>36</v>
      </c>
      <c r="AF219" s="385" t="s">
        <v>36</v>
      </c>
      <c r="AG219" s="6" t="s">
        <v>279</v>
      </c>
      <c r="AH219" s="18" t="s">
        <v>23</v>
      </c>
      <c r="AI219" s="34"/>
      <c r="AJ219" s="35">
        <v>52</v>
      </c>
      <c r="AK219" s="36" t="s">
        <v>36</v>
      </c>
      <c r="AL219" s="97"/>
    </row>
    <row r="220" spans="1:38">
      <c r="A220" s="2226"/>
      <c r="B220" s="472">
        <v>43018</v>
      </c>
      <c r="C220" s="473" t="s">
        <v>38</v>
      </c>
      <c r="D220" s="75" t="s">
        <v>657</v>
      </c>
      <c r="E220" s="73"/>
      <c r="F220" s="61">
        <v>23.8</v>
      </c>
      <c r="G220" s="23">
        <v>23.3</v>
      </c>
      <c r="H220" s="64">
        <v>22.1</v>
      </c>
      <c r="I220" s="65">
        <v>9.6999999999999993</v>
      </c>
      <c r="J220" s="66">
        <v>8.1999999999999993</v>
      </c>
      <c r="K220" s="24">
        <v>7.44</v>
      </c>
      <c r="L220" s="69">
        <v>7.41</v>
      </c>
      <c r="M220" s="65"/>
      <c r="N220" s="66">
        <v>27.7</v>
      </c>
      <c r="O220" s="23"/>
      <c r="P220" s="64">
        <v>61.9</v>
      </c>
      <c r="Q220" s="23"/>
      <c r="R220" s="64">
        <v>83.8</v>
      </c>
      <c r="S220" s="23"/>
      <c r="T220" s="64"/>
      <c r="U220" s="23"/>
      <c r="V220" s="64"/>
      <c r="W220" s="65"/>
      <c r="X220" s="66">
        <v>23.1</v>
      </c>
      <c r="Y220" s="70"/>
      <c r="Z220" s="71">
        <v>147</v>
      </c>
      <c r="AA220" s="24"/>
      <c r="AB220" s="69">
        <v>0.47</v>
      </c>
      <c r="AC220" s="481"/>
      <c r="AD220" s="464"/>
      <c r="AE220" s="386" t="s">
        <v>36</v>
      </c>
      <c r="AF220" s="385" t="s">
        <v>36</v>
      </c>
      <c r="AG220" s="6" t="s">
        <v>280</v>
      </c>
      <c r="AH220" s="18" t="s">
        <v>23</v>
      </c>
      <c r="AI220" s="34"/>
      <c r="AJ220" s="35">
        <v>36.6</v>
      </c>
      <c r="AK220" s="36" t="s">
        <v>36</v>
      </c>
      <c r="AL220" s="97"/>
    </row>
    <row r="221" spans="1:38">
      <c r="A221" s="2226"/>
      <c r="B221" s="472">
        <v>43019</v>
      </c>
      <c r="C221" s="473" t="s">
        <v>35</v>
      </c>
      <c r="D221" s="75" t="s">
        <v>657</v>
      </c>
      <c r="E221" s="73"/>
      <c r="F221" s="61">
        <v>24.5</v>
      </c>
      <c r="G221" s="23">
        <v>23.5</v>
      </c>
      <c r="H221" s="64">
        <v>22.2</v>
      </c>
      <c r="I221" s="65">
        <v>8.6999999999999993</v>
      </c>
      <c r="J221" s="66">
        <v>8</v>
      </c>
      <c r="K221" s="24">
        <v>7.43</v>
      </c>
      <c r="L221" s="69">
        <v>7.41</v>
      </c>
      <c r="M221" s="65"/>
      <c r="N221" s="66">
        <v>30.5</v>
      </c>
      <c r="O221" s="23"/>
      <c r="P221" s="64">
        <v>65.900000000000006</v>
      </c>
      <c r="Q221" s="23"/>
      <c r="R221" s="64">
        <v>86.4</v>
      </c>
      <c r="S221" s="23"/>
      <c r="T221" s="64"/>
      <c r="U221" s="23"/>
      <c r="V221" s="64"/>
      <c r="W221" s="65"/>
      <c r="X221" s="66">
        <v>27.2</v>
      </c>
      <c r="Y221" s="70"/>
      <c r="Z221" s="71">
        <v>176</v>
      </c>
      <c r="AA221" s="24"/>
      <c r="AB221" s="69">
        <v>0.47</v>
      </c>
      <c r="AC221" s="481"/>
      <c r="AD221" s="464"/>
      <c r="AE221" s="386" t="s">
        <v>36</v>
      </c>
      <c r="AF221" s="385" t="s">
        <v>36</v>
      </c>
      <c r="AG221" s="6" t="s">
        <v>281</v>
      </c>
      <c r="AH221" s="18" t="s">
        <v>23</v>
      </c>
      <c r="AI221" s="37"/>
      <c r="AJ221" s="38">
        <v>27.3</v>
      </c>
      <c r="AK221" s="39" t="s">
        <v>36</v>
      </c>
      <c r="AL221" s="95"/>
    </row>
    <row r="222" spans="1:38">
      <c r="A222" s="2226"/>
      <c r="B222" s="472">
        <v>43020</v>
      </c>
      <c r="C222" s="473" t="s">
        <v>39</v>
      </c>
      <c r="D222" s="75" t="s">
        <v>657</v>
      </c>
      <c r="E222" s="73"/>
      <c r="F222" s="61">
        <v>26.6</v>
      </c>
      <c r="G222" s="23">
        <v>23.7</v>
      </c>
      <c r="H222" s="64">
        <v>22.4</v>
      </c>
      <c r="I222" s="65">
        <v>8.6</v>
      </c>
      <c r="J222" s="66">
        <v>7.8</v>
      </c>
      <c r="K222" s="24">
        <v>7.4</v>
      </c>
      <c r="L222" s="69">
        <v>7.36</v>
      </c>
      <c r="M222" s="65"/>
      <c r="N222" s="66">
        <v>31</v>
      </c>
      <c r="O222" s="23"/>
      <c r="P222" s="64">
        <v>67.7</v>
      </c>
      <c r="Q222" s="23"/>
      <c r="R222" s="64">
        <v>88.2</v>
      </c>
      <c r="S222" s="23"/>
      <c r="T222" s="64"/>
      <c r="U222" s="23"/>
      <c r="V222" s="64"/>
      <c r="W222" s="65"/>
      <c r="X222" s="66">
        <v>27.7</v>
      </c>
      <c r="Y222" s="70"/>
      <c r="Z222" s="71">
        <v>216</v>
      </c>
      <c r="AA222" s="24"/>
      <c r="AB222" s="69">
        <v>0.42</v>
      </c>
      <c r="AC222" s="481"/>
      <c r="AD222" s="464"/>
      <c r="AE222" s="386" t="s">
        <v>36</v>
      </c>
      <c r="AF222" s="385" t="s">
        <v>36</v>
      </c>
      <c r="AG222" s="6" t="s">
        <v>282</v>
      </c>
      <c r="AH222" s="18" t="s">
        <v>23</v>
      </c>
      <c r="AI222" s="49"/>
      <c r="AJ222" s="50">
        <v>191</v>
      </c>
      <c r="AK222" s="25" t="s">
        <v>36</v>
      </c>
      <c r="AL222" s="26"/>
    </row>
    <row r="223" spans="1:38">
      <c r="A223" s="2226"/>
      <c r="B223" s="472">
        <v>43021</v>
      </c>
      <c r="C223" s="473" t="s">
        <v>40</v>
      </c>
      <c r="D223" s="75" t="s">
        <v>659</v>
      </c>
      <c r="E223" s="73">
        <v>9</v>
      </c>
      <c r="F223" s="61">
        <v>15.1</v>
      </c>
      <c r="G223" s="23">
        <v>23.5</v>
      </c>
      <c r="H223" s="64">
        <v>22.4</v>
      </c>
      <c r="I223" s="65">
        <v>9.4</v>
      </c>
      <c r="J223" s="66">
        <v>8.1</v>
      </c>
      <c r="K223" s="24">
        <v>7.57</v>
      </c>
      <c r="L223" s="69">
        <v>7.6</v>
      </c>
      <c r="M223" s="65"/>
      <c r="N223" s="66">
        <v>30.5</v>
      </c>
      <c r="O223" s="23"/>
      <c r="P223" s="64">
        <v>68.099999999999994</v>
      </c>
      <c r="Q223" s="23"/>
      <c r="R223" s="64">
        <v>88.8</v>
      </c>
      <c r="S223" s="23"/>
      <c r="T223" s="64"/>
      <c r="U223" s="23"/>
      <c r="V223" s="64"/>
      <c r="W223" s="65"/>
      <c r="X223" s="66">
        <v>27.6</v>
      </c>
      <c r="Y223" s="70"/>
      <c r="Z223" s="71">
        <v>209</v>
      </c>
      <c r="AA223" s="24"/>
      <c r="AB223" s="69">
        <v>0.44</v>
      </c>
      <c r="AC223" s="481">
        <v>455</v>
      </c>
      <c r="AD223" s="464">
        <v>431</v>
      </c>
      <c r="AE223" s="386" t="s">
        <v>36</v>
      </c>
      <c r="AF223" s="385" t="s">
        <v>453</v>
      </c>
      <c r="AG223" s="6" t="s">
        <v>283</v>
      </c>
      <c r="AH223" s="18" t="s">
        <v>23</v>
      </c>
      <c r="AI223" s="40"/>
      <c r="AJ223" s="41">
        <v>0.25</v>
      </c>
      <c r="AK223" s="42" t="s">
        <v>36</v>
      </c>
      <c r="AL223" s="96"/>
    </row>
    <row r="224" spans="1:38">
      <c r="A224" s="2226"/>
      <c r="B224" s="472">
        <v>43022</v>
      </c>
      <c r="C224" s="473" t="s">
        <v>41</v>
      </c>
      <c r="D224" s="75" t="s">
        <v>659</v>
      </c>
      <c r="E224" s="73">
        <v>11.5</v>
      </c>
      <c r="F224" s="61">
        <v>14</v>
      </c>
      <c r="G224" s="23">
        <v>23.3</v>
      </c>
      <c r="H224" s="64">
        <v>22.1</v>
      </c>
      <c r="I224" s="65">
        <v>8.8000000000000007</v>
      </c>
      <c r="J224" s="66">
        <v>7.6</v>
      </c>
      <c r="K224" s="24">
        <v>7.61</v>
      </c>
      <c r="L224" s="69">
        <v>7.49</v>
      </c>
      <c r="M224" s="65"/>
      <c r="N224" s="66">
        <v>31.5</v>
      </c>
      <c r="O224" s="23"/>
      <c r="P224" s="64"/>
      <c r="Q224" s="23"/>
      <c r="R224" s="64" t="s">
        <v>19</v>
      </c>
      <c r="S224" s="23"/>
      <c r="T224" s="64"/>
      <c r="U224" s="23"/>
      <c r="V224" s="64"/>
      <c r="W224" s="65"/>
      <c r="X224" s="66" t="s">
        <v>19</v>
      </c>
      <c r="Y224" s="70"/>
      <c r="Z224" s="71" t="s">
        <v>19</v>
      </c>
      <c r="AA224" s="24"/>
      <c r="AB224" s="69" t="s">
        <v>19</v>
      </c>
      <c r="AC224" s="481"/>
      <c r="AD224" s="464"/>
      <c r="AE224" s="386" t="s">
        <v>36</v>
      </c>
      <c r="AF224" s="385" t="s">
        <v>36</v>
      </c>
      <c r="AG224" s="6" t="s">
        <v>24</v>
      </c>
      <c r="AH224" s="18" t="s">
        <v>23</v>
      </c>
      <c r="AI224" s="23"/>
      <c r="AJ224" s="48">
        <v>4.0999999999999996</v>
      </c>
      <c r="AK224" s="36" t="s">
        <v>36</v>
      </c>
      <c r="AL224" s="96"/>
    </row>
    <row r="225" spans="1:38">
      <c r="A225" s="2226"/>
      <c r="B225" s="472">
        <v>43023</v>
      </c>
      <c r="C225" s="473" t="s">
        <v>42</v>
      </c>
      <c r="D225" s="75" t="s">
        <v>659</v>
      </c>
      <c r="E225" s="73">
        <v>11.5</v>
      </c>
      <c r="F225" s="61">
        <v>15.4</v>
      </c>
      <c r="G225" s="23">
        <v>22.9</v>
      </c>
      <c r="H225" s="64">
        <v>21.7</v>
      </c>
      <c r="I225" s="65">
        <v>8.9</v>
      </c>
      <c r="J225" s="66">
        <v>7.4</v>
      </c>
      <c r="K225" s="24">
        <v>7.67</v>
      </c>
      <c r="L225" s="69">
        <v>7.6</v>
      </c>
      <c r="M225" s="65"/>
      <c r="N225" s="66">
        <v>31.8</v>
      </c>
      <c r="O225" s="23"/>
      <c r="P225" s="64"/>
      <c r="Q225" s="23"/>
      <c r="R225" s="64" t="s">
        <v>19</v>
      </c>
      <c r="S225" s="23"/>
      <c r="T225" s="64"/>
      <c r="U225" s="23"/>
      <c r="V225" s="64"/>
      <c r="W225" s="65"/>
      <c r="X225" s="66" t="s">
        <v>19</v>
      </c>
      <c r="Y225" s="70"/>
      <c r="Z225" s="71" t="s">
        <v>19</v>
      </c>
      <c r="AA225" s="24"/>
      <c r="AB225" s="69" t="s">
        <v>19</v>
      </c>
      <c r="AC225" s="481"/>
      <c r="AD225" s="464"/>
      <c r="AE225" s="386" t="s">
        <v>36</v>
      </c>
      <c r="AF225" s="385" t="s">
        <v>36</v>
      </c>
      <c r="AG225" s="6" t="s">
        <v>25</v>
      </c>
      <c r="AH225" s="18" t="s">
        <v>23</v>
      </c>
      <c r="AI225" s="23"/>
      <c r="AJ225" s="48">
        <v>0.6</v>
      </c>
      <c r="AK225" s="36" t="s">
        <v>36</v>
      </c>
      <c r="AL225" s="96"/>
    </row>
    <row r="226" spans="1:38">
      <c r="A226" s="2226"/>
      <c r="B226" s="472">
        <v>43024</v>
      </c>
      <c r="C226" s="473" t="s">
        <v>37</v>
      </c>
      <c r="D226" s="75" t="s">
        <v>659</v>
      </c>
      <c r="E226" s="73">
        <v>21.5</v>
      </c>
      <c r="F226" s="61">
        <v>13.7</v>
      </c>
      <c r="G226" s="23">
        <v>21.9</v>
      </c>
      <c r="H226" s="64">
        <v>21</v>
      </c>
      <c r="I226" s="65">
        <v>8.9</v>
      </c>
      <c r="J226" s="66">
        <v>8.1999999999999993</v>
      </c>
      <c r="K226" s="24">
        <v>7.51</v>
      </c>
      <c r="L226" s="69">
        <v>7.54</v>
      </c>
      <c r="M226" s="65"/>
      <c r="N226" s="66">
        <v>30.3</v>
      </c>
      <c r="O226" s="23"/>
      <c r="P226" s="64">
        <v>68.2</v>
      </c>
      <c r="Q226" s="23"/>
      <c r="R226" s="64">
        <v>88</v>
      </c>
      <c r="S226" s="23"/>
      <c r="T226" s="64"/>
      <c r="U226" s="23"/>
      <c r="V226" s="64"/>
      <c r="W226" s="65"/>
      <c r="X226" s="66">
        <v>25.7</v>
      </c>
      <c r="Y226" s="70"/>
      <c r="Z226" s="71">
        <v>218</v>
      </c>
      <c r="AA226" s="24"/>
      <c r="AB226" s="69">
        <v>0.45</v>
      </c>
      <c r="AC226" s="481"/>
      <c r="AD226" s="464">
        <v>5</v>
      </c>
      <c r="AE226" s="386" t="s">
        <v>36</v>
      </c>
      <c r="AF226" s="385" t="s">
        <v>36</v>
      </c>
      <c r="AG226" s="6" t="s">
        <v>284</v>
      </c>
      <c r="AH226" s="18" t="s">
        <v>23</v>
      </c>
      <c r="AI226" s="23"/>
      <c r="AJ226" s="48">
        <v>8.4</v>
      </c>
      <c r="AK226" s="36" t="s">
        <v>36</v>
      </c>
      <c r="AL226" s="96"/>
    </row>
    <row r="227" spans="1:38">
      <c r="A227" s="2226"/>
      <c r="B227" s="472">
        <v>43025</v>
      </c>
      <c r="C227" s="473" t="s">
        <v>38</v>
      </c>
      <c r="D227" s="75" t="s">
        <v>659</v>
      </c>
      <c r="E227" s="73">
        <v>12</v>
      </c>
      <c r="F227" s="61">
        <v>13.4</v>
      </c>
      <c r="G227" s="23">
        <v>21.5</v>
      </c>
      <c r="H227" s="64">
        <v>20.6</v>
      </c>
      <c r="I227" s="65">
        <v>9.1</v>
      </c>
      <c r="J227" s="66">
        <v>7.8</v>
      </c>
      <c r="K227" s="24">
        <v>7.5</v>
      </c>
      <c r="L227" s="69">
        <v>7.52</v>
      </c>
      <c r="M227" s="65"/>
      <c r="N227" s="66">
        <v>30.4</v>
      </c>
      <c r="O227" s="23"/>
      <c r="P227" s="64">
        <v>67.900000000000006</v>
      </c>
      <c r="Q227" s="23"/>
      <c r="R227" s="64">
        <v>86.8</v>
      </c>
      <c r="S227" s="23"/>
      <c r="T227" s="64"/>
      <c r="U227" s="23"/>
      <c r="V227" s="64"/>
      <c r="W227" s="65"/>
      <c r="X227" s="66">
        <v>26.2</v>
      </c>
      <c r="Y227" s="70"/>
      <c r="Z227" s="71">
        <v>181</v>
      </c>
      <c r="AA227" s="24"/>
      <c r="AB227" s="69">
        <v>0.47</v>
      </c>
      <c r="AC227" s="481"/>
      <c r="AD227" s="464"/>
      <c r="AE227" s="386" t="s">
        <v>36</v>
      </c>
      <c r="AF227" s="385" t="s">
        <v>36</v>
      </c>
      <c r="AG227" s="6" t="s">
        <v>285</v>
      </c>
      <c r="AH227" s="18" t="s">
        <v>23</v>
      </c>
      <c r="AI227" s="45"/>
      <c r="AJ227" s="46">
        <v>1.4999999999999999E-2</v>
      </c>
      <c r="AK227" s="47" t="s">
        <v>36</v>
      </c>
      <c r="AL227" s="98"/>
    </row>
    <row r="228" spans="1:38">
      <c r="A228" s="2226"/>
      <c r="B228" s="472">
        <v>43026</v>
      </c>
      <c r="C228" s="473" t="s">
        <v>35</v>
      </c>
      <c r="D228" s="75" t="s">
        <v>657</v>
      </c>
      <c r="E228" s="73"/>
      <c r="F228" s="61">
        <v>15.7</v>
      </c>
      <c r="G228" s="23">
        <v>22.1</v>
      </c>
      <c r="H228" s="64">
        <v>20.2</v>
      </c>
      <c r="I228" s="65">
        <v>8.9</v>
      </c>
      <c r="J228" s="66">
        <v>8.3000000000000007</v>
      </c>
      <c r="K228" s="24">
        <v>7.63</v>
      </c>
      <c r="L228" s="69">
        <v>7.63</v>
      </c>
      <c r="M228" s="65"/>
      <c r="N228" s="66">
        <v>29.4</v>
      </c>
      <c r="O228" s="23"/>
      <c r="P228" s="64">
        <v>65.599999999999994</v>
      </c>
      <c r="Q228" s="23"/>
      <c r="R228" s="64">
        <v>85</v>
      </c>
      <c r="S228" s="23"/>
      <c r="T228" s="64"/>
      <c r="U228" s="23"/>
      <c r="V228" s="64"/>
      <c r="W228" s="65"/>
      <c r="X228" s="66">
        <v>25.2</v>
      </c>
      <c r="Y228" s="70"/>
      <c r="Z228" s="71">
        <v>226</v>
      </c>
      <c r="AA228" s="24"/>
      <c r="AB228" s="69">
        <v>0.48</v>
      </c>
      <c r="AC228" s="481"/>
      <c r="AD228" s="464"/>
      <c r="AE228" s="386" t="s">
        <v>36</v>
      </c>
      <c r="AF228" s="385" t="s">
        <v>36</v>
      </c>
      <c r="AG228" s="6" t="s">
        <v>292</v>
      </c>
      <c r="AH228" s="18" t="s">
        <v>23</v>
      </c>
      <c r="AI228" s="24"/>
      <c r="AJ228" s="44">
        <v>2.08</v>
      </c>
      <c r="AK228" s="42" t="s">
        <v>36</v>
      </c>
      <c r="AL228" s="96"/>
    </row>
    <row r="229" spans="1:38">
      <c r="A229" s="2226"/>
      <c r="B229" s="472">
        <v>43027</v>
      </c>
      <c r="C229" s="473" t="s">
        <v>39</v>
      </c>
      <c r="D229" s="75" t="s">
        <v>659</v>
      </c>
      <c r="E229" s="73">
        <v>47.5</v>
      </c>
      <c r="F229" s="61">
        <v>10.6</v>
      </c>
      <c r="G229" s="23">
        <v>20.5</v>
      </c>
      <c r="H229" s="64">
        <v>19.7</v>
      </c>
      <c r="I229" s="65">
        <v>8.6999999999999993</v>
      </c>
      <c r="J229" s="66">
        <v>7.8</v>
      </c>
      <c r="K229" s="24">
        <v>7.66</v>
      </c>
      <c r="L229" s="69">
        <v>7.66</v>
      </c>
      <c r="M229" s="65"/>
      <c r="N229" s="66">
        <v>29.7</v>
      </c>
      <c r="O229" s="23"/>
      <c r="P229" s="64">
        <v>66</v>
      </c>
      <c r="Q229" s="23"/>
      <c r="R229" s="64">
        <v>84.2</v>
      </c>
      <c r="S229" s="23"/>
      <c r="T229" s="64"/>
      <c r="U229" s="23"/>
      <c r="V229" s="64"/>
      <c r="W229" s="65"/>
      <c r="X229" s="66">
        <v>24.6</v>
      </c>
      <c r="Y229" s="70"/>
      <c r="Z229" s="71">
        <v>217</v>
      </c>
      <c r="AA229" s="24"/>
      <c r="AB229" s="69">
        <v>0.46</v>
      </c>
      <c r="AC229" s="481"/>
      <c r="AD229" s="464"/>
      <c r="AE229" s="386" t="s">
        <v>36</v>
      </c>
      <c r="AF229" s="385" t="s">
        <v>36</v>
      </c>
      <c r="AG229" s="6" t="s">
        <v>286</v>
      </c>
      <c r="AH229" s="18" t="s">
        <v>23</v>
      </c>
      <c r="AI229" s="24"/>
      <c r="AJ229" s="44">
        <v>2.29</v>
      </c>
      <c r="AK229" s="42" t="s">
        <v>36</v>
      </c>
      <c r="AL229" s="96"/>
    </row>
    <row r="230" spans="1:38">
      <c r="A230" s="2226"/>
      <c r="B230" s="472">
        <v>43028</v>
      </c>
      <c r="C230" s="473" t="s">
        <v>40</v>
      </c>
      <c r="D230" s="75" t="s">
        <v>659</v>
      </c>
      <c r="E230" s="73">
        <v>11.5</v>
      </c>
      <c r="F230" s="61">
        <v>13.3</v>
      </c>
      <c r="G230" s="23">
        <v>20.399999999999999</v>
      </c>
      <c r="H230" s="64">
        <v>19.600000000000001</v>
      </c>
      <c r="I230" s="65">
        <v>8</v>
      </c>
      <c r="J230" s="66">
        <v>7.7</v>
      </c>
      <c r="K230" s="24">
        <v>7.48</v>
      </c>
      <c r="L230" s="69">
        <v>7.5</v>
      </c>
      <c r="M230" s="65"/>
      <c r="N230" s="66">
        <v>30.7</v>
      </c>
      <c r="O230" s="23"/>
      <c r="P230" s="64">
        <v>68.5</v>
      </c>
      <c r="Q230" s="23"/>
      <c r="R230" s="64">
        <v>89</v>
      </c>
      <c r="S230" s="23"/>
      <c r="T230" s="64"/>
      <c r="U230" s="23"/>
      <c r="V230" s="64"/>
      <c r="W230" s="65"/>
      <c r="X230" s="66">
        <v>26.2</v>
      </c>
      <c r="Y230" s="70"/>
      <c r="Z230" s="71">
        <v>231</v>
      </c>
      <c r="AA230" s="24"/>
      <c r="AB230" s="69">
        <v>0.35</v>
      </c>
      <c r="AC230" s="481"/>
      <c r="AD230" s="464"/>
      <c r="AE230" s="386" t="s">
        <v>36</v>
      </c>
      <c r="AF230" s="385" t="s">
        <v>36</v>
      </c>
      <c r="AG230" s="6" t="s">
        <v>287</v>
      </c>
      <c r="AH230" s="18" t="s">
        <v>23</v>
      </c>
      <c r="AI230" s="348"/>
      <c r="AJ230" s="268">
        <v>0.129</v>
      </c>
      <c r="AK230" s="47" t="s">
        <v>36</v>
      </c>
      <c r="AL230" s="98"/>
    </row>
    <row r="231" spans="1:38">
      <c r="A231" s="2226"/>
      <c r="B231" s="472">
        <v>43029</v>
      </c>
      <c r="C231" s="473" t="s">
        <v>41</v>
      </c>
      <c r="D231" s="75" t="s">
        <v>676</v>
      </c>
      <c r="E231" s="73">
        <v>12.5</v>
      </c>
      <c r="F231" s="61">
        <v>17.100000000000001</v>
      </c>
      <c r="G231" s="23">
        <v>20</v>
      </c>
      <c r="H231" s="64">
        <v>19.2</v>
      </c>
      <c r="I231" s="65">
        <v>9.4</v>
      </c>
      <c r="J231" s="66">
        <v>8.6</v>
      </c>
      <c r="K231" s="24">
        <v>7.64</v>
      </c>
      <c r="L231" s="69">
        <v>7.69</v>
      </c>
      <c r="M231" s="65"/>
      <c r="N231" s="66">
        <v>28.8</v>
      </c>
      <c r="O231" s="23"/>
      <c r="P231" s="64"/>
      <c r="Q231" s="23"/>
      <c r="R231" s="64" t="s">
        <v>19</v>
      </c>
      <c r="S231" s="23"/>
      <c r="T231" s="64"/>
      <c r="U231" s="23"/>
      <c r="V231" s="64"/>
      <c r="W231" s="65"/>
      <c r="X231" s="66" t="s">
        <v>19</v>
      </c>
      <c r="Y231" s="70"/>
      <c r="Z231" s="71" t="s">
        <v>19</v>
      </c>
      <c r="AA231" s="24"/>
      <c r="AB231" s="69" t="s">
        <v>19</v>
      </c>
      <c r="AC231" s="481"/>
      <c r="AD231" s="464"/>
      <c r="AE231" s="386" t="s">
        <v>36</v>
      </c>
      <c r="AF231" s="385" t="s">
        <v>36</v>
      </c>
      <c r="AG231" s="6" t="s">
        <v>288</v>
      </c>
      <c r="AH231" s="18" t="s">
        <v>23</v>
      </c>
      <c r="AI231" s="24"/>
      <c r="AJ231" s="44" t="s">
        <v>644</v>
      </c>
      <c r="AK231" s="42" t="s">
        <v>36</v>
      </c>
      <c r="AL231" s="96"/>
    </row>
    <row r="232" spans="1:38">
      <c r="A232" s="2226"/>
      <c r="B232" s="472">
        <v>43030</v>
      </c>
      <c r="C232" s="473" t="s">
        <v>42</v>
      </c>
      <c r="D232" s="75" t="s">
        <v>659</v>
      </c>
      <c r="E232" s="73">
        <v>144</v>
      </c>
      <c r="F232" s="61">
        <v>17.899999999999999</v>
      </c>
      <c r="G232" s="23">
        <v>19.899999999999999</v>
      </c>
      <c r="H232" s="64">
        <v>19.2</v>
      </c>
      <c r="I232" s="65">
        <v>11.8</v>
      </c>
      <c r="J232" s="66">
        <v>10.1</v>
      </c>
      <c r="K232" s="24">
        <v>7.37</v>
      </c>
      <c r="L232" s="69">
        <v>7.35</v>
      </c>
      <c r="M232" s="65"/>
      <c r="N232" s="66">
        <v>26.3</v>
      </c>
      <c r="O232" s="23"/>
      <c r="P232" s="64"/>
      <c r="Q232" s="23"/>
      <c r="R232" s="64" t="s">
        <v>19</v>
      </c>
      <c r="S232" s="23"/>
      <c r="T232" s="64"/>
      <c r="U232" s="23"/>
      <c r="V232" s="64"/>
      <c r="W232" s="65"/>
      <c r="X232" s="66" t="s">
        <v>19</v>
      </c>
      <c r="Y232" s="70"/>
      <c r="Z232" s="71" t="s">
        <v>19</v>
      </c>
      <c r="AA232" s="24"/>
      <c r="AB232" s="69" t="s">
        <v>19</v>
      </c>
      <c r="AC232" s="481"/>
      <c r="AD232" s="464"/>
      <c r="AE232" s="386" t="s">
        <v>36</v>
      </c>
      <c r="AF232" s="385" t="s">
        <v>36</v>
      </c>
      <c r="AG232" s="6" t="s">
        <v>289</v>
      </c>
      <c r="AH232" s="18" t="s">
        <v>23</v>
      </c>
      <c r="AI232" s="23"/>
      <c r="AJ232" s="48">
        <v>20.2</v>
      </c>
      <c r="AK232" s="36" t="s">
        <v>36</v>
      </c>
      <c r="AL232" s="97"/>
    </row>
    <row r="233" spans="1:38">
      <c r="A233" s="2226"/>
      <c r="B233" s="472">
        <v>43031</v>
      </c>
      <c r="C233" s="473" t="s">
        <v>37</v>
      </c>
      <c r="D233" s="75" t="s">
        <v>659</v>
      </c>
      <c r="E233" s="73">
        <v>25</v>
      </c>
      <c r="F233" s="61">
        <v>17.2</v>
      </c>
      <c r="G233" s="23">
        <v>20.100000000000001</v>
      </c>
      <c r="H233" s="64">
        <v>19.399999999999999</v>
      </c>
      <c r="I233" s="65">
        <v>7</v>
      </c>
      <c r="J233" s="66">
        <v>6.4</v>
      </c>
      <c r="K233" s="24">
        <v>7.39</v>
      </c>
      <c r="L233" s="69">
        <v>7.4</v>
      </c>
      <c r="M233" s="65"/>
      <c r="N233" s="66">
        <v>29.2</v>
      </c>
      <c r="O233" s="23"/>
      <c r="P233" s="64">
        <v>62.1</v>
      </c>
      <c r="Q233" s="23"/>
      <c r="R233" s="64">
        <v>80</v>
      </c>
      <c r="S233" s="23"/>
      <c r="T233" s="64"/>
      <c r="U233" s="23"/>
      <c r="V233" s="64"/>
      <c r="W233" s="65"/>
      <c r="X233" s="66">
        <v>24.2</v>
      </c>
      <c r="Y233" s="70"/>
      <c r="Z233" s="71">
        <v>191</v>
      </c>
      <c r="AA233" s="24"/>
      <c r="AB233" s="69">
        <v>0.46</v>
      </c>
      <c r="AC233" s="481"/>
      <c r="AD233" s="464"/>
      <c r="AE233" s="386" t="s">
        <v>36</v>
      </c>
      <c r="AF233" s="385" t="s">
        <v>36</v>
      </c>
      <c r="AG233" s="6" t="s">
        <v>27</v>
      </c>
      <c r="AH233" s="18" t="s">
        <v>23</v>
      </c>
      <c r="AI233" s="23"/>
      <c r="AJ233" s="48">
        <v>27.4</v>
      </c>
      <c r="AK233" s="36" t="s">
        <v>36</v>
      </c>
      <c r="AL233" s="97"/>
    </row>
    <row r="234" spans="1:38">
      <c r="A234" s="2226"/>
      <c r="B234" s="472">
        <v>43032</v>
      </c>
      <c r="C234" s="473" t="s">
        <v>38</v>
      </c>
      <c r="D234" s="75" t="s">
        <v>676</v>
      </c>
      <c r="E234" s="73"/>
      <c r="F234" s="61">
        <v>15.6</v>
      </c>
      <c r="G234" s="23">
        <v>20.399999999999999</v>
      </c>
      <c r="H234" s="64">
        <v>19.5</v>
      </c>
      <c r="I234" s="65">
        <v>7.1</v>
      </c>
      <c r="J234" s="66">
        <v>7</v>
      </c>
      <c r="K234" s="24">
        <v>7.53</v>
      </c>
      <c r="L234" s="69">
        <v>7.52</v>
      </c>
      <c r="M234" s="65"/>
      <c r="N234" s="66">
        <v>27.9</v>
      </c>
      <c r="O234" s="23"/>
      <c r="P234" s="64">
        <v>61.9</v>
      </c>
      <c r="Q234" s="23"/>
      <c r="R234" s="64">
        <v>80.8</v>
      </c>
      <c r="S234" s="23"/>
      <c r="T234" s="64"/>
      <c r="U234" s="23"/>
      <c r="V234" s="64"/>
      <c r="W234" s="65"/>
      <c r="X234" s="66">
        <v>23.9</v>
      </c>
      <c r="Y234" s="70"/>
      <c r="Z234" s="71">
        <v>163</v>
      </c>
      <c r="AA234" s="24"/>
      <c r="AB234" s="69">
        <v>0.37</v>
      </c>
      <c r="AC234" s="481"/>
      <c r="AD234" s="464"/>
      <c r="AE234" s="386" t="s">
        <v>36</v>
      </c>
      <c r="AF234" s="385" t="s">
        <v>36</v>
      </c>
      <c r="AG234" s="6" t="s">
        <v>290</v>
      </c>
      <c r="AH234" s="18" t="s">
        <v>275</v>
      </c>
      <c r="AI234" s="51"/>
      <c r="AJ234" s="52">
        <v>10</v>
      </c>
      <c r="AK234" s="43" t="s">
        <v>36</v>
      </c>
      <c r="AL234" s="99"/>
    </row>
    <row r="235" spans="1:38">
      <c r="A235" s="2226"/>
      <c r="B235" s="472">
        <v>43033</v>
      </c>
      <c r="C235" s="473" t="s">
        <v>35</v>
      </c>
      <c r="D235" s="75" t="s">
        <v>659</v>
      </c>
      <c r="E235" s="73">
        <v>12.5</v>
      </c>
      <c r="F235" s="61">
        <v>11.4</v>
      </c>
      <c r="G235" s="23">
        <v>20.100000000000001</v>
      </c>
      <c r="H235" s="64">
        <v>19.3</v>
      </c>
      <c r="I235" s="65">
        <v>6.4210000000000003</v>
      </c>
      <c r="J235" s="66">
        <v>6.4260000000000002</v>
      </c>
      <c r="K235" s="24">
        <v>7.72</v>
      </c>
      <c r="L235" s="69">
        <v>7.7</v>
      </c>
      <c r="M235" s="65"/>
      <c r="N235" s="66">
        <v>28.5</v>
      </c>
      <c r="O235" s="23"/>
      <c r="P235" s="64">
        <v>62.2</v>
      </c>
      <c r="Q235" s="23"/>
      <c r="R235" s="64">
        <v>81.599999999999994</v>
      </c>
      <c r="S235" s="23"/>
      <c r="T235" s="64"/>
      <c r="U235" s="23"/>
      <c r="V235" s="64"/>
      <c r="W235" s="65"/>
      <c r="X235" s="66">
        <v>23.8</v>
      </c>
      <c r="Y235" s="70"/>
      <c r="Z235" s="71">
        <v>176</v>
      </c>
      <c r="AA235" s="24"/>
      <c r="AB235" s="69">
        <v>0.3</v>
      </c>
      <c r="AC235" s="481"/>
      <c r="AD235" s="464"/>
      <c r="AE235" s="386" t="s">
        <v>36</v>
      </c>
      <c r="AF235" s="385" t="s">
        <v>36</v>
      </c>
      <c r="AG235" s="6" t="s">
        <v>291</v>
      </c>
      <c r="AH235" s="18" t="s">
        <v>23</v>
      </c>
      <c r="AI235" s="51"/>
      <c r="AJ235" s="52">
        <v>2</v>
      </c>
      <c r="AK235" s="43" t="s">
        <v>36</v>
      </c>
      <c r="AL235" s="99"/>
    </row>
    <row r="236" spans="1:38">
      <c r="A236" s="2226"/>
      <c r="B236" s="472">
        <v>43034</v>
      </c>
      <c r="C236" s="473" t="s">
        <v>39</v>
      </c>
      <c r="D236" s="75" t="s">
        <v>657</v>
      </c>
      <c r="E236" s="73">
        <v>0.5</v>
      </c>
      <c r="F236" s="61">
        <v>15.6</v>
      </c>
      <c r="G236" s="23">
        <v>20.100000000000001</v>
      </c>
      <c r="H236" s="64">
        <v>19.100000000000001</v>
      </c>
      <c r="I236" s="65">
        <v>7.2</v>
      </c>
      <c r="J236" s="66">
        <v>6.8</v>
      </c>
      <c r="K236" s="24">
        <v>7.53</v>
      </c>
      <c r="L236" s="69">
        <v>7.54</v>
      </c>
      <c r="M236" s="65"/>
      <c r="N236" s="66">
        <v>27.8</v>
      </c>
      <c r="O236" s="23"/>
      <c r="P236" s="64">
        <v>60.6</v>
      </c>
      <c r="Q236" s="23"/>
      <c r="R236" s="64">
        <v>77.599999999999994</v>
      </c>
      <c r="S236" s="23"/>
      <c r="T236" s="64"/>
      <c r="U236" s="23"/>
      <c r="V236" s="64"/>
      <c r="W236" s="65"/>
      <c r="X236" s="66">
        <v>25</v>
      </c>
      <c r="Y236" s="70"/>
      <c r="Z236" s="71">
        <v>227</v>
      </c>
      <c r="AA236" s="24"/>
      <c r="AB236" s="69">
        <v>0.31</v>
      </c>
      <c r="AC236" s="481"/>
      <c r="AD236" s="464"/>
      <c r="AE236" s="386" t="s">
        <v>36</v>
      </c>
      <c r="AF236" s="385" t="s">
        <v>36</v>
      </c>
      <c r="AG236" s="19"/>
      <c r="AH236" s="9"/>
      <c r="AI236" s="20"/>
      <c r="AJ236" s="8"/>
      <c r="AK236" s="8"/>
      <c r="AL236" s="9"/>
    </row>
    <row r="237" spans="1:38">
      <c r="A237" s="2226"/>
      <c r="B237" s="472">
        <v>43035</v>
      </c>
      <c r="C237" s="473" t="s">
        <v>40</v>
      </c>
      <c r="D237" s="75" t="s">
        <v>657</v>
      </c>
      <c r="E237" s="73"/>
      <c r="F237" s="61">
        <v>13.7</v>
      </c>
      <c r="G237" s="23">
        <v>19.399999999999999</v>
      </c>
      <c r="H237" s="64">
        <v>19.2</v>
      </c>
      <c r="I237" s="65">
        <v>8.1999999999999993</v>
      </c>
      <c r="J237" s="66">
        <v>7.7</v>
      </c>
      <c r="K237" s="24">
        <v>7.48</v>
      </c>
      <c r="L237" s="69">
        <v>7.45</v>
      </c>
      <c r="M237" s="65"/>
      <c r="N237" s="66">
        <v>27.5</v>
      </c>
      <c r="O237" s="23"/>
      <c r="P237" s="64">
        <v>61</v>
      </c>
      <c r="Q237" s="23"/>
      <c r="R237" s="64">
        <v>79.599999999999994</v>
      </c>
      <c r="S237" s="23"/>
      <c r="T237" s="64"/>
      <c r="U237" s="23"/>
      <c r="V237" s="64"/>
      <c r="W237" s="65"/>
      <c r="X237" s="66">
        <v>23.7</v>
      </c>
      <c r="Y237" s="70"/>
      <c r="Z237" s="71">
        <v>190</v>
      </c>
      <c r="AA237" s="24"/>
      <c r="AB237" s="69">
        <v>0.4</v>
      </c>
      <c r="AC237" s="481"/>
      <c r="AD237" s="464"/>
      <c r="AE237" s="386" t="s">
        <v>36</v>
      </c>
      <c r="AF237" s="385" t="s">
        <v>36</v>
      </c>
      <c r="AG237" s="19"/>
      <c r="AH237" s="9"/>
      <c r="AI237" s="20"/>
      <c r="AJ237" s="8"/>
      <c r="AK237" s="8"/>
      <c r="AL237" s="9"/>
    </row>
    <row r="238" spans="1:38">
      <c r="A238" s="2226"/>
      <c r="B238" s="472">
        <v>43036</v>
      </c>
      <c r="C238" s="473" t="s">
        <v>41</v>
      </c>
      <c r="D238" s="75" t="s">
        <v>659</v>
      </c>
      <c r="E238" s="73">
        <v>3</v>
      </c>
      <c r="F238" s="61">
        <v>14.8</v>
      </c>
      <c r="G238" s="23">
        <v>19.2</v>
      </c>
      <c r="H238" s="64">
        <v>18.7</v>
      </c>
      <c r="I238" s="65">
        <v>8.4</v>
      </c>
      <c r="J238" s="66">
        <v>7.9</v>
      </c>
      <c r="K238" s="24">
        <v>7.53</v>
      </c>
      <c r="L238" s="69">
        <v>7.5</v>
      </c>
      <c r="M238" s="65"/>
      <c r="N238" s="66">
        <v>28.7</v>
      </c>
      <c r="O238" s="23"/>
      <c r="P238" s="64"/>
      <c r="Q238" s="23"/>
      <c r="R238" s="64" t="s">
        <v>19</v>
      </c>
      <c r="S238" s="23"/>
      <c r="T238" s="64"/>
      <c r="U238" s="23"/>
      <c r="V238" s="64"/>
      <c r="W238" s="65"/>
      <c r="X238" s="66" t="s">
        <v>19</v>
      </c>
      <c r="Y238" s="70"/>
      <c r="Z238" s="71" t="s">
        <v>19</v>
      </c>
      <c r="AA238" s="24"/>
      <c r="AB238" s="69" t="s">
        <v>19</v>
      </c>
      <c r="AC238" s="481"/>
      <c r="AD238" s="464"/>
      <c r="AE238" s="386" t="s">
        <v>36</v>
      </c>
      <c r="AF238" s="385" t="s">
        <v>487</v>
      </c>
      <c r="AG238" s="21"/>
      <c r="AH238" s="3"/>
      <c r="AI238" s="22"/>
      <c r="AJ238" s="10"/>
      <c r="AK238" s="10"/>
      <c r="AL238" s="3"/>
    </row>
    <row r="239" spans="1:38">
      <c r="A239" s="2226"/>
      <c r="B239" s="472">
        <v>43037</v>
      </c>
      <c r="C239" s="473" t="s">
        <v>42</v>
      </c>
      <c r="D239" s="75" t="s">
        <v>659</v>
      </c>
      <c r="E239" s="73">
        <v>131</v>
      </c>
      <c r="F239" s="61">
        <v>14</v>
      </c>
      <c r="G239" s="23">
        <v>19</v>
      </c>
      <c r="H239" s="64">
        <v>18.600000000000001</v>
      </c>
      <c r="I239" s="65">
        <v>7.8</v>
      </c>
      <c r="J239" s="66">
        <v>7.4</v>
      </c>
      <c r="K239" s="24">
        <v>7.56</v>
      </c>
      <c r="L239" s="69">
        <v>7.56</v>
      </c>
      <c r="M239" s="65"/>
      <c r="N239" s="66">
        <v>29.1</v>
      </c>
      <c r="O239" s="23"/>
      <c r="P239" s="64"/>
      <c r="Q239" s="23"/>
      <c r="R239" s="64" t="s">
        <v>19</v>
      </c>
      <c r="S239" s="23"/>
      <c r="T239" s="64"/>
      <c r="U239" s="23"/>
      <c r="V239" s="64"/>
      <c r="W239" s="65"/>
      <c r="X239" s="66" t="s">
        <v>19</v>
      </c>
      <c r="Y239" s="70"/>
      <c r="Z239" s="71" t="s">
        <v>19</v>
      </c>
      <c r="AA239" s="24"/>
      <c r="AB239" s="69" t="s">
        <v>19</v>
      </c>
      <c r="AC239" s="481"/>
      <c r="AD239" s="464"/>
      <c r="AE239" s="386" t="s">
        <v>36</v>
      </c>
      <c r="AF239" s="385" t="s">
        <v>487</v>
      </c>
      <c r="AG239" s="29" t="s">
        <v>34</v>
      </c>
      <c r="AH239" s="2" t="s">
        <v>36</v>
      </c>
      <c r="AI239" s="2" t="s">
        <v>36</v>
      </c>
      <c r="AJ239" s="2" t="s">
        <v>36</v>
      </c>
      <c r="AK239" s="2" t="s">
        <v>36</v>
      </c>
      <c r="AL239" s="100" t="s">
        <v>36</v>
      </c>
    </row>
    <row r="240" spans="1:38">
      <c r="A240" s="2226"/>
      <c r="B240" s="472">
        <v>43038</v>
      </c>
      <c r="C240" s="473" t="s">
        <v>37</v>
      </c>
      <c r="D240" s="75" t="s">
        <v>657</v>
      </c>
      <c r="E240" s="73"/>
      <c r="F240" s="61">
        <v>17.3</v>
      </c>
      <c r="G240" s="23">
        <v>18.899999999999999</v>
      </c>
      <c r="H240" s="64">
        <v>18.399999999999999</v>
      </c>
      <c r="I240" s="65">
        <v>7.1</v>
      </c>
      <c r="J240" s="66">
        <v>6.4</v>
      </c>
      <c r="K240" s="24">
        <v>7.35</v>
      </c>
      <c r="L240" s="69">
        <v>7.39</v>
      </c>
      <c r="M240" s="65"/>
      <c r="N240" s="66">
        <v>29.9</v>
      </c>
      <c r="O240" s="23"/>
      <c r="P240" s="64">
        <v>63.3</v>
      </c>
      <c r="Q240" s="23"/>
      <c r="R240" s="64">
        <v>84.4</v>
      </c>
      <c r="S240" s="23"/>
      <c r="T240" s="64"/>
      <c r="U240" s="23"/>
      <c r="V240" s="64"/>
      <c r="W240" s="65"/>
      <c r="X240" s="66">
        <v>24.3</v>
      </c>
      <c r="Y240" s="70"/>
      <c r="Z240" s="71">
        <v>197</v>
      </c>
      <c r="AA240" s="24"/>
      <c r="AB240" s="69">
        <v>0.36</v>
      </c>
      <c r="AC240" s="481"/>
      <c r="AD240" s="464"/>
      <c r="AE240" s="386" t="s">
        <v>36</v>
      </c>
      <c r="AF240" s="385" t="s">
        <v>36</v>
      </c>
      <c r="AG240" s="11" t="s">
        <v>36</v>
      </c>
      <c r="AH240" s="2" t="s">
        <v>36</v>
      </c>
      <c r="AI240" s="2" t="s">
        <v>36</v>
      </c>
      <c r="AJ240" s="2" t="s">
        <v>36</v>
      </c>
      <c r="AK240" s="2" t="s">
        <v>36</v>
      </c>
      <c r="AL240" s="100" t="s">
        <v>36</v>
      </c>
    </row>
    <row r="241" spans="1:38">
      <c r="A241" s="2226"/>
      <c r="B241" s="475">
        <v>43039</v>
      </c>
      <c r="C241" s="476" t="s">
        <v>38</v>
      </c>
      <c r="D241" s="267" t="s">
        <v>657</v>
      </c>
      <c r="E241" s="146"/>
      <c r="F241" s="136">
        <v>13.8</v>
      </c>
      <c r="G241" s="137">
        <v>18.899999999999999</v>
      </c>
      <c r="H241" s="138">
        <v>18.2</v>
      </c>
      <c r="I241" s="139">
        <v>6.4</v>
      </c>
      <c r="J241" s="140">
        <v>6.4</v>
      </c>
      <c r="K241" s="141">
        <v>7.48</v>
      </c>
      <c r="L241" s="142">
        <v>7.44</v>
      </c>
      <c r="M241" s="139"/>
      <c r="N241" s="140">
        <v>27.5</v>
      </c>
      <c r="O241" s="137"/>
      <c r="P241" s="138">
        <v>62.1</v>
      </c>
      <c r="Q241" s="137"/>
      <c r="R241" s="138">
        <v>80.8</v>
      </c>
      <c r="S241" s="137"/>
      <c r="T241" s="138"/>
      <c r="U241" s="137"/>
      <c r="V241" s="138"/>
      <c r="W241" s="139"/>
      <c r="X241" s="140">
        <v>22.5</v>
      </c>
      <c r="Y241" s="143"/>
      <c r="Z241" s="144">
        <v>187</v>
      </c>
      <c r="AA241" s="141"/>
      <c r="AB241" s="142">
        <v>0.28999999999999998</v>
      </c>
      <c r="AC241" s="478"/>
      <c r="AD241" s="465"/>
      <c r="AE241" s="386" t="s">
        <v>36</v>
      </c>
      <c r="AF241" s="385" t="s">
        <v>36</v>
      </c>
      <c r="AG241" s="11" t="s">
        <v>36</v>
      </c>
      <c r="AH241" s="2" t="s">
        <v>36</v>
      </c>
      <c r="AI241" s="2" t="s">
        <v>36</v>
      </c>
      <c r="AJ241" s="2" t="s">
        <v>36</v>
      </c>
      <c r="AK241" s="2" t="s">
        <v>36</v>
      </c>
      <c r="AL241" s="100" t="s">
        <v>36</v>
      </c>
    </row>
    <row r="242" spans="1:38" s="1" customFormat="1" ht="13.5" customHeight="1">
      <c r="A242" s="2226"/>
      <c r="B242" s="2183" t="s">
        <v>407</v>
      </c>
      <c r="C242" s="2184"/>
      <c r="D242" s="664"/>
      <c r="E242" s="586">
        <f t="shared" ref="E242:AF242" si="23">MAX(E211:E241)</f>
        <v>144</v>
      </c>
      <c r="F242" s="587">
        <f t="shared" si="23"/>
        <v>26.6</v>
      </c>
      <c r="G242" s="588">
        <f t="shared" si="23"/>
        <v>24.6</v>
      </c>
      <c r="H242" s="589">
        <f t="shared" si="23"/>
        <v>23.5</v>
      </c>
      <c r="I242" s="590">
        <f t="shared" si="23"/>
        <v>11.8</v>
      </c>
      <c r="J242" s="591">
        <f t="shared" si="23"/>
        <v>10.1</v>
      </c>
      <c r="K242" s="592">
        <f t="shared" si="23"/>
        <v>7.72</v>
      </c>
      <c r="L242" s="593">
        <f t="shared" si="23"/>
        <v>7.7</v>
      </c>
      <c r="M242" s="590">
        <f t="shared" si="23"/>
        <v>0</v>
      </c>
      <c r="N242" s="591">
        <f t="shared" si="23"/>
        <v>31.8</v>
      </c>
      <c r="O242" s="588">
        <f t="shared" si="23"/>
        <v>0</v>
      </c>
      <c r="P242" s="589">
        <f>MAX(P211:P241)</f>
        <v>68.5</v>
      </c>
      <c r="Q242" s="588">
        <f t="shared" si="23"/>
        <v>0</v>
      </c>
      <c r="R242" s="589">
        <f t="shared" si="23"/>
        <v>89</v>
      </c>
      <c r="S242" s="588">
        <f t="shared" si="23"/>
        <v>0</v>
      </c>
      <c r="T242" s="589">
        <f t="shared" si="23"/>
        <v>52</v>
      </c>
      <c r="U242" s="588">
        <f t="shared" si="23"/>
        <v>0</v>
      </c>
      <c r="V242" s="589">
        <f t="shared" si="23"/>
        <v>36.6</v>
      </c>
      <c r="W242" s="590">
        <f t="shared" si="23"/>
        <v>0</v>
      </c>
      <c r="X242" s="591">
        <f t="shared" si="23"/>
        <v>27.7</v>
      </c>
      <c r="Y242" s="594">
        <f t="shared" si="23"/>
        <v>0</v>
      </c>
      <c r="Z242" s="595">
        <f t="shared" si="23"/>
        <v>231</v>
      </c>
      <c r="AA242" s="592">
        <f t="shared" si="23"/>
        <v>0</v>
      </c>
      <c r="AB242" s="593">
        <f t="shared" si="23"/>
        <v>0.48</v>
      </c>
      <c r="AC242" s="615">
        <f t="shared" si="23"/>
        <v>455</v>
      </c>
      <c r="AD242" s="507">
        <f t="shared" si="23"/>
        <v>453</v>
      </c>
      <c r="AE242" s="596">
        <f t="shared" si="23"/>
        <v>0</v>
      </c>
      <c r="AF242" s="611">
        <f t="shared" si="23"/>
        <v>0</v>
      </c>
      <c r="AG242" s="11"/>
      <c r="AH242" s="2"/>
      <c r="AI242" s="2"/>
      <c r="AJ242" s="2"/>
      <c r="AK242" s="2"/>
      <c r="AL242" s="100"/>
    </row>
    <row r="243" spans="1:38" s="1" customFormat="1" ht="13.5" customHeight="1">
      <c r="A243" s="2226"/>
      <c r="B243" s="2185" t="s">
        <v>408</v>
      </c>
      <c r="C243" s="2186"/>
      <c r="D243" s="666"/>
      <c r="E243" s="597">
        <f t="shared" ref="E243:N243" si="24">MIN(E211:E241)</f>
        <v>0.5</v>
      </c>
      <c r="F243" s="598">
        <f t="shared" si="24"/>
        <v>10.6</v>
      </c>
      <c r="G243" s="599">
        <f t="shared" si="24"/>
        <v>18.899999999999999</v>
      </c>
      <c r="H243" s="600">
        <f t="shared" si="24"/>
        <v>18.2</v>
      </c>
      <c r="I243" s="601">
        <f t="shared" si="24"/>
        <v>6.4</v>
      </c>
      <c r="J243" s="602">
        <f t="shared" si="24"/>
        <v>6.4</v>
      </c>
      <c r="K243" s="603">
        <f t="shared" si="24"/>
        <v>7.35</v>
      </c>
      <c r="L243" s="604">
        <f t="shared" si="24"/>
        <v>7.35</v>
      </c>
      <c r="M243" s="601">
        <f t="shared" si="24"/>
        <v>0</v>
      </c>
      <c r="N243" s="602">
        <f t="shared" si="24"/>
        <v>26.3</v>
      </c>
      <c r="O243" s="599">
        <f>MIN(O211:O241)</f>
        <v>0</v>
      </c>
      <c r="P243" s="600">
        <f t="shared" ref="P243:AF243" si="25">MIN(P211:P241)</f>
        <v>60.6</v>
      </c>
      <c r="Q243" s="599">
        <f t="shared" si="25"/>
        <v>0</v>
      </c>
      <c r="R243" s="600">
        <f>MIN(R211:R241)</f>
        <v>77.599999999999994</v>
      </c>
      <c r="S243" s="599">
        <f t="shared" si="25"/>
        <v>0</v>
      </c>
      <c r="T243" s="600">
        <f t="shared" si="25"/>
        <v>52</v>
      </c>
      <c r="U243" s="599">
        <f t="shared" si="25"/>
        <v>0</v>
      </c>
      <c r="V243" s="600">
        <f t="shared" si="25"/>
        <v>36.6</v>
      </c>
      <c r="W243" s="601">
        <f t="shared" si="25"/>
        <v>0</v>
      </c>
      <c r="X243" s="602">
        <f t="shared" si="25"/>
        <v>22.5</v>
      </c>
      <c r="Y243" s="605">
        <f t="shared" si="25"/>
        <v>0</v>
      </c>
      <c r="Z243" s="606">
        <f t="shared" si="25"/>
        <v>147</v>
      </c>
      <c r="AA243" s="603">
        <f t="shared" si="25"/>
        <v>0</v>
      </c>
      <c r="AB243" s="604">
        <f t="shared" si="25"/>
        <v>0.25</v>
      </c>
      <c r="AC243" s="49">
        <v>0</v>
      </c>
      <c r="AD243" s="501">
        <v>0</v>
      </c>
      <c r="AE243" s="607">
        <f t="shared" si="25"/>
        <v>0</v>
      </c>
      <c r="AF243" s="612">
        <f t="shared" si="25"/>
        <v>0</v>
      </c>
      <c r="AG243" s="11"/>
      <c r="AH243" s="2"/>
      <c r="AI243" s="2"/>
      <c r="AJ243" s="2"/>
      <c r="AK243" s="2"/>
      <c r="AL243" s="100"/>
    </row>
    <row r="244" spans="1:38" s="1" customFormat="1" ht="13.5" customHeight="1">
      <c r="A244" s="2226"/>
      <c r="B244" s="2185" t="s">
        <v>409</v>
      </c>
      <c r="C244" s="2186"/>
      <c r="D244" s="666"/>
      <c r="E244" s="1615">
        <v>16.822580645161292</v>
      </c>
      <c r="F244" s="598">
        <f t="shared" ref="F244:AB244" si="26">IF(COUNT(F211:F241)=0,0,AVERAGE(F211:F241))</f>
        <v>17.167741935483868</v>
      </c>
      <c r="G244" s="599">
        <f t="shared" si="26"/>
        <v>21.79032258064516</v>
      </c>
      <c r="H244" s="600">
        <f t="shared" si="26"/>
        <v>20.890322580645162</v>
      </c>
      <c r="I244" s="601">
        <f t="shared" si="26"/>
        <v>8.5297096774193548</v>
      </c>
      <c r="J244" s="602">
        <f t="shared" si="26"/>
        <v>7.6298709677419358</v>
      </c>
      <c r="K244" s="603">
        <f t="shared" si="26"/>
        <v>7.5345161290322569</v>
      </c>
      <c r="L244" s="604">
        <f t="shared" si="26"/>
        <v>7.5235483870967723</v>
      </c>
      <c r="M244" s="601">
        <f t="shared" si="26"/>
        <v>0</v>
      </c>
      <c r="N244" s="602">
        <f t="shared" si="26"/>
        <v>29.490322580645163</v>
      </c>
      <c r="O244" s="599">
        <f t="shared" si="26"/>
        <v>0</v>
      </c>
      <c r="P244" s="600">
        <f t="shared" si="26"/>
        <v>65.095238095238102</v>
      </c>
      <c r="Q244" s="599">
        <f t="shared" si="26"/>
        <v>0</v>
      </c>
      <c r="R244" s="600">
        <f t="shared" si="26"/>
        <v>84.866666666666646</v>
      </c>
      <c r="S244" s="599">
        <f t="shared" si="26"/>
        <v>0</v>
      </c>
      <c r="T244" s="600">
        <f t="shared" si="26"/>
        <v>52</v>
      </c>
      <c r="U244" s="599">
        <f t="shared" si="26"/>
        <v>0</v>
      </c>
      <c r="V244" s="600">
        <f t="shared" si="26"/>
        <v>36.6</v>
      </c>
      <c r="W244" s="601">
        <f t="shared" si="26"/>
        <v>0</v>
      </c>
      <c r="X244" s="602">
        <f t="shared" si="26"/>
        <v>25.357142857142858</v>
      </c>
      <c r="Y244" s="605">
        <f t="shared" si="26"/>
        <v>0</v>
      </c>
      <c r="Z244" s="606">
        <f t="shared" si="26"/>
        <v>192.47619047619048</v>
      </c>
      <c r="AA244" s="603">
        <f t="shared" si="26"/>
        <v>0</v>
      </c>
      <c r="AB244" s="604">
        <f t="shared" si="26"/>
        <v>0.39238095238095233</v>
      </c>
      <c r="AC244" s="49">
        <f>AC245/31</f>
        <v>25.70967741935484</v>
      </c>
      <c r="AD244" s="501">
        <f>AD245/31</f>
        <v>28.677419354838708</v>
      </c>
      <c r="AE244" s="607" t="s">
        <v>36</v>
      </c>
      <c r="AF244" s="613"/>
      <c r="AG244" s="11"/>
      <c r="AH244" s="2"/>
      <c r="AI244" s="2"/>
      <c r="AJ244" s="2"/>
      <c r="AK244" s="2"/>
      <c r="AL244" s="100"/>
    </row>
    <row r="245" spans="1:38" s="1" customFormat="1" ht="13.5" customHeight="1">
      <c r="A245" s="2227"/>
      <c r="B245" s="2189" t="s">
        <v>410</v>
      </c>
      <c r="C245" s="2190"/>
      <c r="D245" s="666"/>
      <c r="E245" s="669">
        <f>SUM(E211:E241)</f>
        <v>521.5</v>
      </c>
      <c r="F245" s="725"/>
      <c r="G245" s="732"/>
      <c r="H245" s="727"/>
      <c r="I245" s="728"/>
      <c r="J245" s="735"/>
      <c r="K245" s="762"/>
      <c r="L245" s="731"/>
      <c r="M245" s="728"/>
      <c r="N245" s="735"/>
      <c r="O245" s="732"/>
      <c r="P245" s="727"/>
      <c r="Q245" s="732"/>
      <c r="R245" s="727"/>
      <c r="S245" s="732"/>
      <c r="T245" s="727"/>
      <c r="U245" s="732"/>
      <c r="V245" s="727"/>
      <c r="W245" s="728"/>
      <c r="X245" s="735"/>
      <c r="Y245" s="736"/>
      <c r="Z245" s="763"/>
      <c r="AA245" s="762"/>
      <c r="AB245" s="731"/>
      <c r="AC245" s="670">
        <f>SUM(AC211:AC241)</f>
        <v>797</v>
      </c>
      <c r="AD245" s="671">
        <f>SUM(AD211:AD241)</f>
        <v>889</v>
      </c>
      <c r="AE245" s="764"/>
      <c r="AF245" s="674"/>
      <c r="AG245" s="11"/>
      <c r="AH245" s="2"/>
      <c r="AI245" s="2"/>
      <c r="AJ245" s="2"/>
      <c r="AK245" s="2"/>
      <c r="AL245" s="100"/>
    </row>
    <row r="246" spans="1:38" ht="13.5" customHeight="1">
      <c r="A246" s="2230" t="s">
        <v>354</v>
      </c>
      <c r="B246" s="469">
        <v>43040</v>
      </c>
      <c r="C246" s="470" t="s">
        <v>35</v>
      </c>
      <c r="D246" s="74" t="s">
        <v>657</v>
      </c>
      <c r="E246" s="72"/>
      <c r="F246" s="60">
        <v>13.5</v>
      </c>
      <c r="G246" s="62">
        <v>18.5</v>
      </c>
      <c r="H246" s="63">
        <v>17.899999999999999</v>
      </c>
      <c r="I246" s="56">
        <v>8.9</v>
      </c>
      <c r="J246" s="57">
        <v>8.1999999999999993</v>
      </c>
      <c r="K246" s="67">
        <v>7.4</v>
      </c>
      <c r="L246" s="68">
        <v>7.4</v>
      </c>
      <c r="M246" s="56"/>
      <c r="N246" s="57">
        <v>26.1</v>
      </c>
      <c r="O246" s="62"/>
      <c r="P246" s="63">
        <v>59.3</v>
      </c>
      <c r="Q246" s="62"/>
      <c r="R246" s="63">
        <v>75.2</v>
      </c>
      <c r="S246" s="62"/>
      <c r="T246" s="63"/>
      <c r="U246" s="62"/>
      <c r="V246" s="63"/>
      <c r="W246" s="56"/>
      <c r="X246" s="57">
        <v>22</v>
      </c>
      <c r="Y246" s="58"/>
      <c r="Z246" s="59">
        <v>169</v>
      </c>
      <c r="AA246" s="67"/>
      <c r="AB246" s="68">
        <v>0.3</v>
      </c>
      <c r="AC246" s="483"/>
      <c r="AD246" s="482"/>
      <c r="AE246" s="1176" t="s">
        <v>36</v>
      </c>
      <c r="AF246" s="117" t="s">
        <v>36</v>
      </c>
      <c r="AG246" s="277">
        <v>43048</v>
      </c>
      <c r="AH246" s="147" t="s">
        <v>54</v>
      </c>
      <c r="AI246" s="148">
        <v>18.100000000000001</v>
      </c>
      <c r="AJ246" s="149" t="s">
        <v>20</v>
      </c>
      <c r="AK246" s="150"/>
      <c r="AL246" s="151"/>
    </row>
    <row r="247" spans="1:38" ht="13.5" customHeight="1">
      <c r="A247" s="2231"/>
      <c r="B247" s="472">
        <v>43041</v>
      </c>
      <c r="C247" s="473" t="s">
        <v>39</v>
      </c>
      <c r="D247" s="75" t="s">
        <v>657</v>
      </c>
      <c r="E247" s="73">
        <v>0.5</v>
      </c>
      <c r="F247" s="61">
        <v>14.5</v>
      </c>
      <c r="G247" s="23">
        <v>18.600000000000001</v>
      </c>
      <c r="H247" s="64">
        <v>17.899999999999999</v>
      </c>
      <c r="I247" s="65">
        <v>8.9</v>
      </c>
      <c r="J247" s="66">
        <v>6.9</v>
      </c>
      <c r="K247" s="24">
        <v>7.31</v>
      </c>
      <c r="L247" s="69">
        <v>7.38</v>
      </c>
      <c r="M247" s="65"/>
      <c r="N247" s="66">
        <v>27.3</v>
      </c>
      <c r="O247" s="23"/>
      <c r="P247" s="64">
        <v>60.1</v>
      </c>
      <c r="Q247" s="23"/>
      <c r="R247" s="64">
        <v>79.400000000000006</v>
      </c>
      <c r="S247" s="23"/>
      <c r="T247" s="64"/>
      <c r="U247" s="23"/>
      <c r="V247" s="64"/>
      <c r="W247" s="65"/>
      <c r="X247" s="66">
        <v>22.5</v>
      </c>
      <c r="Y247" s="70"/>
      <c r="Z247" s="71">
        <v>168</v>
      </c>
      <c r="AA247" s="24"/>
      <c r="AB247" s="69">
        <v>0.23</v>
      </c>
      <c r="AC247" s="481"/>
      <c r="AD247" s="480"/>
      <c r="AE247" s="1177" t="s">
        <v>36</v>
      </c>
      <c r="AF247" s="118" t="s">
        <v>36</v>
      </c>
      <c r="AG247" s="12" t="s">
        <v>49</v>
      </c>
      <c r="AH247" s="13" t="s">
        <v>489</v>
      </c>
      <c r="AI247" s="14" t="s">
        <v>490</v>
      </c>
      <c r="AJ247" s="15" t="s">
        <v>491</v>
      </c>
      <c r="AK247" s="16" t="s">
        <v>36</v>
      </c>
      <c r="AL247" s="93"/>
    </row>
    <row r="248" spans="1:38" ht="13.5" customHeight="1">
      <c r="A248" s="2231"/>
      <c r="B248" s="472">
        <v>43042</v>
      </c>
      <c r="C248" s="473" t="s">
        <v>40</v>
      </c>
      <c r="D248" s="75" t="s">
        <v>657</v>
      </c>
      <c r="E248" s="73">
        <v>8.5</v>
      </c>
      <c r="F248" s="61">
        <v>15.9</v>
      </c>
      <c r="G248" s="23">
        <v>18.600000000000001</v>
      </c>
      <c r="H248" s="64">
        <v>17.899999999999999</v>
      </c>
      <c r="I248" s="65">
        <v>6.59</v>
      </c>
      <c r="J248" s="66">
        <v>6.49</v>
      </c>
      <c r="K248" s="24">
        <v>7.28</v>
      </c>
      <c r="L248" s="69">
        <v>7.5</v>
      </c>
      <c r="M248" s="65"/>
      <c r="N248" s="66">
        <v>27.6</v>
      </c>
      <c r="O248" s="23"/>
      <c r="P248" s="64" t="s">
        <v>19</v>
      </c>
      <c r="Q248" s="23"/>
      <c r="R248" s="64"/>
      <c r="S248" s="23"/>
      <c r="T248" s="64"/>
      <c r="U248" s="23"/>
      <c r="V248" s="64"/>
      <c r="W248" s="65"/>
      <c r="X248" s="66" t="s">
        <v>19</v>
      </c>
      <c r="Y248" s="70"/>
      <c r="Z248" s="71" t="s">
        <v>19</v>
      </c>
      <c r="AA248" s="24"/>
      <c r="AB248" s="69" t="s">
        <v>19</v>
      </c>
      <c r="AC248" s="481">
        <v>331</v>
      </c>
      <c r="AD248" s="480">
        <v>451</v>
      </c>
      <c r="AE248" s="1177" t="s">
        <v>36</v>
      </c>
      <c r="AF248" s="118" t="s">
        <v>36</v>
      </c>
      <c r="AG248" s="5" t="s">
        <v>55</v>
      </c>
      <c r="AH248" s="17" t="s">
        <v>20</v>
      </c>
      <c r="AI248" s="31"/>
      <c r="AJ248" s="32">
        <v>18.2</v>
      </c>
      <c r="AK248" s="33" t="s">
        <v>36</v>
      </c>
      <c r="AL248" s="94"/>
    </row>
    <row r="249" spans="1:38" ht="13.5" customHeight="1">
      <c r="A249" s="2231"/>
      <c r="B249" s="1592">
        <v>43043</v>
      </c>
      <c r="C249" s="1593" t="s">
        <v>41</v>
      </c>
      <c r="D249" s="75" t="s">
        <v>676</v>
      </c>
      <c r="E249" s="73">
        <v>1.5</v>
      </c>
      <c r="F249" s="61">
        <v>15.9</v>
      </c>
      <c r="G249" s="23">
        <v>18.7</v>
      </c>
      <c r="H249" s="64">
        <v>18.100000000000001</v>
      </c>
      <c r="I249" s="65">
        <v>7.3</v>
      </c>
      <c r="J249" s="66">
        <v>6.2</v>
      </c>
      <c r="K249" s="24">
        <v>7.58</v>
      </c>
      <c r="L249" s="69">
        <v>7.52</v>
      </c>
      <c r="M249" s="65"/>
      <c r="N249" s="66">
        <v>27.6</v>
      </c>
      <c r="O249" s="23"/>
      <c r="P249" s="64" t="s">
        <v>19</v>
      </c>
      <c r="Q249" s="23"/>
      <c r="R249" s="64"/>
      <c r="S249" s="23"/>
      <c r="T249" s="64" t="s">
        <v>19</v>
      </c>
      <c r="U249" s="23"/>
      <c r="V249" s="64" t="s">
        <v>19</v>
      </c>
      <c r="W249" s="65"/>
      <c r="X249" s="66" t="s">
        <v>19</v>
      </c>
      <c r="Y249" s="70"/>
      <c r="Z249" s="71" t="s">
        <v>19</v>
      </c>
      <c r="AA249" s="24"/>
      <c r="AB249" s="69" t="s">
        <v>19</v>
      </c>
      <c r="AC249" s="481"/>
      <c r="AD249" s="480"/>
      <c r="AE249" s="1177" t="s">
        <v>36</v>
      </c>
      <c r="AF249" s="118" t="s">
        <v>36</v>
      </c>
      <c r="AG249" s="6" t="s">
        <v>57</v>
      </c>
      <c r="AH249" s="18" t="s">
        <v>492</v>
      </c>
      <c r="AI249" s="37"/>
      <c r="AJ249" s="38" t="s">
        <v>644</v>
      </c>
      <c r="AK249" s="39" t="s">
        <v>36</v>
      </c>
      <c r="AL249" s="95"/>
    </row>
    <row r="250" spans="1:38" ht="13.5" customHeight="1">
      <c r="A250" s="2231"/>
      <c r="B250" s="472">
        <v>43044</v>
      </c>
      <c r="C250" s="473" t="s">
        <v>42</v>
      </c>
      <c r="D250" s="75" t="s">
        <v>676</v>
      </c>
      <c r="E250" s="73"/>
      <c r="F250" s="61">
        <v>12.8</v>
      </c>
      <c r="G250" s="23">
        <v>18.600000000000001</v>
      </c>
      <c r="H250" s="64">
        <v>17.899999999999999</v>
      </c>
      <c r="I250" s="65">
        <v>7.1</v>
      </c>
      <c r="J250" s="66">
        <v>6.9</v>
      </c>
      <c r="K250" s="24">
        <v>7.6</v>
      </c>
      <c r="L250" s="69">
        <v>7.61</v>
      </c>
      <c r="M250" s="65"/>
      <c r="N250" s="66">
        <v>27.7</v>
      </c>
      <c r="O250" s="23"/>
      <c r="P250" s="64" t="s">
        <v>19</v>
      </c>
      <c r="Q250" s="23"/>
      <c r="R250" s="64"/>
      <c r="S250" s="23"/>
      <c r="T250" s="64" t="s">
        <v>19</v>
      </c>
      <c r="U250" s="23"/>
      <c r="V250" s="64" t="s">
        <v>19</v>
      </c>
      <c r="W250" s="65"/>
      <c r="X250" s="66" t="s">
        <v>19</v>
      </c>
      <c r="Y250" s="70"/>
      <c r="Z250" s="71" t="s">
        <v>19</v>
      </c>
      <c r="AA250" s="24"/>
      <c r="AB250" s="69" t="s">
        <v>19</v>
      </c>
      <c r="AC250" s="481"/>
      <c r="AD250" s="480"/>
      <c r="AE250" s="1177" t="s">
        <v>36</v>
      </c>
      <c r="AF250" s="118" t="s">
        <v>36</v>
      </c>
      <c r="AG250" s="6" t="s">
        <v>21</v>
      </c>
      <c r="AH250" s="18"/>
      <c r="AI250" s="40"/>
      <c r="AJ250" s="41" t="s">
        <v>644</v>
      </c>
      <c r="AK250" s="42" t="s">
        <v>36</v>
      </c>
      <c r="AL250" s="96"/>
    </row>
    <row r="251" spans="1:38" ht="13.5" customHeight="1">
      <c r="A251" s="2231"/>
      <c r="B251" s="472">
        <v>43045</v>
      </c>
      <c r="C251" s="473" t="s">
        <v>37</v>
      </c>
      <c r="D251" s="75" t="s">
        <v>657</v>
      </c>
      <c r="E251" s="73"/>
      <c r="F251" s="61">
        <v>13</v>
      </c>
      <c r="G251" s="23">
        <v>18.600000000000001</v>
      </c>
      <c r="H251" s="64">
        <v>17.8</v>
      </c>
      <c r="I251" s="65">
        <v>7.3</v>
      </c>
      <c r="J251" s="66">
        <v>6.4</v>
      </c>
      <c r="K251" s="24">
        <v>7.55</v>
      </c>
      <c r="L251" s="69">
        <v>7.62</v>
      </c>
      <c r="M251" s="65"/>
      <c r="N251" s="66">
        <v>27.5</v>
      </c>
      <c r="O251" s="23"/>
      <c r="P251" s="64">
        <v>62.3</v>
      </c>
      <c r="Q251" s="23"/>
      <c r="R251" s="64">
        <v>80</v>
      </c>
      <c r="S251" s="23"/>
      <c r="T251" s="64"/>
      <c r="U251" s="23"/>
      <c r="V251" s="64"/>
      <c r="W251" s="65"/>
      <c r="X251" s="66">
        <v>23</v>
      </c>
      <c r="Y251" s="70"/>
      <c r="Z251" s="71">
        <v>164</v>
      </c>
      <c r="AA251" s="24"/>
      <c r="AB251" s="69">
        <v>0.22</v>
      </c>
      <c r="AC251" s="481"/>
      <c r="AD251" s="480"/>
      <c r="AE251" s="1177" t="s">
        <v>36</v>
      </c>
      <c r="AF251" s="118" t="s">
        <v>36</v>
      </c>
      <c r="AG251" s="6" t="s">
        <v>493</v>
      </c>
      <c r="AH251" s="18" t="s">
        <v>22</v>
      </c>
      <c r="AI251" s="34"/>
      <c r="AJ251" s="35">
        <v>27.6</v>
      </c>
      <c r="AK251" s="36" t="s">
        <v>36</v>
      </c>
      <c r="AL251" s="97"/>
    </row>
    <row r="252" spans="1:38" ht="13.5" customHeight="1">
      <c r="A252" s="2231"/>
      <c r="B252" s="472">
        <v>43046</v>
      </c>
      <c r="C252" s="473" t="s">
        <v>38</v>
      </c>
      <c r="D252" s="75" t="s">
        <v>657</v>
      </c>
      <c r="E252" s="73"/>
      <c r="F252" s="61">
        <v>15.4</v>
      </c>
      <c r="G252" s="23">
        <v>18.7</v>
      </c>
      <c r="H252" s="64">
        <v>17.8</v>
      </c>
      <c r="I252" s="65">
        <v>6.9</v>
      </c>
      <c r="J252" s="66">
        <v>6.3</v>
      </c>
      <c r="K252" s="24">
        <v>7.56</v>
      </c>
      <c r="L252" s="69">
        <v>7.54</v>
      </c>
      <c r="M252" s="65"/>
      <c r="N252" s="66">
        <v>27.5</v>
      </c>
      <c r="O252" s="23"/>
      <c r="P252" s="64">
        <v>62.1</v>
      </c>
      <c r="Q252" s="23"/>
      <c r="R252" s="64">
        <v>80.400000000000006</v>
      </c>
      <c r="S252" s="23"/>
      <c r="T252" s="64"/>
      <c r="U252" s="23"/>
      <c r="V252" s="64"/>
      <c r="W252" s="65"/>
      <c r="X252" s="66">
        <v>23</v>
      </c>
      <c r="Y252" s="70"/>
      <c r="Z252" s="71">
        <v>185</v>
      </c>
      <c r="AA252" s="24"/>
      <c r="AB252" s="69">
        <v>0.23</v>
      </c>
      <c r="AC252" s="481"/>
      <c r="AD252" s="480"/>
      <c r="AE252" s="1177" t="s">
        <v>36</v>
      </c>
      <c r="AF252" s="118" t="s">
        <v>36</v>
      </c>
      <c r="AG252" s="6" t="s">
        <v>494</v>
      </c>
      <c r="AH252" s="18" t="s">
        <v>23</v>
      </c>
      <c r="AI252" s="34"/>
      <c r="AJ252" s="35">
        <v>61.9</v>
      </c>
      <c r="AK252" s="36" t="s">
        <v>36</v>
      </c>
      <c r="AL252" s="97"/>
    </row>
    <row r="253" spans="1:38" ht="13.5" customHeight="1">
      <c r="A253" s="2231"/>
      <c r="B253" s="472">
        <v>43047</v>
      </c>
      <c r="C253" s="473" t="s">
        <v>35</v>
      </c>
      <c r="D253" s="75" t="s">
        <v>676</v>
      </c>
      <c r="E253" s="73">
        <v>1.5</v>
      </c>
      <c r="F253" s="61">
        <v>17.100000000000001</v>
      </c>
      <c r="G253" s="23">
        <v>18.8</v>
      </c>
      <c r="H253" s="64">
        <v>18</v>
      </c>
      <c r="I253" s="65">
        <v>6.8</v>
      </c>
      <c r="J253" s="66">
        <v>6.2</v>
      </c>
      <c r="K253" s="24">
        <v>7.54</v>
      </c>
      <c r="L253" s="69">
        <v>7.55</v>
      </c>
      <c r="M253" s="65"/>
      <c r="N253" s="66">
        <v>27.7</v>
      </c>
      <c r="O253" s="23"/>
      <c r="P253" s="64">
        <v>61.3</v>
      </c>
      <c r="Q253" s="23"/>
      <c r="R253" s="64">
        <v>80</v>
      </c>
      <c r="S253" s="23"/>
      <c r="T253" s="64"/>
      <c r="U253" s="23"/>
      <c r="V253" s="64"/>
      <c r="W253" s="65"/>
      <c r="X253" s="66">
        <v>24.4</v>
      </c>
      <c r="Y253" s="70"/>
      <c r="Z253" s="71">
        <v>126</v>
      </c>
      <c r="AA253" s="24"/>
      <c r="AB253" s="69">
        <v>0.21</v>
      </c>
      <c r="AC253" s="481">
        <v>4</v>
      </c>
      <c r="AD253" s="480">
        <v>22</v>
      </c>
      <c r="AE253" s="1177" t="s">
        <v>36</v>
      </c>
      <c r="AF253" s="118" t="s">
        <v>36</v>
      </c>
      <c r="AG253" s="6" t="s">
        <v>495</v>
      </c>
      <c r="AH253" s="18" t="s">
        <v>23</v>
      </c>
      <c r="AI253" s="34"/>
      <c r="AJ253" s="35">
        <v>80.2</v>
      </c>
      <c r="AK253" s="36" t="s">
        <v>36</v>
      </c>
      <c r="AL253" s="97"/>
    </row>
    <row r="254" spans="1:38" ht="13.5" customHeight="1">
      <c r="A254" s="2231"/>
      <c r="B254" s="537">
        <v>43048</v>
      </c>
      <c r="C254" s="528" t="s">
        <v>39</v>
      </c>
      <c r="D254" s="75" t="s">
        <v>657</v>
      </c>
      <c r="E254" s="73"/>
      <c r="F254" s="61">
        <v>18.100000000000001</v>
      </c>
      <c r="G254" s="23">
        <v>19</v>
      </c>
      <c r="H254" s="64">
        <v>18.2</v>
      </c>
      <c r="I254" s="65">
        <v>5.8</v>
      </c>
      <c r="J254" s="66">
        <v>5.5</v>
      </c>
      <c r="K254" s="24">
        <v>7.69</v>
      </c>
      <c r="L254" s="69">
        <v>7.68</v>
      </c>
      <c r="M254" s="65"/>
      <c r="N254" s="66">
        <v>27.6</v>
      </c>
      <c r="O254" s="23"/>
      <c r="P254" s="64">
        <v>61.9</v>
      </c>
      <c r="Q254" s="23"/>
      <c r="R254" s="64">
        <v>80.2</v>
      </c>
      <c r="S254" s="23"/>
      <c r="T254" s="64">
        <v>46.2</v>
      </c>
      <c r="U254" s="23"/>
      <c r="V254" s="64">
        <v>34</v>
      </c>
      <c r="W254" s="65"/>
      <c r="X254" s="66">
        <v>23.4</v>
      </c>
      <c r="Y254" s="70"/>
      <c r="Z254" s="71">
        <v>128</v>
      </c>
      <c r="AA254" s="24"/>
      <c r="AB254" s="69">
        <v>0.21</v>
      </c>
      <c r="AC254" s="481"/>
      <c r="AD254" s="480"/>
      <c r="AE254" s="1177" t="s">
        <v>36</v>
      </c>
      <c r="AF254" s="118" t="s">
        <v>36</v>
      </c>
      <c r="AG254" s="6" t="s">
        <v>496</v>
      </c>
      <c r="AH254" s="18" t="s">
        <v>23</v>
      </c>
      <c r="AI254" s="34"/>
      <c r="AJ254" s="35">
        <v>46.2</v>
      </c>
      <c r="AK254" s="36" t="s">
        <v>36</v>
      </c>
      <c r="AL254" s="97"/>
    </row>
    <row r="255" spans="1:38" ht="13.5" customHeight="1">
      <c r="A255" s="2231"/>
      <c r="B255" s="472">
        <v>43049</v>
      </c>
      <c r="C255" s="473" t="s">
        <v>40</v>
      </c>
      <c r="D255" s="75" t="s">
        <v>657</v>
      </c>
      <c r="E255" s="73"/>
      <c r="F255" s="61">
        <v>13.2</v>
      </c>
      <c r="G255" s="23">
        <v>18.8</v>
      </c>
      <c r="H255" s="64">
        <v>17.8</v>
      </c>
      <c r="I255" s="65">
        <v>7.4</v>
      </c>
      <c r="J255" s="66">
        <v>6.5</v>
      </c>
      <c r="K255" s="24">
        <v>7.73</v>
      </c>
      <c r="L255" s="69">
        <v>7.73</v>
      </c>
      <c r="M255" s="65"/>
      <c r="N255" s="66">
        <v>27.4</v>
      </c>
      <c r="O255" s="23"/>
      <c r="P255" s="64">
        <v>61.3</v>
      </c>
      <c r="Q255" s="23"/>
      <c r="R255" s="64">
        <v>79</v>
      </c>
      <c r="S255" s="23"/>
      <c r="T255" s="64"/>
      <c r="U255" s="23"/>
      <c r="V255" s="64"/>
      <c r="W255" s="65"/>
      <c r="X255" s="66">
        <v>23.5</v>
      </c>
      <c r="Y255" s="70"/>
      <c r="Z255" s="71">
        <v>170</v>
      </c>
      <c r="AA255" s="24"/>
      <c r="AB255" s="69">
        <v>0.18</v>
      </c>
      <c r="AC255" s="481"/>
      <c r="AD255" s="480"/>
      <c r="AE255" s="1177" t="s">
        <v>36</v>
      </c>
      <c r="AF255" s="118" t="s">
        <v>36</v>
      </c>
      <c r="AG255" s="6" t="s">
        <v>497</v>
      </c>
      <c r="AH255" s="18" t="s">
        <v>23</v>
      </c>
      <c r="AI255" s="34"/>
      <c r="AJ255" s="35">
        <v>34</v>
      </c>
      <c r="AK255" s="36" t="s">
        <v>36</v>
      </c>
      <c r="AL255" s="97"/>
    </row>
    <row r="256" spans="1:38" ht="13.5" customHeight="1">
      <c r="A256" s="2231"/>
      <c r="B256" s="472">
        <v>43050</v>
      </c>
      <c r="C256" s="473" t="s">
        <v>41</v>
      </c>
      <c r="D256" s="75" t="s">
        <v>657</v>
      </c>
      <c r="E256" s="73">
        <v>0.5</v>
      </c>
      <c r="F256" s="61">
        <v>20.7</v>
      </c>
      <c r="G256" s="23">
        <v>18.899999999999999</v>
      </c>
      <c r="H256" s="64">
        <v>17.899999999999999</v>
      </c>
      <c r="I256" s="65">
        <v>7.6</v>
      </c>
      <c r="J256" s="66">
        <v>6.8</v>
      </c>
      <c r="K256" s="24">
        <v>7.79</v>
      </c>
      <c r="L256" s="69">
        <v>7.76</v>
      </c>
      <c r="M256" s="65"/>
      <c r="N256" s="66">
        <v>27.4</v>
      </c>
      <c r="O256" s="23"/>
      <c r="P256" s="64" t="s">
        <v>19</v>
      </c>
      <c r="Q256" s="23"/>
      <c r="R256" s="64"/>
      <c r="S256" s="23"/>
      <c r="T256" s="64"/>
      <c r="U256" s="23"/>
      <c r="V256" s="64"/>
      <c r="W256" s="65"/>
      <c r="X256" s="66" t="s">
        <v>19</v>
      </c>
      <c r="Y256" s="70"/>
      <c r="Z256" s="71" t="s">
        <v>19</v>
      </c>
      <c r="AA256" s="24"/>
      <c r="AB256" s="69" t="s">
        <v>19</v>
      </c>
      <c r="AC256" s="481"/>
      <c r="AD256" s="480"/>
      <c r="AE256" s="1177" t="s">
        <v>36</v>
      </c>
      <c r="AF256" s="118" t="s">
        <v>453</v>
      </c>
      <c r="AG256" s="6" t="s">
        <v>498</v>
      </c>
      <c r="AH256" s="18" t="s">
        <v>23</v>
      </c>
      <c r="AI256" s="37"/>
      <c r="AJ256" s="38">
        <v>23.4</v>
      </c>
      <c r="AK256" s="39" t="s">
        <v>36</v>
      </c>
      <c r="AL256" s="95"/>
    </row>
    <row r="257" spans="1:38" ht="13.5" customHeight="1">
      <c r="A257" s="2231"/>
      <c r="B257" s="472">
        <v>43051</v>
      </c>
      <c r="C257" s="473" t="s">
        <v>42</v>
      </c>
      <c r="D257" s="75" t="s">
        <v>657</v>
      </c>
      <c r="E257" s="73"/>
      <c r="F257" s="61">
        <v>11.8</v>
      </c>
      <c r="G257" s="23">
        <v>18.600000000000001</v>
      </c>
      <c r="H257" s="64">
        <v>17.600000000000001</v>
      </c>
      <c r="I257" s="65">
        <v>7</v>
      </c>
      <c r="J257" s="66">
        <v>6.4</v>
      </c>
      <c r="K257" s="24">
        <v>7.81</v>
      </c>
      <c r="L257" s="69">
        <v>7.81</v>
      </c>
      <c r="M257" s="65"/>
      <c r="N257" s="66">
        <v>27.9</v>
      </c>
      <c r="O257" s="23"/>
      <c r="P257" s="64" t="s">
        <v>19</v>
      </c>
      <c r="Q257" s="23"/>
      <c r="R257" s="64"/>
      <c r="S257" s="23"/>
      <c r="T257" s="64"/>
      <c r="U257" s="23"/>
      <c r="V257" s="64"/>
      <c r="W257" s="65"/>
      <c r="X257" s="66" t="s">
        <v>19</v>
      </c>
      <c r="Y257" s="70"/>
      <c r="Z257" s="71" t="s">
        <v>19</v>
      </c>
      <c r="AA257" s="24"/>
      <c r="AB257" s="69" t="s">
        <v>19</v>
      </c>
      <c r="AC257" s="481"/>
      <c r="AD257" s="480"/>
      <c r="AE257" s="1177" t="s">
        <v>36</v>
      </c>
      <c r="AF257" s="118" t="s">
        <v>36</v>
      </c>
      <c r="AG257" s="6" t="s">
        <v>499</v>
      </c>
      <c r="AH257" s="18" t="s">
        <v>23</v>
      </c>
      <c r="AI257" s="49"/>
      <c r="AJ257" s="50">
        <v>128</v>
      </c>
      <c r="AK257" s="25" t="s">
        <v>36</v>
      </c>
      <c r="AL257" s="26"/>
    </row>
    <row r="258" spans="1:38" ht="13.5" customHeight="1">
      <c r="A258" s="2231"/>
      <c r="B258" s="472">
        <v>43052</v>
      </c>
      <c r="C258" s="473" t="s">
        <v>37</v>
      </c>
      <c r="D258" s="75" t="s">
        <v>657</v>
      </c>
      <c r="E258" s="73">
        <v>7</v>
      </c>
      <c r="F258" s="61">
        <v>10.8</v>
      </c>
      <c r="G258" s="23">
        <v>18.5</v>
      </c>
      <c r="H258" s="64">
        <v>17.399999999999999</v>
      </c>
      <c r="I258" s="65">
        <v>6.7</v>
      </c>
      <c r="J258" s="66">
        <v>6</v>
      </c>
      <c r="K258" s="24">
        <v>7.76</v>
      </c>
      <c r="L258" s="69">
        <v>7.78</v>
      </c>
      <c r="M258" s="65"/>
      <c r="N258" s="66">
        <v>27.3</v>
      </c>
      <c r="O258" s="23"/>
      <c r="P258" s="64">
        <v>61.7</v>
      </c>
      <c r="Q258" s="23"/>
      <c r="R258" s="64">
        <v>80.400000000000006</v>
      </c>
      <c r="S258" s="23"/>
      <c r="T258" s="64"/>
      <c r="U258" s="23"/>
      <c r="V258" s="64"/>
      <c r="W258" s="65"/>
      <c r="X258" s="66">
        <v>23.1</v>
      </c>
      <c r="Y258" s="70"/>
      <c r="Z258" s="71">
        <v>191</v>
      </c>
      <c r="AA258" s="24"/>
      <c r="AB258" s="69">
        <v>0.19</v>
      </c>
      <c r="AC258" s="481"/>
      <c r="AD258" s="480"/>
      <c r="AE258" s="1177" t="s">
        <v>36</v>
      </c>
      <c r="AF258" s="118" t="s">
        <v>36</v>
      </c>
      <c r="AG258" s="6" t="s">
        <v>67</v>
      </c>
      <c r="AH258" s="18" t="s">
        <v>23</v>
      </c>
      <c r="AI258" s="40"/>
      <c r="AJ258" s="41">
        <v>0.21</v>
      </c>
      <c r="AK258" s="42" t="s">
        <v>36</v>
      </c>
      <c r="AL258" s="96"/>
    </row>
    <row r="259" spans="1:38" ht="13.5" customHeight="1">
      <c r="A259" s="2231"/>
      <c r="B259" s="472">
        <v>43053</v>
      </c>
      <c r="C259" s="473" t="s">
        <v>38</v>
      </c>
      <c r="D259" s="75" t="s">
        <v>676</v>
      </c>
      <c r="E259" s="73">
        <v>13</v>
      </c>
      <c r="F259" s="61">
        <v>12.4</v>
      </c>
      <c r="G259" s="23">
        <v>18.3</v>
      </c>
      <c r="H259" s="64">
        <v>17.399999999999999</v>
      </c>
      <c r="I259" s="65">
        <v>7.9</v>
      </c>
      <c r="J259" s="66">
        <v>6.8</v>
      </c>
      <c r="K259" s="24">
        <v>7.77</v>
      </c>
      <c r="L259" s="69">
        <v>7.75</v>
      </c>
      <c r="M259" s="65"/>
      <c r="N259" s="66">
        <v>27.3</v>
      </c>
      <c r="O259" s="23"/>
      <c r="P259" s="64">
        <v>61.3</v>
      </c>
      <c r="Q259" s="23"/>
      <c r="R259" s="64">
        <v>81</v>
      </c>
      <c r="S259" s="23"/>
      <c r="T259" s="64"/>
      <c r="U259" s="23"/>
      <c r="V259" s="64"/>
      <c r="W259" s="65"/>
      <c r="X259" s="66">
        <v>23.3</v>
      </c>
      <c r="Y259" s="70"/>
      <c r="Z259" s="71">
        <v>189</v>
      </c>
      <c r="AA259" s="24"/>
      <c r="AB259" s="69">
        <v>0.22</v>
      </c>
      <c r="AC259" s="481">
        <v>329</v>
      </c>
      <c r="AD259" s="480">
        <v>449</v>
      </c>
      <c r="AE259" s="1177" t="s">
        <v>36</v>
      </c>
      <c r="AF259" s="118" t="s">
        <v>36</v>
      </c>
      <c r="AG259" s="6" t="s">
        <v>24</v>
      </c>
      <c r="AH259" s="18" t="s">
        <v>23</v>
      </c>
      <c r="AI259" s="23"/>
      <c r="AJ259" s="48">
        <v>3.6</v>
      </c>
      <c r="AK259" s="36" t="s">
        <v>36</v>
      </c>
      <c r="AL259" s="96"/>
    </row>
    <row r="260" spans="1:38" ht="13.5" customHeight="1">
      <c r="A260" s="2231"/>
      <c r="B260" s="472">
        <v>43054</v>
      </c>
      <c r="C260" s="473" t="s">
        <v>35</v>
      </c>
      <c r="D260" s="75" t="s">
        <v>676</v>
      </c>
      <c r="E260" s="73">
        <v>0.5</v>
      </c>
      <c r="F260" s="61">
        <v>12.3</v>
      </c>
      <c r="G260" s="23">
        <v>18.3</v>
      </c>
      <c r="H260" s="64">
        <v>17.3</v>
      </c>
      <c r="I260" s="65">
        <v>7</v>
      </c>
      <c r="J260" s="66">
        <v>6.2</v>
      </c>
      <c r="K260" s="24">
        <v>7.79</v>
      </c>
      <c r="L260" s="69">
        <v>7.81</v>
      </c>
      <c r="M260" s="65"/>
      <c r="N260" s="66">
        <v>28</v>
      </c>
      <c r="O260" s="23"/>
      <c r="P260" s="64">
        <v>61.9</v>
      </c>
      <c r="Q260" s="23"/>
      <c r="R260" s="64">
        <v>81.400000000000006</v>
      </c>
      <c r="S260" s="23"/>
      <c r="T260" s="64"/>
      <c r="U260" s="23"/>
      <c r="V260" s="64"/>
      <c r="W260" s="65"/>
      <c r="X260" s="66">
        <v>23.4</v>
      </c>
      <c r="Y260" s="70"/>
      <c r="Z260" s="71">
        <v>137</v>
      </c>
      <c r="AA260" s="24"/>
      <c r="AB260" s="69">
        <v>0.19</v>
      </c>
      <c r="AC260" s="481"/>
      <c r="AD260" s="480"/>
      <c r="AE260" s="1177" t="s">
        <v>36</v>
      </c>
      <c r="AF260" s="118" t="s">
        <v>36</v>
      </c>
      <c r="AG260" s="6" t="s">
        <v>25</v>
      </c>
      <c r="AH260" s="18" t="s">
        <v>23</v>
      </c>
      <c r="AI260" s="23"/>
      <c r="AJ260" s="48">
        <v>1</v>
      </c>
      <c r="AK260" s="36" t="s">
        <v>36</v>
      </c>
      <c r="AL260" s="96"/>
    </row>
    <row r="261" spans="1:38" ht="13.5" customHeight="1">
      <c r="A261" s="2231"/>
      <c r="B261" s="472">
        <v>43055</v>
      </c>
      <c r="C261" s="473" t="s">
        <v>39</v>
      </c>
      <c r="D261" s="75" t="s">
        <v>657</v>
      </c>
      <c r="E261" s="73"/>
      <c r="F261" s="61">
        <v>12.4</v>
      </c>
      <c r="G261" s="23">
        <v>18.2</v>
      </c>
      <c r="H261" s="64">
        <v>17.2</v>
      </c>
      <c r="I261" s="65">
        <v>7.8</v>
      </c>
      <c r="J261" s="66">
        <v>7.4</v>
      </c>
      <c r="K261" s="24">
        <v>7.81</v>
      </c>
      <c r="L261" s="69">
        <v>7.82</v>
      </c>
      <c r="M261" s="65"/>
      <c r="N261" s="66">
        <v>27.8</v>
      </c>
      <c r="O261" s="23"/>
      <c r="P261" s="64">
        <v>62.4</v>
      </c>
      <c r="Q261" s="23"/>
      <c r="R261" s="64">
        <v>80.599999999999994</v>
      </c>
      <c r="S261" s="23"/>
      <c r="T261" s="64"/>
      <c r="U261" s="23"/>
      <c r="V261" s="64"/>
      <c r="W261" s="65"/>
      <c r="X261" s="66">
        <v>22.7</v>
      </c>
      <c r="Y261" s="70"/>
      <c r="Z261" s="71">
        <v>147</v>
      </c>
      <c r="AA261" s="24"/>
      <c r="AB261" s="69">
        <v>0.22</v>
      </c>
      <c r="AC261" s="481"/>
      <c r="AD261" s="480"/>
      <c r="AE261" s="1177" t="s">
        <v>36</v>
      </c>
      <c r="AF261" s="118" t="s">
        <v>36</v>
      </c>
      <c r="AG261" s="6" t="s">
        <v>500</v>
      </c>
      <c r="AH261" s="18" t="s">
        <v>23</v>
      </c>
      <c r="AI261" s="23"/>
      <c r="AJ261" s="48">
        <v>9.3000000000000007</v>
      </c>
      <c r="AK261" s="36" t="s">
        <v>36</v>
      </c>
      <c r="AL261" s="96"/>
    </row>
    <row r="262" spans="1:38" ht="13.5" customHeight="1">
      <c r="A262" s="2231"/>
      <c r="B262" s="472">
        <v>43056</v>
      </c>
      <c r="C262" s="473" t="s">
        <v>40</v>
      </c>
      <c r="D262" s="75" t="s">
        <v>657</v>
      </c>
      <c r="E262" s="73"/>
      <c r="F262" s="61">
        <v>9.6999999999999993</v>
      </c>
      <c r="G262" s="23">
        <v>18.3</v>
      </c>
      <c r="H262" s="64">
        <v>17.100000000000001</v>
      </c>
      <c r="I262" s="65">
        <v>7</v>
      </c>
      <c r="J262" s="66">
        <v>6.6</v>
      </c>
      <c r="K262" s="24">
        <v>7.86</v>
      </c>
      <c r="L262" s="69">
        <v>7.82</v>
      </c>
      <c r="M262" s="65"/>
      <c r="N262" s="66">
        <v>27.8</v>
      </c>
      <c r="O262" s="23"/>
      <c r="P262" s="64">
        <v>62.5</v>
      </c>
      <c r="Q262" s="23"/>
      <c r="R262" s="64">
        <v>80.2</v>
      </c>
      <c r="S262" s="23"/>
      <c r="T262" s="64"/>
      <c r="U262" s="23"/>
      <c r="V262" s="64"/>
      <c r="W262" s="65"/>
      <c r="X262" s="66">
        <v>23.1</v>
      </c>
      <c r="Y262" s="70"/>
      <c r="Z262" s="71">
        <v>162</v>
      </c>
      <c r="AA262" s="24"/>
      <c r="AB262" s="69">
        <v>0.18</v>
      </c>
      <c r="AC262" s="481"/>
      <c r="AD262" s="480"/>
      <c r="AE262" s="1177" t="s">
        <v>36</v>
      </c>
      <c r="AF262" s="118" t="s">
        <v>36</v>
      </c>
      <c r="AG262" s="6" t="s">
        <v>501</v>
      </c>
      <c r="AH262" s="18" t="s">
        <v>23</v>
      </c>
      <c r="AI262" s="45"/>
      <c r="AJ262" s="46">
        <v>3.6999999999999998E-2</v>
      </c>
      <c r="AK262" s="47" t="s">
        <v>36</v>
      </c>
      <c r="AL262" s="98"/>
    </row>
    <row r="263" spans="1:38" ht="13.5" customHeight="1">
      <c r="A263" s="2231"/>
      <c r="B263" s="472">
        <v>43057</v>
      </c>
      <c r="C263" s="473" t="s">
        <v>41</v>
      </c>
      <c r="D263" s="75" t="s">
        <v>676</v>
      </c>
      <c r="E263" s="73">
        <v>2</v>
      </c>
      <c r="F263" s="61">
        <v>10</v>
      </c>
      <c r="G263" s="23">
        <v>18</v>
      </c>
      <c r="H263" s="64">
        <v>16.8</v>
      </c>
      <c r="I263" s="65">
        <v>7.1</v>
      </c>
      <c r="J263" s="66">
        <v>6.7</v>
      </c>
      <c r="K263" s="24">
        <v>7.83</v>
      </c>
      <c r="L263" s="69">
        <v>7.79</v>
      </c>
      <c r="M263" s="65"/>
      <c r="N263" s="66">
        <v>27.8</v>
      </c>
      <c r="O263" s="23"/>
      <c r="P263" s="64" t="s">
        <v>19</v>
      </c>
      <c r="Q263" s="23"/>
      <c r="R263" s="64"/>
      <c r="S263" s="23"/>
      <c r="T263" s="64"/>
      <c r="U263" s="23"/>
      <c r="V263" s="64"/>
      <c r="W263" s="65"/>
      <c r="X263" s="66" t="s">
        <v>19</v>
      </c>
      <c r="Y263" s="70"/>
      <c r="Z263" s="71" t="s">
        <v>19</v>
      </c>
      <c r="AA263" s="24"/>
      <c r="AB263" s="69" t="s">
        <v>19</v>
      </c>
      <c r="AC263" s="481"/>
      <c r="AD263" s="480"/>
      <c r="AE263" s="1177" t="s">
        <v>36</v>
      </c>
      <c r="AF263" s="118" t="s">
        <v>36</v>
      </c>
      <c r="AG263" s="6" t="s">
        <v>292</v>
      </c>
      <c r="AH263" s="18" t="s">
        <v>23</v>
      </c>
      <c r="AI263" s="24"/>
      <c r="AJ263" s="44">
        <v>1.79</v>
      </c>
      <c r="AK263" s="42" t="s">
        <v>36</v>
      </c>
      <c r="AL263" s="96"/>
    </row>
    <row r="264" spans="1:38" ht="13.5" customHeight="1">
      <c r="A264" s="2231"/>
      <c r="B264" s="472">
        <v>43058</v>
      </c>
      <c r="C264" s="473" t="s">
        <v>42</v>
      </c>
      <c r="D264" s="75" t="s">
        <v>657</v>
      </c>
      <c r="E264" s="73"/>
      <c r="F264" s="61">
        <v>8.8000000000000007</v>
      </c>
      <c r="G264" s="23">
        <v>17.5</v>
      </c>
      <c r="H264" s="64">
        <v>16.600000000000001</v>
      </c>
      <c r="I264" s="65">
        <v>7.6</v>
      </c>
      <c r="J264" s="66">
        <v>6.4</v>
      </c>
      <c r="K264" s="24">
        <v>7.86</v>
      </c>
      <c r="L264" s="69">
        <v>7.81</v>
      </c>
      <c r="M264" s="65"/>
      <c r="N264" s="66">
        <v>27.6</v>
      </c>
      <c r="O264" s="23"/>
      <c r="P264" s="64" t="s">
        <v>19</v>
      </c>
      <c r="Q264" s="23"/>
      <c r="R264" s="64"/>
      <c r="S264" s="23"/>
      <c r="T264" s="64"/>
      <c r="U264" s="23"/>
      <c r="V264" s="64"/>
      <c r="W264" s="65"/>
      <c r="X264" s="66" t="s">
        <v>19</v>
      </c>
      <c r="Y264" s="70"/>
      <c r="Z264" s="71" t="s">
        <v>19</v>
      </c>
      <c r="AA264" s="24"/>
      <c r="AB264" s="69" t="s">
        <v>19</v>
      </c>
      <c r="AC264" s="481"/>
      <c r="AD264" s="480"/>
      <c r="AE264" s="1177" t="s">
        <v>36</v>
      </c>
      <c r="AF264" s="118" t="s">
        <v>36</v>
      </c>
      <c r="AG264" s="6" t="s">
        <v>502</v>
      </c>
      <c r="AH264" s="18" t="s">
        <v>23</v>
      </c>
      <c r="AI264" s="24"/>
      <c r="AJ264" s="44">
        <v>2.21</v>
      </c>
      <c r="AK264" s="42" t="s">
        <v>36</v>
      </c>
      <c r="AL264" s="96"/>
    </row>
    <row r="265" spans="1:38" ht="13.5" customHeight="1">
      <c r="A265" s="2231"/>
      <c r="B265" s="472">
        <v>43059</v>
      </c>
      <c r="C265" s="473" t="s">
        <v>37</v>
      </c>
      <c r="D265" s="75" t="s">
        <v>676</v>
      </c>
      <c r="E265" s="73"/>
      <c r="F265" s="61">
        <v>5.8</v>
      </c>
      <c r="G265" s="23">
        <v>17.100000000000001</v>
      </c>
      <c r="H265" s="64">
        <v>16.2</v>
      </c>
      <c r="I265" s="65">
        <v>7.7</v>
      </c>
      <c r="J265" s="66">
        <v>7</v>
      </c>
      <c r="K265" s="24">
        <v>7.84</v>
      </c>
      <c r="L265" s="69">
        <v>7.83</v>
      </c>
      <c r="M265" s="65"/>
      <c r="N265" s="66">
        <v>27.8</v>
      </c>
      <c r="O265" s="23"/>
      <c r="P265" s="64">
        <v>62.4</v>
      </c>
      <c r="Q265" s="23"/>
      <c r="R265" s="64">
        <v>81.2</v>
      </c>
      <c r="S265" s="23"/>
      <c r="T265" s="64"/>
      <c r="U265" s="23"/>
      <c r="V265" s="64"/>
      <c r="W265" s="65"/>
      <c r="X265" s="66">
        <v>22.2</v>
      </c>
      <c r="Y265" s="70"/>
      <c r="Z265" s="71">
        <v>183</v>
      </c>
      <c r="AA265" s="24"/>
      <c r="AB265" s="69">
        <v>0.22</v>
      </c>
      <c r="AC265" s="481"/>
      <c r="AD265" s="480"/>
      <c r="AE265" s="1177" t="s">
        <v>36</v>
      </c>
      <c r="AF265" s="118" t="s">
        <v>36</v>
      </c>
      <c r="AG265" s="6" t="s">
        <v>503</v>
      </c>
      <c r="AH265" s="18" t="s">
        <v>23</v>
      </c>
      <c r="AI265" s="348"/>
      <c r="AJ265" s="268">
        <v>0.10299999999999999</v>
      </c>
      <c r="AK265" s="47" t="s">
        <v>36</v>
      </c>
      <c r="AL265" s="98"/>
    </row>
    <row r="266" spans="1:38" ht="13.5" customHeight="1">
      <c r="A266" s="2231"/>
      <c r="B266" s="472">
        <v>43060</v>
      </c>
      <c r="C266" s="473" t="s">
        <v>38</v>
      </c>
      <c r="D266" s="75" t="s">
        <v>657</v>
      </c>
      <c r="E266" s="73"/>
      <c r="F266" s="61">
        <v>8.1999999999999993</v>
      </c>
      <c r="G266" s="23">
        <v>16.8</v>
      </c>
      <c r="H266" s="64">
        <v>15.9</v>
      </c>
      <c r="I266" s="65">
        <v>7.3</v>
      </c>
      <c r="J266" s="66">
        <v>7</v>
      </c>
      <c r="K266" s="24">
        <v>7.87</v>
      </c>
      <c r="L266" s="69">
        <v>7.86</v>
      </c>
      <c r="M266" s="65"/>
      <c r="N266" s="66">
        <v>27.8</v>
      </c>
      <c r="O266" s="23"/>
      <c r="P266" s="64">
        <v>62.8</v>
      </c>
      <c r="Q266" s="23"/>
      <c r="R266" s="64">
        <v>81.2</v>
      </c>
      <c r="S266" s="23"/>
      <c r="T266" s="64"/>
      <c r="U266" s="23"/>
      <c r="V266" s="64"/>
      <c r="W266" s="65"/>
      <c r="X266" s="66">
        <v>22.1</v>
      </c>
      <c r="Y266" s="70"/>
      <c r="Z266" s="71">
        <v>152</v>
      </c>
      <c r="AA266" s="24"/>
      <c r="AB266" s="69">
        <v>0.21</v>
      </c>
      <c r="AC266" s="481"/>
      <c r="AD266" s="480"/>
      <c r="AE266" s="1177" t="s">
        <v>36</v>
      </c>
      <c r="AF266" s="118" t="s">
        <v>36</v>
      </c>
      <c r="AG266" s="6" t="s">
        <v>504</v>
      </c>
      <c r="AH266" s="18" t="s">
        <v>23</v>
      </c>
      <c r="AI266" s="24"/>
      <c r="AJ266" s="44" t="s">
        <v>644</v>
      </c>
      <c r="AK266" s="42" t="s">
        <v>36</v>
      </c>
      <c r="AL266" s="96"/>
    </row>
    <row r="267" spans="1:38" ht="13.5" customHeight="1">
      <c r="A267" s="2231"/>
      <c r="B267" s="472">
        <v>43061</v>
      </c>
      <c r="C267" s="473" t="s">
        <v>35</v>
      </c>
      <c r="D267" s="75" t="s">
        <v>657</v>
      </c>
      <c r="E267" s="73">
        <v>1</v>
      </c>
      <c r="F267" s="61">
        <v>6.5</v>
      </c>
      <c r="G267" s="23">
        <v>16.5</v>
      </c>
      <c r="H267" s="64">
        <v>15.6</v>
      </c>
      <c r="I267" s="65">
        <v>7.2</v>
      </c>
      <c r="J267" s="66">
        <v>6.7</v>
      </c>
      <c r="K267" s="24">
        <v>7.83</v>
      </c>
      <c r="L267" s="69">
        <v>7.87</v>
      </c>
      <c r="M267" s="65"/>
      <c r="N267" s="66">
        <v>27.9</v>
      </c>
      <c r="O267" s="23"/>
      <c r="P267" s="64">
        <v>63</v>
      </c>
      <c r="Q267" s="23"/>
      <c r="R267" s="64">
        <v>81.599999999999994</v>
      </c>
      <c r="S267" s="23"/>
      <c r="T267" s="64"/>
      <c r="U267" s="23"/>
      <c r="V267" s="64"/>
      <c r="W267" s="65"/>
      <c r="X267" s="66">
        <v>22.4</v>
      </c>
      <c r="Y267" s="70"/>
      <c r="Z267" s="71">
        <v>152</v>
      </c>
      <c r="AA267" s="24"/>
      <c r="AB267" s="69">
        <v>0.23</v>
      </c>
      <c r="AC267" s="481"/>
      <c r="AD267" s="480"/>
      <c r="AE267" s="1177" t="s">
        <v>36</v>
      </c>
      <c r="AF267" s="118" t="s">
        <v>36</v>
      </c>
      <c r="AG267" s="6" t="s">
        <v>505</v>
      </c>
      <c r="AH267" s="18" t="s">
        <v>23</v>
      </c>
      <c r="AI267" s="23"/>
      <c r="AJ267" s="48">
        <v>18.100000000000001</v>
      </c>
      <c r="AK267" s="36" t="s">
        <v>36</v>
      </c>
      <c r="AL267" s="97"/>
    </row>
    <row r="268" spans="1:38" ht="13.5" customHeight="1">
      <c r="A268" s="2231"/>
      <c r="B268" s="472">
        <v>43062</v>
      </c>
      <c r="C268" s="473" t="s">
        <v>39</v>
      </c>
      <c r="D268" s="75" t="s">
        <v>659</v>
      </c>
      <c r="E268" s="73">
        <v>40.5</v>
      </c>
      <c r="F268" s="61">
        <v>8.5</v>
      </c>
      <c r="G268" s="23">
        <v>15.4</v>
      </c>
      <c r="H268" s="64">
        <v>14.9</v>
      </c>
      <c r="I268" s="65">
        <v>7.9</v>
      </c>
      <c r="J268" s="66">
        <v>7.2</v>
      </c>
      <c r="K268" s="24">
        <v>7.74</v>
      </c>
      <c r="L268" s="69">
        <v>7.69</v>
      </c>
      <c r="M268" s="65"/>
      <c r="N268" s="66">
        <v>32</v>
      </c>
      <c r="O268" s="23"/>
      <c r="P268" s="64" t="s">
        <v>19</v>
      </c>
      <c r="Q268" s="23"/>
      <c r="R268" s="64"/>
      <c r="S268" s="23"/>
      <c r="T268" s="64"/>
      <c r="U268" s="23"/>
      <c r="V268" s="64"/>
      <c r="W268" s="65"/>
      <c r="X268" s="66" t="s">
        <v>19</v>
      </c>
      <c r="Y268" s="70"/>
      <c r="Z268" s="71" t="s">
        <v>19</v>
      </c>
      <c r="AA268" s="24"/>
      <c r="AB268" s="69" t="s">
        <v>19</v>
      </c>
      <c r="AC268" s="481"/>
      <c r="AD268" s="480"/>
      <c r="AE268" s="1177" t="s">
        <v>36</v>
      </c>
      <c r="AF268" s="118" t="s">
        <v>36</v>
      </c>
      <c r="AG268" s="6" t="s">
        <v>27</v>
      </c>
      <c r="AH268" s="18" t="s">
        <v>23</v>
      </c>
      <c r="AI268" s="23"/>
      <c r="AJ268" s="48">
        <v>24.6</v>
      </c>
      <c r="AK268" s="36" t="s">
        <v>36</v>
      </c>
      <c r="AL268" s="97"/>
    </row>
    <row r="269" spans="1:38" ht="13.5" customHeight="1">
      <c r="A269" s="2231"/>
      <c r="B269" s="472">
        <v>43063</v>
      </c>
      <c r="C269" s="473" t="s">
        <v>40</v>
      </c>
      <c r="D269" s="75" t="s">
        <v>676</v>
      </c>
      <c r="E269" s="73"/>
      <c r="F269" s="61">
        <v>10.4</v>
      </c>
      <c r="G269" s="23">
        <v>15.3</v>
      </c>
      <c r="H269" s="64">
        <v>14.6</v>
      </c>
      <c r="I269" s="65">
        <v>7.6</v>
      </c>
      <c r="J269" s="66">
        <v>7.3</v>
      </c>
      <c r="K269" s="24">
        <v>7.65</v>
      </c>
      <c r="L269" s="69">
        <v>7.67</v>
      </c>
      <c r="M269" s="65"/>
      <c r="N269" s="66">
        <v>30.9</v>
      </c>
      <c r="O269" s="23"/>
      <c r="P269" s="64">
        <v>66.900000000000006</v>
      </c>
      <c r="Q269" s="23"/>
      <c r="R269" s="64">
        <v>91.6</v>
      </c>
      <c r="S269" s="23"/>
      <c r="T269" s="64"/>
      <c r="U269" s="23"/>
      <c r="V269" s="64"/>
      <c r="W269" s="65"/>
      <c r="X269" s="66">
        <v>24.4</v>
      </c>
      <c r="Y269" s="70"/>
      <c r="Z269" s="71">
        <v>215</v>
      </c>
      <c r="AA269" s="24"/>
      <c r="AB269" s="69">
        <v>0.28999999999999998</v>
      </c>
      <c r="AC269" s="481"/>
      <c r="AD269" s="480"/>
      <c r="AE269" s="1177" t="s">
        <v>36</v>
      </c>
      <c r="AF269" s="118" t="s">
        <v>36</v>
      </c>
      <c r="AG269" s="6" t="s">
        <v>58</v>
      </c>
      <c r="AH269" s="18" t="s">
        <v>492</v>
      </c>
      <c r="AI269" s="51"/>
      <c r="AJ269" s="52">
        <v>7</v>
      </c>
      <c r="AK269" s="43" t="s">
        <v>36</v>
      </c>
      <c r="AL269" s="99"/>
    </row>
    <row r="270" spans="1:38" ht="13.5" customHeight="1">
      <c r="A270" s="2231"/>
      <c r="B270" s="472">
        <v>43064</v>
      </c>
      <c r="C270" s="473" t="s">
        <v>41</v>
      </c>
      <c r="D270" s="75" t="s">
        <v>657</v>
      </c>
      <c r="E270" s="73"/>
      <c r="F270" s="61">
        <v>10.6</v>
      </c>
      <c r="G270" s="23">
        <v>15.2</v>
      </c>
      <c r="H270" s="64">
        <v>14.4</v>
      </c>
      <c r="I270" s="65">
        <v>11.3</v>
      </c>
      <c r="J270" s="66">
        <v>10.5</v>
      </c>
      <c r="K270" s="24">
        <v>7.71</v>
      </c>
      <c r="L270" s="69">
        <v>7.68</v>
      </c>
      <c r="M270" s="65"/>
      <c r="N270" s="66">
        <v>28</v>
      </c>
      <c r="O270" s="23"/>
      <c r="P270" s="64" t="s">
        <v>19</v>
      </c>
      <c r="Q270" s="23"/>
      <c r="R270" s="64"/>
      <c r="S270" s="23"/>
      <c r="T270" s="64"/>
      <c r="U270" s="23"/>
      <c r="V270" s="64"/>
      <c r="W270" s="65"/>
      <c r="X270" s="66" t="s">
        <v>19</v>
      </c>
      <c r="Y270" s="70"/>
      <c r="Z270" s="71" t="s">
        <v>19</v>
      </c>
      <c r="AA270" s="24"/>
      <c r="AB270" s="69" t="s">
        <v>19</v>
      </c>
      <c r="AC270" s="481"/>
      <c r="AD270" s="480"/>
      <c r="AE270" s="1177" t="s">
        <v>36</v>
      </c>
      <c r="AF270" s="118" t="s">
        <v>509</v>
      </c>
      <c r="AG270" s="6" t="s">
        <v>506</v>
      </c>
      <c r="AH270" s="18" t="s">
        <v>23</v>
      </c>
      <c r="AI270" s="51"/>
      <c r="AJ270" s="52">
        <v>5</v>
      </c>
      <c r="AK270" s="43" t="s">
        <v>36</v>
      </c>
      <c r="AL270" s="99"/>
    </row>
    <row r="271" spans="1:38" ht="13.5" customHeight="1">
      <c r="A271" s="2231"/>
      <c r="B271" s="472">
        <v>43065</v>
      </c>
      <c r="C271" s="473" t="s">
        <v>42</v>
      </c>
      <c r="D271" s="75" t="s">
        <v>657</v>
      </c>
      <c r="E271" s="73"/>
      <c r="F271" s="61">
        <v>11.7</v>
      </c>
      <c r="G271" s="23">
        <v>15.2</v>
      </c>
      <c r="H271" s="64">
        <v>14.4</v>
      </c>
      <c r="I271" s="65">
        <v>8</v>
      </c>
      <c r="J271" s="66">
        <v>7.6</v>
      </c>
      <c r="K271" s="24">
        <v>7.72</v>
      </c>
      <c r="L271" s="69">
        <v>7.7</v>
      </c>
      <c r="M271" s="65"/>
      <c r="N271" s="66">
        <v>28.4</v>
      </c>
      <c r="O271" s="23"/>
      <c r="P271" s="64" t="s">
        <v>19</v>
      </c>
      <c r="Q271" s="23"/>
      <c r="R271" s="64"/>
      <c r="S271" s="23"/>
      <c r="T271" s="64"/>
      <c r="U271" s="23"/>
      <c r="V271" s="64"/>
      <c r="W271" s="65"/>
      <c r="X271" s="66" t="s">
        <v>19</v>
      </c>
      <c r="Y271" s="70"/>
      <c r="Z271" s="71" t="s">
        <v>19</v>
      </c>
      <c r="AA271" s="24"/>
      <c r="AB271" s="69" t="s">
        <v>19</v>
      </c>
      <c r="AC271" s="481"/>
      <c r="AD271" s="480"/>
      <c r="AE271" s="1177" t="s">
        <v>36</v>
      </c>
      <c r="AF271" s="118" t="s">
        <v>36</v>
      </c>
      <c r="AG271" s="19"/>
      <c r="AH271" s="9"/>
      <c r="AI271" s="20"/>
      <c r="AJ271" s="8"/>
      <c r="AK271" s="8"/>
      <c r="AL271" s="9"/>
    </row>
    <row r="272" spans="1:38" ht="13.5" customHeight="1">
      <c r="A272" s="2231"/>
      <c r="B272" s="472">
        <v>43066</v>
      </c>
      <c r="C272" s="473" t="s">
        <v>37</v>
      </c>
      <c r="D272" s="75" t="s">
        <v>657</v>
      </c>
      <c r="E272" s="73"/>
      <c r="F272" s="61">
        <v>10.9</v>
      </c>
      <c r="G272" s="23">
        <v>15</v>
      </c>
      <c r="H272" s="64">
        <v>14.3</v>
      </c>
      <c r="I272" s="65">
        <v>6.9</v>
      </c>
      <c r="J272" s="66">
        <v>6.6</v>
      </c>
      <c r="K272" s="24">
        <v>7.71</v>
      </c>
      <c r="L272" s="69">
        <v>7.72</v>
      </c>
      <c r="M272" s="65"/>
      <c r="N272" s="66">
        <v>30.3</v>
      </c>
      <c r="O272" s="23"/>
      <c r="P272" s="64">
        <v>65.8</v>
      </c>
      <c r="Q272" s="23"/>
      <c r="R272" s="64">
        <v>89.4</v>
      </c>
      <c r="S272" s="23"/>
      <c r="T272" s="64"/>
      <c r="U272" s="23"/>
      <c r="V272" s="64"/>
      <c r="W272" s="65"/>
      <c r="X272" s="66">
        <v>25.1</v>
      </c>
      <c r="Y272" s="70"/>
      <c r="Z272" s="71">
        <v>203</v>
      </c>
      <c r="AA272" s="24"/>
      <c r="AB272" s="69">
        <v>0.32</v>
      </c>
      <c r="AC272" s="481"/>
      <c r="AD272" s="480"/>
      <c r="AE272" s="1177" t="s">
        <v>36</v>
      </c>
      <c r="AF272" s="118" t="s">
        <v>36</v>
      </c>
      <c r="AG272" s="19"/>
      <c r="AH272" s="9"/>
      <c r="AI272" s="20"/>
      <c r="AJ272" s="8"/>
      <c r="AK272" s="8"/>
      <c r="AL272" s="9"/>
    </row>
    <row r="273" spans="1:38" ht="13.5" customHeight="1">
      <c r="A273" s="2231"/>
      <c r="B273" s="472">
        <v>43067</v>
      </c>
      <c r="C273" s="473" t="s">
        <v>38</v>
      </c>
      <c r="D273" s="75" t="s">
        <v>676</v>
      </c>
      <c r="E273" s="73"/>
      <c r="F273" s="61">
        <v>11.3</v>
      </c>
      <c r="G273" s="23">
        <v>14.4</v>
      </c>
      <c r="H273" s="64">
        <v>14.2</v>
      </c>
      <c r="I273" s="65">
        <v>7.9</v>
      </c>
      <c r="J273" s="66">
        <v>6.2</v>
      </c>
      <c r="K273" s="24">
        <v>7.73</v>
      </c>
      <c r="L273" s="69">
        <v>7.71</v>
      </c>
      <c r="M273" s="65"/>
      <c r="N273" s="66">
        <v>30.8</v>
      </c>
      <c r="O273" s="23"/>
      <c r="P273" s="64">
        <v>67.400000000000006</v>
      </c>
      <c r="Q273" s="23"/>
      <c r="R273" s="64">
        <v>92.2</v>
      </c>
      <c r="S273" s="23"/>
      <c r="T273" s="64"/>
      <c r="U273" s="23"/>
      <c r="V273" s="64"/>
      <c r="W273" s="65"/>
      <c r="X273" s="66">
        <v>26.5</v>
      </c>
      <c r="Y273" s="70"/>
      <c r="Z273" s="71">
        <v>202</v>
      </c>
      <c r="AA273" s="24"/>
      <c r="AB273" s="69">
        <v>0.35</v>
      </c>
      <c r="AC273" s="481"/>
      <c r="AD273" s="480"/>
      <c r="AE273" s="1177" t="s">
        <v>36</v>
      </c>
      <c r="AF273" s="118" t="s">
        <v>36</v>
      </c>
      <c r="AG273" s="21"/>
      <c r="AH273" s="3"/>
      <c r="AI273" s="22"/>
      <c r="AJ273" s="10"/>
      <c r="AK273" s="10"/>
      <c r="AL273" s="3"/>
    </row>
    <row r="274" spans="1:38" ht="13.5" customHeight="1">
      <c r="A274" s="2231"/>
      <c r="B274" s="472">
        <v>43068</v>
      </c>
      <c r="C274" s="473" t="s">
        <v>35</v>
      </c>
      <c r="D274" s="75" t="s">
        <v>657</v>
      </c>
      <c r="E274" s="73"/>
      <c r="F274" s="61">
        <v>10.199999999999999</v>
      </c>
      <c r="G274" s="23">
        <v>14.7</v>
      </c>
      <c r="H274" s="64">
        <v>14.2</v>
      </c>
      <c r="I274" s="65">
        <v>7.2</v>
      </c>
      <c r="J274" s="66">
        <v>5.7</v>
      </c>
      <c r="K274" s="24">
        <v>7.8</v>
      </c>
      <c r="L274" s="69">
        <v>7.8</v>
      </c>
      <c r="M274" s="65"/>
      <c r="N274" s="66">
        <v>31.1</v>
      </c>
      <c r="O274" s="23"/>
      <c r="P274" s="64">
        <v>67.900000000000006</v>
      </c>
      <c r="Q274" s="23"/>
      <c r="R274" s="64">
        <v>91.4</v>
      </c>
      <c r="S274" s="23"/>
      <c r="T274" s="64"/>
      <c r="U274" s="23"/>
      <c r="V274" s="64"/>
      <c r="W274" s="65"/>
      <c r="X274" s="66">
        <v>24.7</v>
      </c>
      <c r="Y274" s="70"/>
      <c r="Z274" s="71">
        <v>191</v>
      </c>
      <c r="AA274" s="24"/>
      <c r="AB274" s="69">
        <v>0.3</v>
      </c>
      <c r="AC274" s="481"/>
      <c r="AD274" s="480"/>
      <c r="AE274" s="1177" t="s">
        <v>36</v>
      </c>
      <c r="AF274" s="118" t="s">
        <v>36</v>
      </c>
      <c r="AG274" s="29" t="s">
        <v>144</v>
      </c>
      <c r="AH274" s="2" t="s">
        <v>36</v>
      </c>
      <c r="AI274" s="2" t="s">
        <v>36</v>
      </c>
      <c r="AJ274" s="2" t="s">
        <v>36</v>
      </c>
      <c r="AK274" s="2" t="s">
        <v>36</v>
      </c>
      <c r="AL274" s="100" t="s">
        <v>36</v>
      </c>
    </row>
    <row r="275" spans="1:38" ht="13.5" customHeight="1">
      <c r="A275" s="2231"/>
      <c r="B275" s="475">
        <v>43069</v>
      </c>
      <c r="C275" s="476" t="s">
        <v>39</v>
      </c>
      <c r="D275" s="75" t="s">
        <v>676</v>
      </c>
      <c r="E275" s="73"/>
      <c r="F275" s="61">
        <v>12.4</v>
      </c>
      <c r="G275" s="23">
        <v>14.8</v>
      </c>
      <c r="H275" s="64">
        <v>14.4</v>
      </c>
      <c r="I275" s="65">
        <v>6.6</v>
      </c>
      <c r="J275" s="66">
        <v>5.0999999999999996</v>
      </c>
      <c r="K275" s="24">
        <v>7.76</v>
      </c>
      <c r="L275" s="69">
        <v>7.74</v>
      </c>
      <c r="M275" s="65"/>
      <c r="N275" s="66">
        <v>30.9</v>
      </c>
      <c r="O275" s="23"/>
      <c r="P275" s="64">
        <v>68</v>
      </c>
      <c r="Q275" s="23"/>
      <c r="R275" s="64">
        <v>92.2</v>
      </c>
      <c r="S275" s="23"/>
      <c r="T275" s="64"/>
      <c r="U275" s="23"/>
      <c r="V275" s="64"/>
      <c r="W275" s="65"/>
      <c r="X275" s="66">
        <v>25.2</v>
      </c>
      <c r="Y275" s="70"/>
      <c r="Z275" s="71">
        <v>155</v>
      </c>
      <c r="AA275" s="24"/>
      <c r="AB275" s="69">
        <v>0.27</v>
      </c>
      <c r="AC275" s="481"/>
      <c r="AD275" s="480"/>
      <c r="AE275" s="1177" t="s">
        <v>36</v>
      </c>
      <c r="AF275" s="118" t="s">
        <v>36</v>
      </c>
      <c r="AG275" s="2294" t="s">
        <v>765</v>
      </c>
      <c r="AH275" s="2295"/>
      <c r="AI275" s="2295"/>
      <c r="AJ275" s="2295"/>
      <c r="AK275" s="2295"/>
      <c r="AL275" s="2296"/>
    </row>
    <row r="276" spans="1:38" s="1" customFormat="1" ht="13.5" customHeight="1">
      <c r="A276" s="2231"/>
      <c r="B276" s="2183" t="s">
        <v>407</v>
      </c>
      <c r="C276" s="2184"/>
      <c r="D276" s="664"/>
      <c r="E276" s="586">
        <f t="shared" ref="E276:AD276" si="27">MAX(E246:E275)</f>
        <v>40.5</v>
      </c>
      <c r="F276" s="587">
        <f t="shared" si="27"/>
        <v>20.7</v>
      </c>
      <c r="G276" s="588">
        <f t="shared" si="27"/>
        <v>19</v>
      </c>
      <c r="H276" s="589">
        <f t="shared" si="27"/>
        <v>18.2</v>
      </c>
      <c r="I276" s="590">
        <f t="shared" si="27"/>
        <v>11.3</v>
      </c>
      <c r="J276" s="591">
        <f t="shared" si="27"/>
        <v>10.5</v>
      </c>
      <c r="K276" s="592">
        <f t="shared" si="27"/>
        <v>7.87</v>
      </c>
      <c r="L276" s="593">
        <f t="shared" si="27"/>
        <v>7.87</v>
      </c>
      <c r="M276" s="590">
        <f t="shared" si="27"/>
        <v>0</v>
      </c>
      <c r="N276" s="591">
        <f t="shared" si="27"/>
        <v>32</v>
      </c>
      <c r="O276" s="588">
        <f t="shared" si="27"/>
        <v>0</v>
      </c>
      <c r="P276" s="589">
        <f t="shared" si="27"/>
        <v>68</v>
      </c>
      <c r="Q276" s="588">
        <f t="shared" si="27"/>
        <v>0</v>
      </c>
      <c r="R276" s="589">
        <f t="shared" si="27"/>
        <v>92.2</v>
      </c>
      <c r="S276" s="588">
        <f t="shared" si="27"/>
        <v>0</v>
      </c>
      <c r="T276" s="589">
        <f t="shared" si="27"/>
        <v>46.2</v>
      </c>
      <c r="U276" s="588">
        <f t="shared" si="27"/>
        <v>0</v>
      </c>
      <c r="V276" s="589">
        <f t="shared" si="27"/>
        <v>34</v>
      </c>
      <c r="W276" s="590">
        <f t="shared" si="27"/>
        <v>0</v>
      </c>
      <c r="X276" s="591">
        <f t="shared" si="27"/>
        <v>26.5</v>
      </c>
      <c r="Y276" s="594">
        <f t="shared" si="27"/>
        <v>0</v>
      </c>
      <c r="Z276" s="595">
        <f t="shared" si="27"/>
        <v>215</v>
      </c>
      <c r="AA276" s="592">
        <f t="shared" si="27"/>
        <v>0</v>
      </c>
      <c r="AB276" s="593">
        <f t="shared" si="27"/>
        <v>0.35</v>
      </c>
      <c r="AC276" s="615">
        <f t="shared" si="27"/>
        <v>331</v>
      </c>
      <c r="AD276" s="507">
        <f t="shared" si="27"/>
        <v>451</v>
      </c>
      <c r="AE276" s="596">
        <f t="shared" ref="AE276:AF276" si="28">MAX(AE245:AE275)</f>
        <v>0</v>
      </c>
      <c r="AF276" s="611">
        <f t="shared" si="28"/>
        <v>0</v>
      </c>
      <c r="AG276" s="2297" t="s">
        <v>766</v>
      </c>
      <c r="AH276" s="2298"/>
      <c r="AI276" s="2298"/>
      <c r="AJ276" s="2"/>
      <c r="AK276" s="2"/>
      <c r="AL276" s="100"/>
    </row>
    <row r="277" spans="1:38" s="1" customFormat="1" ht="13.5" customHeight="1">
      <c r="A277" s="2231"/>
      <c r="B277" s="2185" t="s">
        <v>408</v>
      </c>
      <c r="C277" s="2186"/>
      <c r="D277" s="666"/>
      <c r="E277" s="597">
        <f t="shared" ref="E277:AB277" si="29">MIN(E246:E275)</f>
        <v>0.5</v>
      </c>
      <c r="F277" s="598">
        <f t="shared" si="29"/>
        <v>5.8</v>
      </c>
      <c r="G277" s="599">
        <f t="shared" si="29"/>
        <v>14.4</v>
      </c>
      <c r="H277" s="600">
        <f t="shared" si="29"/>
        <v>14.2</v>
      </c>
      <c r="I277" s="601">
        <f t="shared" si="29"/>
        <v>5.8</v>
      </c>
      <c r="J277" s="602">
        <f t="shared" si="29"/>
        <v>5.0999999999999996</v>
      </c>
      <c r="K277" s="603">
        <f t="shared" si="29"/>
        <v>7.28</v>
      </c>
      <c r="L277" s="604">
        <f t="shared" si="29"/>
        <v>7.38</v>
      </c>
      <c r="M277" s="601">
        <f t="shared" si="29"/>
        <v>0</v>
      </c>
      <c r="N277" s="602">
        <f t="shared" si="29"/>
        <v>26.1</v>
      </c>
      <c r="O277" s="599">
        <f t="shared" si="29"/>
        <v>0</v>
      </c>
      <c r="P277" s="600">
        <f t="shared" si="29"/>
        <v>59.3</v>
      </c>
      <c r="Q277" s="599">
        <f t="shared" si="29"/>
        <v>0</v>
      </c>
      <c r="R277" s="600">
        <f t="shared" si="29"/>
        <v>75.2</v>
      </c>
      <c r="S277" s="599">
        <f t="shared" si="29"/>
        <v>0</v>
      </c>
      <c r="T277" s="600">
        <f t="shared" si="29"/>
        <v>46.2</v>
      </c>
      <c r="U277" s="599">
        <f t="shared" si="29"/>
        <v>0</v>
      </c>
      <c r="V277" s="600">
        <f t="shared" si="29"/>
        <v>34</v>
      </c>
      <c r="W277" s="601">
        <f t="shared" si="29"/>
        <v>0</v>
      </c>
      <c r="X277" s="602">
        <f t="shared" si="29"/>
        <v>22</v>
      </c>
      <c r="Y277" s="605">
        <f t="shared" si="29"/>
        <v>0</v>
      </c>
      <c r="Z277" s="606">
        <f t="shared" si="29"/>
        <v>126</v>
      </c>
      <c r="AA277" s="603">
        <f t="shared" si="29"/>
        <v>0</v>
      </c>
      <c r="AB277" s="604">
        <f t="shared" si="29"/>
        <v>0.18</v>
      </c>
      <c r="AC277" s="49">
        <v>0</v>
      </c>
      <c r="AD277" s="501">
        <v>0</v>
      </c>
      <c r="AE277" s="607">
        <f t="shared" ref="AE277:AF277" si="30">MIN(AE245:AE275)</f>
        <v>0</v>
      </c>
      <c r="AF277" s="612">
        <f t="shared" si="30"/>
        <v>0</v>
      </c>
      <c r="AG277" s="2297" t="s">
        <v>767</v>
      </c>
      <c r="AH277" s="2298"/>
      <c r="AI277" s="2298"/>
      <c r="AJ277" s="2"/>
      <c r="AK277" s="2"/>
      <c r="AL277" s="100"/>
    </row>
    <row r="278" spans="1:38" s="1" customFormat="1" ht="13.5" customHeight="1">
      <c r="A278" s="2231"/>
      <c r="B278" s="2185" t="s">
        <v>409</v>
      </c>
      <c r="C278" s="2186"/>
      <c r="D278" s="666"/>
      <c r="E278" s="666"/>
      <c r="F278" s="598">
        <f t="shared" ref="F278:AB278" si="31">IF(COUNT(F246:F275)=0,0,AVERAGE(F246:F275))</f>
        <v>12.159999999999998</v>
      </c>
      <c r="G278" s="599">
        <f t="shared" si="31"/>
        <v>17.396666666666665</v>
      </c>
      <c r="H278" s="600">
        <f t="shared" si="31"/>
        <v>16.589999999999996</v>
      </c>
      <c r="I278" s="601">
        <f t="shared" si="31"/>
        <v>7.4763333333333328</v>
      </c>
      <c r="J278" s="602">
        <f t="shared" si="31"/>
        <v>6.7263333333333319</v>
      </c>
      <c r="K278" s="603">
        <f t="shared" si="31"/>
        <v>7.6960000000000033</v>
      </c>
      <c r="L278" s="604">
        <f t="shared" si="31"/>
        <v>7.698333333333335</v>
      </c>
      <c r="M278" s="601">
        <f t="shared" si="31"/>
        <v>0</v>
      </c>
      <c r="N278" s="602">
        <f t="shared" si="31"/>
        <v>28.293333333333326</v>
      </c>
      <c r="O278" s="599">
        <f t="shared" si="31"/>
        <v>0</v>
      </c>
      <c r="P278" s="600">
        <f t="shared" si="31"/>
        <v>63.114999999999995</v>
      </c>
      <c r="Q278" s="599">
        <f t="shared" si="31"/>
        <v>0</v>
      </c>
      <c r="R278" s="600">
        <f t="shared" si="31"/>
        <v>82.93</v>
      </c>
      <c r="S278" s="599">
        <f t="shared" si="31"/>
        <v>0</v>
      </c>
      <c r="T278" s="600">
        <f t="shared" si="31"/>
        <v>46.2</v>
      </c>
      <c r="U278" s="599">
        <f t="shared" si="31"/>
        <v>0</v>
      </c>
      <c r="V278" s="600">
        <f t="shared" si="31"/>
        <v>34</v>
      </c>
      <c r="W278" s="601">
        <f t="shared" si="31"/>
        <v>0</v>
      </c>
      <c r="X278" s="602">
        <f t="shared" si="31"/>
        <v>23.5</v>
      </c>
      <c r="Y278" s="605">
        <f t="shared" si="31"/>
        <v>0</v>
      </c>
      <c r="Z278" s="606">
        <f t="shared" si="31"/>
        <v>169.45</v>
      </c>
      <c r="AA278" s="603">
        <f t="shared" si="31"/>
        <v>0</v>
      </c>
      <c r="AB278" s="604">
        <f t="shared" si="31"/>
        <v>0.23849999999999999</v>
      </c>
      <c r="AC278" s="49">
        <f>AC279/30</f>
        <v>22.133333333333333</v>
      </c>
      <c r="AD278" s="501">
        <f>AD279/30</f>
        <v>30.733333333333334</v>
      </c>
      <c r="AE278" s="607" t="s">
        <v>36</v>
      </c>
      <c r="AF278" s="613"/>
      <c r="AG278" s="2297" t="s">
        <v>768</v>
      </c>
      <c r="AH278" s="2298"/>
      <c r="AI278" s="2298"/>
      <c r="AJ278" s="2"/>
      <c r="AK278" s="2"/>
      <c r="AL278" s="100"/>
    </row>
    <row r="279" spans="1:38" s="1" customFormat="1" ht="13.5" customHeight="1">
      <c r="A279" s="2241"/>
      <c r="B279" s="2189" t="s">
        <v>410</v>
      </c>
      <c r="C279" s="2190"/>
      <c r="D279" s="666"/>
      <c r="E279" s="669">
        <f>SUM(E246:E275)</f>
        <v>76.5</v>
      </c>
      <c r="F279" s="725"/>
      <c r="G279" s="732"/>
      <c r="H279" s="727"/>
      <c r="I279" s="728"/>
      <c r="J279" s="735"/>
      <c r="K279" s="762"/>
      <c r="L279" s="731"/>
      <c r="M279" s="728"/>
      <c r="N279" s="735"/>
      <c r="O279" s="732"/>
      <c r="P279" s="727"/>
      <c r="Q279" s="732"/>
      <c r="R279" s="727"/>
      <c r="S279" s="732"/>
      <c r="T279" s="727"/>
      <c r="U279" s="732"/>
      <c r="V279" s="727"/>
      <c r="W279" s="728"/>
      <c r="X279" s="735"/>
      <c r="Y279" s="736"/>
      <c r="Z279" s="763"/>
      <c r="AA279" s="762"/>
      <c r="AB279" s="731"/>
      <c r="AC279" s="670">
        <f>SUM(AC246:AC275)</f>
        <v>664</v>
      </c>
      <c r="AD279" s="671">
        <f>SUM(AD246:AD275)</f>
        <v>922</v>
      </c>
      <c r="AE279" s="764"/>
      <c r="AF279" s="674"/>
      <c r="AG279" s="2299" t="s">
        <v>769</v>
      </c>
      <c r="AH279" s="2300"/>
      <c r="AI279" s="2300"/>
      <c r="AJ279" s="2300"/>
      <c r="AK279" s="2300"/>
      <c r="AL279" s="275"/>
    </row>
    <row r="280" spans="1:38" ht="13.5" customHeight="1">
      <c r="A280" s="2230" t="s">
        <v>355</v>
      </c>
      <c r="B280" s="1178">
        <v>43070</v>
      </c>
      <c r="C280" s="135" t="s">
        <v>40</v>
      </c>
      <c r="D280" s="74" t="s">
        <v>676</v>
      </c>
      <c r="E280" s="72"/>
      <c r="F280" s="60">
        <v>8.5</v>
      </c>
      <c r="G280" s="62">
        <v>14.8</v>
      </c>
      <c r="H280" s="63">
        <v>14.3</v>
      </c>
      <c r="I280" s="56">
        <v>5.7</v>
      </c>
      <c r="J280" s="57">
        <v>4.7</v>
      </c>
      <c r="K280" s="67">
        <v>7.78</v>
      </c>
      <c r="L280" s="68">
        <v>7.78</v>
      </c>
      <c r="M280" s="56"/>
      <c r="N280" s="57">
        <v>30.8</v>
      </c>
      <c r="O280" s="62"/>
      <c r="P280" s="63">
        <v>68.2</v>
      </c>
      <c r="Q280" s="62"/>
      <c r="R280" s="63">
        <v>92</v>
      </c>
      <c r="S280" s="62"/>
      <c r="T280" s="63" t="s">
        <v>19</v>
      </c>
      <c r="U280" s="62"/>
      <c r="V280" s="63" t="s">
        <v>19</v>
      </c>
      <c r="W280" s="56"/>
      <c r="X280" s="57">
        <v>25.3</v>
      </c>
      <c r="Y280" s="58"/>
      <c r="Z280" s="59">
        <v>188</v>
      </c>
      <c r="AA280" s="67"/>
      <c r="AB280" s="68">
        <v>0.21</v>
      </c>
      <c r="AC280" s="58"/>
      <c r="AD280" s="571"/>
      <c r="AE280" s="119"/>
      <c r="AF280" s="117" t="s">
        <v>36</v>
      </c>
      <c r="AG280" s="277">
        <v>43076</v>
      </c>
      <c r="AH280" s="147" t="s">
        <v>54</v>
      </c>
      <c r="AI280" s="148">
        <v>9.1999999999999993</v>
      </c>
      <c r="AJ280" s="149" t="s">
        <v>20</v>
      </c>
      <c r="AK280" s="150"/>
      <c r="AL280" s="151"/>
    </row>
    <row r="281" spans="1:38" ht="13.5" customHeight="1">
      <c r="A281" s="2231"/>
      <c r="B281" s="608">
        <v>43071</v>
      </c>
      <c r="C281" s="7" t="s">
        <v>41</v>
      </c>
      <c r="D281" s="75" t="s">
        <v>657</v>
      </c>
      <c r="E281" s="73"/>
      <c r="F281" s="61">
        <v>6.4</v>
      </c>
      <c r="G281" s="23">
        <v>14.6</v>
      </c>
      <c r="H281" s="64">
        <v>14.1</v>
      </c>
      <c r="I281" s="65">
        <v>6</v>
      </c>
      <c r="J281" s="66">
        <v>5.7</v>
      </c>
      <c r="K281" s="24">
        <v>7.8</v>
      </c>
      <c r="L281" s="69">
        <v>7.8</v>
      </c>
      <c r="M281" s="65"/>
      <c r="N281" s="66">
        <v>31.6</v>
      </c>
      <c r="O281" s="23"/>
      <c r="P281" s="64"/>
      <c r="Q281" s="23"/>
      <c r="R281" s="64" t="s">
        <v>19</v>
      </c>
      <c r="S281" s="23"/>
      <c r="T281" s="64"/>
      <c r="U281" s="23"/>
      <c r="V281" s="64"/>
      <c r="W281" s="65"/>
      <c r="X281" s="66" t="s">
        <v>19</v>
      </c>
      <c r="Y281" s="70"/>
      <c r="Z281" s="71" t="s">
        <v>19</v>
      </c>
      <c r="AA281" s="24"/>
      <c r="AB281" s="886"/>
      <c r="AC281" s="70"/>
      <c r="AD281" s="25"/>
      <c r="AE281" s="26"/>
      <c r="AF281" s="118" t="s">
        <v>36</v>
      </c>
      <c r="AG281" s="1351" t="s">
        <v>542</v>
      </c>
      <c r="AH281" s="1331" t="s">
        <v>543</v>
      </c>
      <c r="AI281" s="1332" t="s">
        <v>544</v>
      </c>
      <c r="AJ281" s="1333" t="s">
        <v>545</v>
      </c>
      <c r="AK281" s="1334"/>
      <c r="AL281" s="1335"/>
    </row>
    <row r="282" spans="1:38" ht="13.5" customHeight="1">
      <c r="A282" s="2231"/>
      <c r="B282" s="608">
        <v>43072</v>
      </c>
      <c r="C282" s="7" t="s">
        <v>42</v>
      </c>
      <c r="D282" s="75" t="s">
        <v>657</v>
      </c>
      <c r="E282" s="73"/>
      <c r="F282" s="61">
        <v>8.3000000000000007</v>
      </c>
      <c r="G282" s="23">
        <v>14.4</v>
      </c>
      <c r="H282" s="64">
        <v>13.8</v>
      </c>
      <c r="I282" s="65">
        <v>5.9</v>
      </c>
      <c r="J282" s="66">
        <v>5.7</v>
      </c>
      <c r="K282" s="24">
        <v>7.8</v>
      </c>
      <c r="L282" s="69">
        <v>7.82</v>
      </c>
      <c r="M282" s="65"/>
      <c r="N282" s="66">
        <v>31.9</v>
      </c>
      <c r="O282" s="23"/>
      <c r="P282" s="64"/>
      <c r="Q282" s="23"/>
      <c r="R282" s="64" t="s">
        <v>19</v>
      </c>
      <c r="S282" s="23"/>
      <c r="T282" s="64"/>
      <c r="U282" s="23"/>
      <c r="V282" s="64"/>
      <c r="W282" s="65"/>
      <c r="X282" s="66" t="s">
        <v>19</v>
      </c>
      <c r="Y282" s="70"/>
      <c r="Z282" s="71" t="s">
        <v>19</v>
      </c>
      <c r="AA282" s="24"/>
      <c r="AB282" s="886"/>
      <c r="AC282" s="70"/>
      <c r="AD282" s="25"/>
      <c r="AE282" s="26"/>
      <c r="AF282" s="118" t="s">
        <v>36</v>
      </c>
      <c r="AG282" s="6" t="s">
        <v>517</v>
      </c>
      <c r="AH282" s="18" t="s">
        <v>20</v>
      </c>
      <c r="AI282" s="40"/>
      <c r="AJ282" s="1258">
        <v>13.3</v>
      </c>
      <c r="AK282" s="42"/>
      <c r="AL282" s="96"/>
    </row>
    <row r="283" spans="1:38" ht="13.5" customHeight="1">
      <c r="A283" s="2231"/>
      <c r="B283" s="608">
        <v>43073</v>
      </c>
      <c r="C283" s="7" t="s">
        <v>37</v>
      </c>
      <c r="D283" s="75" t="s">
        <v>657</v>
      </c>
      <c r="E283" s="73"/>
      <c r="F283" s="61">
        <v>9.1</v>
      </c>
      <c r="G283" s="23">
        <v>14.1</v>
      </c>
      <c r="H283" s="64">
        <v>13.6</v>
      </c>
      <c r="I283" s="65">
        <v>6.5</v>
      </c>
      <c r="J283" s="66">
        <v>6.4</v>
      </c>
      <c r="K283" s="24">
        <v>7.75</v>
      </c>
      <c r="L283" s="69">
        <v>7.77</v>
      </c>
      <c r="M283" s="65"/>
      <c r="N283" s="66">
        <v>32.1</v>
      </c>
      <c r="O283" s="23"/>
      <c r="P283" s="64">
        <v>69.099999999999994</v>
      </c>
      <c r="Q283" s="23"/>
      <c r="R283" s="64">
        <v>95.6</v>
      </c>
      <c r="S283" s="23"/>
      <c r="T283" s="64"/>
      <c r="U283" s="23"/>
      <c r="V283" s="64"/>
      <c r="W283" s="65"/>
      <c r="X283" s="66">
        <v>27.3</v>
      </c>
      <c r="Y283" s="70"/>
      <c r="Z283" s="71">
        <v>197</v>
      </c>
      <c r="AA283" s="24"/>
      <c r="AB283" s="886">
        <v>0.32</v>
      </c>
      <c r="AC283" s="70"/>
      <c r="AD283" s="25"/>
      <c r="AE283" s="26"/>
      <c r="AF283" s="118" t="s">
        <v>36</v>
      </c>
      <c r="AG283" s="6" t="s">
        <v>518</v>
      </c>
      <c r="AH283" s="18" t="s">
        <v>519</v>
      </c>
      <c r="AI283" s="34"/>
      <c r="AJ283" s="35" t="s">
        <v>644</v>
      </c>
      <c r="AK283" s="36"/>
      <c r="AL283" s="97"/>
    </row>
    <row r="284" spans="1:38" ht="13.5" customHeight="1">
      <c r="A284" s="2231"/>
      <c r="B284" s="608">
        <v>43074</v>
      </c>
      <c r="C284" s="7" t="s">
        <v>38</v>
      </c>
      <c r="D284" s="75" t="s">
        <v>657</v>
      </c>
      <c r="E284" s="73"/>
      <c r="F284" s="61">
        <v>9.4</v>
      </c>
      <c r="G284" s="23">
        <v>14.2</v>
      </c>
      <c r="H284" s="64">
        <v>13.6</v>
      </c>
      <c r="I284" s="65">
        <v>6.1</v>
      </c>
      <c r="J284" s="66">
        <v>5.9</v>
      </c>
      <c r="K284" s="24">
        <v>7.73</v>
      </c>
      <c r="L284" s="69">
        <v>7.75</v>
      </c>
      <c r="M284" s="65"/>
      <c r="N284" s="66">
        <v>31.8</v>
      </c>
      <c r="O284" s="23"/>
      <c r="P284" s="64">
        <v>69</v>
      </c>
      <c r="Q284" s="23"/>
      <c r="R284" s="64">
        <v>96.8</v>
      </c>
      <c r="S284" s="23"/>
      <c r="T284" s="64"/>
      <c r="U284" s="23"/>
      <c r="V284" s="64"/>
      <c r="W284" s="65"/>
      <c r="X284" s="66">
        <v>27.4</v>
      </c>
      <c r="Y284" s="70"/>
      <c r="Z284" s="71">
        <v>201</v>
      </c>
      <c r="AA284" s="24"/>
      <c r="AB284" s="886">
        <v>0.28000000000000003</v>
      </c>
      <c r="AC284" s="70"/>
      <c r="AD284" s="25"/>
      <c r="AE284" s="26"/>
      <c r="AF284" s="118" t="s">
        <v>36</v>
      </c>
      <c r="AG284" s="6" t="s">
        <v>21</v>
      </c>
      <c r="AH284" s="18"/>
      <c r="AI284" s="34"/>
      <c r="AJ284" s="35" t="s">
        <v>644</v>
      </c>
      <c r="AK284" s="36"/>
      <c r="AL284" s="97"/>
    </row>
    <row r="285" spans="1:38" ht="13.5" customHeight="1">
      <c r="A285" s="2231"/>
      <c r="B285" s="608">
        <v>43075</v>
      </c>
      <c r="C285" s="7" t="s">
        <v>35</v>
      </c>
      <c r="D285" s="75" t="s">
        <v>657</v>
      </c>
      <c r="E285" s="73"/>
      <c r="F285" s="61">
        <v>7.2</v>
      </c>
      <c r="G285" s="23">
        <v>13.9</v>
      </c>
      <c r="H285" s="64">
        <v>13.4</v>
      </c>
      <c r="I285" s="65">
        <v>5.3</v>
      </c>
      <c r="J285" s="66">
        <v>5.4</v>
      </c>
      <c r="K285" s="24">
        <v>7.79</v>
      </c>
      <c r="L285" s="69">
        <v>7.84</v>
      </c>
      <c r="M285" s="65"/>
      <c r="N285" s="66">
        <v>31.8</v>
      </c>
      <c r="O285" s="23"/>
      <c r="P285" s="64">
        <v>68.5</v>
      </c>
      <c r="Q285" s="23"/>
      <c r="R285" s="64">
        <v>93</v>
      </c>
      <c r="S285" s="23"/>
      <c r="T285" s="64"/>
      <c r="U285" s="23"/>
      <c r="V285" s="64"/>
      <c r="W285" s="65"/>
      <c r="X285" s="66">
        <v>27.9</v>
      </c>
      <c r="Y285" s="70"/>
      <c r="Z285" s="71">
        <v>210</v>
      </c>
      <c r="AA285" s="24"/>
      <c r="AB285" s="886">
        <v>0.26</v>
      </c>
      <c r="AC285" s="70"/>
      <c r="AD285" s="25"/>
      <c r="AE285" s="26"/>
      <c r="AF285" s="118" t="s">
        <v>36</v>
      </c>
      <c r="AG285" s="6" t="s">
        <v>520</v>
      </c>
      <c r="AH285" s="18" t="s">
        <v>22</v>
      </c>
      <c r="AI285" s="34"/>
      <c r="AJ285" s="35">
        <v>31</v>
      </c>
      <c r="AK285" s="36"/>
      <c r="AL285" s="97"/>
    </row>
    <row r="286" spans="1:38" ht="13.5" customHeight="1">
      <c r="A286" s="2231"/>
      <c r="B286" s="608">
        <v>43076</v>
      </c>
      <c r="C286" s="7" t="s">
        <v>39</v>
      </c>
      <c r="D286" s="76" t="s">
        <v>657</v>
      </c>
      <c r="E286" s="73"/>
      <c r="F286" s="61">
        <v>9.1999999999999993</v>
      </c>
      <c r="G286" s="23">
        <v>13.8</v>
      </c>
      <c r="H286" s="64">
        <v>13.3</v>
      </c>
      <c r="I286" s="65">
        <v>5.5</v>
      </c>
      <c r="J286" s="66">
        <v>5.5</v>
      </c>
      <c r="K286" s="24">
        <v>7.89</v>
      </c>
      <c r="L286" s="69">
        <v>7.92</v>
      </c>
      <c r="M286" s="65"/>
      <c r="N286" s="66">
        <v>31</v>
      </c>
      <c r="O286" s="23"/>
      <c r="P286" s="64">
        <v>68.5</v>
      </c>
      <c r="Q286" s="23"/>
      <c r="R286" s="64">
        <v>94.6</v>
      </c>
      <c r="S286" s="23"/>
      <c r="T286" s="64">
        <v>54</v>
      </c>
      <c r="U286" s="23"/>
      <c r="V286" s="64">
        <v>40.6</v>
      </c>
      <c r="W286" s="65"/>
      <c r="X286" s="66">
        <v>25.2</v>
      </c>
      <c r="Y286" s="70"/>
      <c r="Z286" s="71">
        <v>214</v>
      </c>
      <c r="AA286" s="24"/>
      <c r="AB286" s="886">
        <v>0.25</v>
      </c>
      <c r="AC286" s="70"/>
      <c r="AD286" s="25"/>
      <c r="AE286" s="26"/>
      <c r="AF286" s="118" t="s">
        <v>36</v>
      </c>
      <c r="AG286" s="6" t="s">
        <v>521</v>
      </c>
      <c r="AH286" s="18" t="s">
        <v>23</v>
      </c>
      <c r="AI286" s="34"/>
      <c r="AJ286" s="35">
        <v>68.5</v>
      </c>
      <c r="AK286" s="36"/>
      <c r="AL286" s="97"/>
    </row>
    <row r="287" spans="1:38" ht="13.5" customHeight="1">
      <c r="A287" s="2231"/>
      <c r="B287" s="608">
        <v>43077</v>
      </c>
      <c r="C287" s="7" t="s">
        <v>40</v>
      </c>
      <c r="D287" s="76" t="s">
        <v>657</v>
      </c>
      <c r="E287" s="73">
        <v>5.5</v>
      </c>
      <c r="F287" s="61">
        <v>6.5</v>
      </c>
      <c r="G287" s="23">
        <v>13.2</v>
      </c>
      <c r="H287" s="64">
        <v>12.9</v>
      </c>
      <c r="I287" s="65">
        <v>5.9</v>
      </c>
      <c r="J287" s="66">
        <v>5.4</v>
      </c>
      <c r="K287" s="24">
        <v>7.85</v>
      </c>
      <c r="L287" s="69">
        <v>7.87</v>
      </c>
      <c r="M287" s="65"/>
      <c r="N287" s="66">
        <v>32.6</v>
      </c>
      <c r="O287" s="23"/>
      <c r="P287" s="64">
        <v>69.599999999999994</v>
      </c>
      <c r="Q287" s="23"/>
      <c r="R287" s="64">
        <v>98.6</v>
      </c>
      <c r="S287" s="23"/>
      <c r="T287" s="64"/>
      <c r="U287" s="23"/>
      <c r="V287" s="64"/>
      <c r="W287" s="65"/>
      <c r="X287" s="66">
        <v>29.1</v>
      </c>
      <c r="Y287" s="70"/>
      <c r="Z287" s="71">
        <v>212</v>
      </c>
      <c r="AA287" s="24"/>
      <c r="AB287" s="886">
        <v>0.25</v>
      </c>
      <c r="AC287" s="70"/>
      <c r="AD287" s="25"/>
      <c r="AE287" s="26"/>
      <c r="AF287" s="118" t="s">
        <v>36</v>
      </c>
      <c r="AG287" s="6" t="s">
        <v>522</v>
      </c>
      <c r="AH287" s="18" t="s">
        <v>23</v>
      </c>
      <c r="AI287" s="34"/>
      <c r="AJ287" s="35">
        <v>94.6</v>
      </c>
      <c r="AK287" s="36"/>
      <c r="AL287" s="97"/>
    </row>
    <row r="288" spans="1:38" ht="13.5" customHeight="1">
      <c r="A288" s="2231"/>
      <c r="B288" s="608">
        <v>43078</v>
      </c>
      <c r="C288" s="7" t="s">
        <v>41</v>
      </c>
      <c r="D288" s="75" t="s">
        <v>657</v>
      </c>
      <c r="E288" s="73"/>
      <c r="F288" s="61">
        <v>6.4</v>
      </c>
      <c r="G288" s="23">
        <v>13</v>
      </c>
      <c r="H288" s="64">
        <v>12.7</v>
      </c>
      <c r="I288" s="65">
        <v>5.2</v>
      </c>
      <c r="J288" s="66">
        <v>5.5</v>
      </c>
      <c r="K288" s="24">
        <v>7.87</v>
      </c>
      <c r="L288" s="69">
        <v>7.88</v>
      </c>
      <c r="M288" s="65"/>
      <c r="N288" s="66">
        <v>33.1</v>
      </c>
      <c r="O288" s="23"/>
      <c r="P288" s="64"/>
      <c r="Q288" s="23"/>
      <c r="R288" s="64" t="s">
        <v>19</v>
      </c>
      <c r="S288" s="23"/>
      <c r="T288" s="64"/>
      <c r="U288" s="23"/>
      <c r="V288" s="64"/>
      <c r="W288" s="65"/>
      <c r="X288" s="66" t="s">
        <v>19</v>
      </c>
      <c r="Y288" s="70"/>
      <c r="Z288" s="71" t="s">
        <v>19</v>
      </c>
      <c r="AA288" s="24"/>
      <c r="AB288" s="886" t="s">
        <v>19</v>
      </c>
      <c r="AC288" s="70"/>
      <c r="AD288" s="25"/>
      <c r="AE288" s="26"/>
      <c r="AF288" s="118" t="s">
        <v>36</v>
      </c>
      <c r="AG288" s="6" t="s">
        <v>523</v>
      </c>
      <c r="AH288" s="18" t="s">
        <v>23</v>
      </c>
      <c r="AI288" s="37"/>
      <c r="AJ288" s="38">
        <v>54</v>
      </c>
      <c r="AK288" s="39"/>
      <c r="AL288" s="95"/>
    </row>
    <row r="289" spans="1:38" ht="13.5" customHeight="1">
      <c r="A289" s="2231"/>
      <c r="B289" s="608">
        <v>43079</v>
      </c>
      <c r="C289" s="7" t="s">
        <v>42</v>
      </c>
      <c r="D289" s="75" t="s">
        <v>657</v>
      </c>
      <c r="E289" s="73"/>
      <c r="F289" s="61">
        <v>5.0999999999999996</v>
      </c>
      <c r="G289" s="23">
        <v>12.7</v>
      </c>
      <c r="H289" s="64">
        <v>12.3</v>
      </c>
      <c r="I289" s="65">
        <v>5.5</v>
      </c>
      <c r="J289" s="66">
        <v>5.3</v>
      </c>
      <c r="K289" s="24">
        <v>7.88</v>
      </c>
      <c r="L289" s="69">
        <v>7.91</v>
      </c>
      <c r="M289" s="65"/>
      <c r="N289" s="66">
        <v>32.9</v>
      </c>
      <c r="O289" s="23"/>
      <c r="P289" s="64"/>
      <c r="Q289" s="23"/>
      <c r="R289" s="64" t="s">
        <v>19</v>
      </c>
      <c r="S289" s="23"/>
      <c r="T289" s="64" t="s">
        <v>19</v>
      </c>
      <c r="U289" s="23"/>
      <c r="V289" s="64" t="s">
        <v>19</v>
      </c>
      <c r="W289" s="65"/>
      <c r="X289" s="66" t="s">
        <v>19</v>
      </c>
      <c r="Y289" s="70"/>
      <c r="Z289" s="71" t="s">
        <v>19</v>
      </c>
      <c r="AA289" s="24"/>
      <c r="AB289" s="886" t="s">
        <v>19</v>
      </c>
      <c r="AC289" s="70"/>
      <c r="AD289" s="25"/>
      <c r="AE289" s="26"/>
      <c r="AF289" s="118" t="s">
        <v>36</v>
      </c>
      <c r="AG289" s="6" t="s">
        <v>524</v>
      </c>
      <c r="AH289" s="18" t="s">
        <v>23</v>
      </c>
      <c r="AI289" s="49"/>
      <c r="AJ289" s="50">
        <v>40.6</v>
      </c>
      <c r="AK289" s="25"/>
      <c r="AL289" s="26"/>
    </row>
    <row r="290" spans="1:38" ht="13.5" customHeight="1">
      <c r="A290" s="2231"/>
      <c r="B290" s="608">
        <v>43080</v>
      </c>
      <c r="C290" s="7" t="s">
        <v>37</v>
      </c>
      <c r="D290" s="75" t="s">
        <v>657</v>
      </c>
      <c r="E290" s="73"/>
      <c r="F290" s="61">
        <v>14.8</v>
      </c>
      <c r="G290" s="23">
        <v>12.7</v>
      </c>
      <c r="H290" s="64">
        <v>12.4</v>
      </c>
      <c r="I290" s="65">
        <v>5.9</v>
      </c>
      <c r="J290" s="66">
        <v>5.4</v>
      </c>
      <c r="K290" s="24">
        <v>7.78</v>
      </c>
      <c r="L290" s="69">
        <v>7.8</v>
      </c>
      <c r="M290" s="65"/>
      <c r="N290" s="66">
        <v>32.299999999999997</v>
      </c>
      <c r="O290" s="23"/>
      <c r="P290" s="64">
        <v>70.400000000000006</v>
      </c>
      <c r="Q290" s="23"/>
      <c r="R290" s="64">
        <v>96.6</v>
      </c>
      <c r="S290" s="23"/>
      <c r="T290" s="64"/>
      <c r="U290" s="23"/>
      <c r="V290" s="64"/>
      <c r="W290" s="65"/>
      <c r="X290" s="66">
        <v>28.2</v>
      </c>
      <c r="Y290" s="70"/>
      <c r="Z290" s="71">
        <v>188</v>
      </c>
      <c r="AA290" s="24"/>
      <c r="AB290" s="886">
        <v>0.23</v>
      </c>
      <c r="AC290" s="70"/>
      <c r="AD290" s="25"/>
      <c r="AE290" s="26"/>
      <c r="AF290" s="118" t="s">
        <v>36</v>
      </c>
      <c r="AG290" s="6" t="s">
        <v>525</v>
      </c>
      <c r="AH290" s="18" t="s">
        <v>23</v>
      </c>
      <c r="AI290" s="40"/>
      <c r="AJ290" s="41">
        <v>25.2</v>
      </c>
      <c r="AK290" s="42"/>
      <c r="AL290" s="96"/>
    </row>
    <row r="291" spans="1:38" ht="13.5" customHeight="1">
      <c r="A291" s="2231"/>
      <c r="B291" s="608">
        <v>43081</v>
      </c>
      <c r="C291" s="7" t="s">
        <v>38</v>
      </c>
      <c r="D291" s="75" t="s">
        <v>657</v>
      </c>
      <c r="E291" s="73"/>
      <c r="F291" s="61">
        <v>7.5</v>
      </c>
      <c r="G291" s="23">
        <v>12.6</v>
      </c>
      <c r="H291" s="64">
        <v>12.2</v>
      </c>
      <c r="I291" s="65">
        <v>6.1</v>
      </c>
      <c r="J291" s="66">
        <v>6.1</v>
      </c>
      <c r="K291" s="24">
        <v>7.82</v>
      </c>
      <c r="L291" s="69">
        <v>7.86</v>
      </c>
      <c r="M291" s="65"/>
      <c r="N291" s="66">
        <v>32.5</v>
      </c>
      <c r="O291" s="23"/>
      <c r="P291" s="64">
        <v>69.099999999999994</v>
      </c>
      <c r="Q291" s="23"/>
      <c r="R291" s="64">
        <v>96.8</v>
      </c>
      <c r="S291" s="23"/>
      <c r="T291" s="64"/>
      <c r="U291" s="23"/>
      <c r="V291" s="64"/>
      <c r="W291" s="65"/>
      <c r="X291" s="66">
        <v>28.8</v>
      </c>
      <c r="Y291" s="70"/>
      <c r="Z291" s="71">
        <v>205</v>
      </c>
      <c r="AA291" s="24"/>
      <c r="AB291" s="886">
        <v>0.3</v>
      </c>
      <c r="AC291" s="70"/>
      <c r="AD291" s="25"/>
      <c r="AE291" s="26"/>
      <c r="AF291" s="118" t="s">
        <v>36</v>
      </c>
      <c r="AG291" s="6" t="s">
        <v>526</v>
      </c>
      <c r="AH291" s="18" t="s">
        <v>23</v>
      </c>
      <c r="AI291" s="23"/>
      <c r="AJ291" s="48">
        <v>214</v>
      </c>
      <c r="AK291" s="36"/>
      <c r="AL291" s="96"/>
    </row>
    <row r="292" spans="1:38" ht="13.5" customHeight="1">
      <c r="A292" s="2231"/>
      <c r="B292" s="608">
        <v>43082</v>
      </c>
      <c r="C292" s="7" t="s">
        <v>35</v>
      </c>
      <c r="D292" s="75" t="s">
        <v>657</v>
      </c>
      <c r="E292" s="73"/>
      <c r="F292" s="61">
        <v>6.3</v>
      </c>
      <c r="G292" s="23">
        <v>12.5</v>
      </c>
      <c r="H292" s="64">
        <v>12.1</v>
      </c>
      <c r="I292" s="65">
        <v>4.5</v>
      </c>
      <c r="J292" s="66">
        <v>4.4000000000000004</v>
      </c>
      <c r="K292" s="24">
        <v>7.84</v>
      </c>
      <c r="L292" s="69">
        <v>7.82</v>
      </c>
      <c r="M292" s="65"/>
      <c r="N292" s="66">
        <v>32.6</v>
      </c>
      <c r="O292" s="23"/>
      <c r="P292" s="64">
        <v>70.7</v>
      </c>
      <c r="Q292" s="23"/>
      <c r="R292" s="64">
        <v>96.2</v>
      </c>
      <c r="S292" s="23"/>
      <c r="T292" s="64"/>
      <c r="U292" s="23"/>
      <c r="V292" s="64"/>
      <c r="W292" s="65"/>
      <c r="X292" s="66">
        <v>28.9</v>
      </c>
      <c r="Y292" s="70"/>
      <c r="Z292" s="71">
        <v>194</v>
      </c>
      <c r="AA292" s="24"/>
      <c r="AB292" s="886">
        <v>0.24</v>
      </c>
      <c r="AC292" s="70"/>
      <c r="AD292" s="25"/>
      <c r="AE292" s="26"/>
      <c r="AF292" s="118" t="s">
        <v>36</v>
      </c>
      <c r="AG292" s="6" t="s">
        <v>527</v>
      </c>
      <c r="AH292" s="18" t="s">
        <v>23</v>
      </c>
      <c r="AI292" s="23"/>
      <c r="AJ292" s="48">
        <v>0.25</v>
      </c>
      <c r="AK292" s="36"/>
      <c r="AL292" s="96"/>
    </row>
    <row r="293" spans="1:38" ht="13.5" customHeight="1">
      <c r="A293" s="2231"/>
      <c r="B293" s="608">
        <v>43083</v>
      </c>
      <c r="C293" s="7" t="s">
        <v>39</v>
      </c>
      <c r="D293" s="75" t="s">
        <v>657</v>
      </c>
      <c r="E293" s="73"/>
      <c r="F293" s="61">
        <v>5.7</v>
      </c>
      <c r="G293" s="23">
        <v>12.4</v>
      </c>
      <c r="H293" s="64">
        <v>12.1</v>
      </c>
      <c r="I293" s="65">
        <v>5.9</v>
      </c>
      <c r="J293" s="66">
        <v>4.3</v>
      </c>
      <c r="K293" s="24">
        <v>7.81</v>
      </c>
      <c r="L293" s="69">
        <v>7.83</v>
      </c>
      <c r="M293" s="65"/>
      <c r="N293" s="66">
        <v>32.799999999999997</v>
      </c>
      <c r="O293" s="23"/>
      <c r="P293" s="64">
        <v>71.3</v>
      </c>
      <c r="Q293" s="23"/>
      <c r="R293" s="64">
        <v>100.3</v>
      </c>
      <c r="S293" s="23"/>
      <c r="T293" s="64"/>
      <c r="U293" s="23"/>
      <c r="V293" s="64"/>
      <c r="W293" s="65"/>
      <c r="X293" s="66">
        <v>31</v>
      </c>
      <c r="Y293" s="70"/>
      <c r="Z293" s="71">
        <v>214</v>
      </c>
      <c r="AA293" s="24"/>
      <c r="AB293" s="886">
        <v>0.25</v>
      </c>
      <c r="AC293" s="70"/>
      <c r="AD293" s="25"/>
      <c r="AE293" s="26"/>
      <c r="AF293" s="118" t="s">
        <v>36</v>
      </c>
      <c r="AG293" s="6" t="s">
        <v>24</v>
      </c>
      <c r="AH293" s="18" t="s">
        <v>23</v>
      </c>
      <c r="AI293" s="23"/>
      <c r="AJ293" s="48">
        <v>2.6</v>
      </c>
      <c r="AK293" s="36"/>
      <c r="AL293" s="96"/>
    </row>
    <row r="294" spans="1:38" ht="13.5" customHeight="1">
      <c r="A294" s="2231"/>
      <c r="B294" s="608">
        <v>43084</v>
      </c>
      <c r="C294" s="7" t="s">
        <v>40</v>
      </c>
      <c r="D294" s="75" t="s">
        <v>676</v>
      </c>
      <c r="E294" s="73"/>
      <c r="F294" s="61">
        <v>5.6</v>
      </c>
      <c r="G294" s="23">
        <v>12.3</v>
      </c>
      <c r="H294" s="64">
        <v>11.9</v>
      </c>
      <c r="I294" s="65">
        <v>5.6</v>
      </c>
      <c r="J294" s="66">
        <v>4.7</v>
      </c>
      <c r="K294" s="24">
        <v>7.82</v>
      </c>
      <c r="L294" s="69">
        <v>7.84</v>
      </c>
      <c r="M294" s="65"/>
      <c r="N294" s="66">
        <v>33</v>
      </c>
      <c r="O294" s="23"/>
      <c r="P294" s="64">
        <v>70.7</v>
      </c>
      <c r="Q294" s="23"/>
      <c r="R294" s="64">
        <v>99</v>
      </c>
      <c r="S294" s="23"/>
      <c r="T294" s="64"/>
      <c r="U294" s="23"/>
      <c r="V294" s="64"/>
      <c r="W294" s="65"/>
      <c r="X294" s="66">
        <v>31.8</v>
      </c>
      <c r="Y294" s="70"/>
      <c r="Z294" s="71">
        <v>211</v>
      </c>
      <c r="AA294" s="24"/>
      <c r="AB294" s="886">
        <v>0.23</v>
      </c>
      <c r="AC294" s="70">
        <v>346</v>
      </c>
      <c r="AD294" s="25">
        <v>403</v>
      </c>
      <c r="AE294" s="26"/>
      <c r="AF294" s="118" t="s">
        <v>36</v>
      </c>
      <c r="AG294" s="6" t="s">
        <v>25</v>
      </c>
      <c r="AH294" s="18" t="s">
        <v>23</v>
      </c>
      <c r="AI294" s="45"/>
      <c r="AJ294" s="46">
        <v>0.8</v>
      </c>
      <c r="AK294" s="47"/>
      <c r="AL294" s="98"/>
    </row>
    <row r="295" spans="1:38" ht="13.5" customHeight="1">
      <c r="A295" s="2231"/>
      <c r="B295" s="608">
        <v>43085</v>
      </c>
      <c r="C295" s="7" t="s">
        <v>41</v>
      </c>
      <c r="D295" s="75" t="s">
        <v>657</v>
      </c>
      <c r="E295" s="73"/>
      <c r="F295" s="61">
        <v>7.5</v>
      </c>
      <c r="G295" s="23">
        <v>11.9</v>
      </c>
      <c r="H295" s="64">
        <v>11.6</v>
      </c>
      <c r="I295" s="65">
        <v>4.9000000000000004</v>
      </c>
      <c r="J295" s="66">
        <v>4.2</v>
      </c>
      <c r="K295" s="24">
        <v>7.86</v>
      </c>
      <c r="L295" s="69">
        <v>7.88</v>
      </c>
      <c r="M295" s="65"/>
      <c r="N295" s="66">
        <v>33.9</v>
      </c>
      <c r="O295" s="23"/>
      <c r="P295" s="64"/>
      <c r="Q295" s="23"/>
      <c r="R295" s="64" t="s">
        <v>19</v>
      </c>
      <c r="S295" s="23"/>
      <c r="T295" s="64"/>
      <c r="U295" s="23"/>
      <c r="V295" s="64"/>
      <c r="W295" s="65"/>
      <c r="X295" s="66" t="s">
        <v>19</v>
      </c>
      <c r="Y295" s="70"/>
      <c r="Z295" s="71" t="s">
        <v>19</v>
      </c>
      <c r="AA295" s="24"/>
      <c r="AB295" s="886" t="s">
        <v>19</v>
      </c>
      <c r="AC295" s="70">
        <v>298</v>
      </c>
      <c r="AD295" s="25">
        <v>455</v>
      </c>
      <c r="AE295" s="26"/>
      <c r="AF295" s="118" t="s">
        <v>36</v>
      </c>
      <c r="AG295" s="6" t="s">
        <v>528</v>
      </c>
      <c r="AH295" s="18" t="s">
        <v>23</v>
      </c>
      <c r="AI295" s="24"/>
      <c r="AJ295" s="44">
        <v>10.8</v>
      </c>
      <c r="AK295" s="42"/>
      <c r="AL295" s="96"/>
    </row>
    <row r="296" spans="1:38" ht="13.5" customHeight="1">
      <c r="A296" s="2231"/>
      <c r="B296" s="608">
        <v>43086</v>
      </c>
      <c r="C296" s="7" t="s">
        <v>42</v>
      </c>
      <c r="D296" s="75" t="s">
        <v>657</v>
      </c>
      <c r="E296" s="73"/>
      <c r="F296" s="61">
        <v>7.6</v>
      </c>
      <c r="G296" s="23">
        <v>12</v>
      </c>
      <c r="H296" s="64">
        <v>11.7</v>
      </c>
      <c r="I296" s="65">
        <v>5.2</v>
      </c>
      <c r="J296" s="66">
        <v>3.5</v>
      </c>
      <c r="K296" s="24">
        <v>7.83</v>
      </c>
      <c r="L296" s="69">
        <v>7.64</v>
      </c>
      <c r="M296" s="65"/>
      <c r="N296" s="66">
        <v>33.4</v>
      </c>
      <c r="O296" s="23"/>
      <c r="P296" s="64"/>
      <c r="Q296" s="23"/>
      <c r="R296" s="64" t="s">
        <v>19</v>
      </c>
      <c r="S296" s="23"/>
      <c r="T296" s="64"/>
      <c r="U296" s="23"/>
      <c r="V296" s="64"/>
      <c r="W296" s="65"/>
      <c r="X296" s="66" t="s">
        <v>19</v>
      </c>
      <c r="Y296" s="70"/>
      <c r="Z296" s="71" t="s">
        <v>19</v>
      </c>
      <c r="AA296" s="24"/>
      <c r="AB296" s="886" t="s">
        <v>19</v>
      </c>
      <c r="AC296" s="70">
        <v>457</v>
      </c>
      <c r="AD296" s="25">
        <v>381</v>
      </c>
      <c r="AE296" s="26"/>
      <c r="AF296" s="118" t="s">
        <v>36</v>
      </c>
      <c r="AG296" s="6" t="s">
        <v>529</v>
      </c>
      <c r="AH296" s="18" t="s">
        <v>23</v>
      </c>
      <c r="AI296" s="24"/>
      <c r="AJ296" s="44">
        <v>3.5000000000000003E-2</v>
      </c>
      <c r="AK296" s="42"/>
      <c r="AL296" s="96"/>
    </row>
    <row r="297" spans="1:38" ht="13.5" customHeight="1">
      <c r="A297" s="2231"/>
      <c r="B297" s="608">
        <v>43087</v>
      </c>
      <c r="C297" s="7" t="s">
        <v>37</v>
      </c>
      <c r="D297" s="75" t="s">
        <v>657</v>
      </c>
      <c r="E297" s="73"/>
      <c r="F297" s="61">
        <v>3</v>
      </c>
      <c r="G297" s="23">
        <v>12</v>
      </c>
      <c r="H297" s="64">
        <v>11.5</v>
      </c>
      <c r="I297" s="65">
        <v>4.4000000000000004</v>
      </c>
      <c r="J297" s="66">
        <v>4</v>
      </c>
      <c r="K297" s="24">
        <v>7.89</v>
      </c>
      <c r="L297" s="69">
        <v>7.89</v>
      </c>
      <c r="M297" s="65"/>
      <c r="N297" s="66">
        <v>32.700000000000003</v>
      </c>
      <c r="O297" s="23"/>
      <c r="P297" s="64">
        <v>70.400000000000006</v>
      </c>
      <c r="Q297" s="23"/>
      <c r="R297" s="64">
        <v>98.2</v>
      </c>
      <c r="S297" s="23"/>
      <c r="T297" s="64"/>
      <c r="U297" s="23"/>
      <c r="V297" s="64"/>
      <c r="W297" s="65"/>
      <c r="X297" s="66">
        <v>30.2</v>
      </c>
      <c r="Y297" s="70"/>
      <c r="Z297" s="71">
        <v>185</v>
      </c>
      <c r="AA297" s="24"/>
      <c r="AB297" s="886">
        <v>0.2</v>
      </c>
      <c r="AC297" s="70"/>
      <c r="AD297" s="25"/>
      <c r="AE297" s="26"/>
      <c r="AF297" s="118" t="s">
        <v>356</v>
      </c>
      <c r="AG297" s="6" t="s">
        <v>292</v>
      </c>
      <c r="AH297" s="18" t="s">
        <v>23</v>
      </c>
      <c r="AI297" s="348"/>
      <c r="AJ297" s="268">
        <v>2.7</v>
      </c>
      <c r="AK297" s="47"/>
      <c r="AL297" s="98"/>
    </row>
    <row r="298" spans="1:38" ht="13.5" customHeight="1">
      <c r="A298" s="2231"/>
      <c r="B298" s="608">
        <v>43088</v>
      </c>
      <c r="C298" s="7" t="s">
        <v>38</v>
      </c>
      <c r="D298" s="75" t="s">
        <v>657</v>
      </c>
      <c r="E298" s="73"/>
      <c r="F298" s="61">
        <v>3.4</v>
      </c>
      <c r="G298" s="23">
        <v>11.4</v>
      </c>
      <c r="H298" s="64">
        <v>11.3</v>
      </c>
      <c r="I298" s="65">
        <v>4.4000000000000004</v>
      </c>
      <c r="J298" s="66">
        <v>4.0999999999999996</v>
      </c>
      <c r="K298" s="24">
        <v>7.87</v>
      </c>
      <c r="L298" s="69">
        <v>7.85</v>
      </c>
      <c r="M298" s="65"/>
      <c r="N298" s="66">
        <v>33.9</v>
      </c>
      <c r="O298" s="23"/>
      <c r="P298" s="64">
        <v>70.7</v>
      </c>
      <c r="Q298" s="23"/>
      <c r="R298" s="64">
        <v>100.5</v>
      </c>
      <c r="S298" s="23"/>
      <c r="T298" s="64"/>
      <c r="U298" s="23"/>
      <c r="V298" s="64"/>
      <c r="W298" s="65"/>
      <c r="X298" s="66">
        <v>31.4</v>
      </c>
      <c r="Y298" s="70"/>
      <c r="Z298" s="71">
        <v>219</v>
      </c>
      <c r="AA298" s="24"/>
      <c r="AB298" s="886">
        <v>0.24</v>
      </c>
      <c r="AC298" s="70"/>
      <c r="AD298" s="25"/>
      <c r="AE298" s="26"/>
      <c r="AF298" s="118" t="s">
        <v>36</v>
      </c>
      <c r="AG298" s="6" t="s">
        <v>530</v>
      </c>
      <c r="AH298" s="18" t="s">
        <v>23</v>
      </c>
      <c r="AI298" s="24"/>
      <c r="AJ298" s="44">
        <v>2.94</v>
      </c>
      <c r="AK298" s="42"/>
      <c r="AL298" s="96"/>
    </row>
    <row r="299" spans="1:38" ht="13.5" customHeight="1">
      <c r="A299" s="2231"/>
      <c r="B299" s="608">
        <v>43089</v>
      </c>
      <c r="C299" s="7" t="s">
        <v>35</v>
      </c>
      <c r="D299" s="75" t="s">
        <v>657</v>
      </c>
      <c r="E299" s="73"/>
      <c r="F299" s="61">
        <v>4.5999999999999996</v>
      </c>
      <c r="G299" s="23">
        <v>11.2</v>
      </c>
      <c r="H299" s="64">
        <v>11.1</v>
      </c>
      <c r="I299" s="65">
        <v>4.8</v>
      </c>
      <c r="J299" s="66">
        <v>4.0999999999999996</v>
      </c>
      <c r="K299" s="24">
        <v>7.83</v>
      </c>
      <c r="L299" s="69">
        <v>7.84</v>
      </c>
      <c r="M299" s="65"/>
      <c r="N299" s="66">
        <v>34.1</v>
      </c>
      <c r="O299" s="23"/>
      <c r="P299" s="64">
        <v>71</v>
      </c>
      <c r="Q299" s="23"/>
      <c r="R299" s="64">
        <v>101.3</v>
      </c>
      <c r="S299" s="23"/>
      <c r="T299" s="64"/>
      <c r="U299" s="23"/>
      <c r="V299" s="64"/>
      <c r="W299" s="65"/>
      <c r="X299" s="66">
        <v>31.6</v>
      </c>
      <c r="Y299" s="70"/>
      <c r="Z299" s="71">
        <v>194</v>
      </c>
      <c r="AA299" s="24"/>
      <c r="AB299" s="886">
        <v>0.24</v>
      </c>
      <c r="AC299" s="70"/>
      <c r="AD299" s="25"/>
      <c r="AE299" s="26"/>
      <c r="AF299" s="118" t="s">
        <v>36</v>
      </c>
      <c r="AG299" s="6" t="s">
        <v>531</v>
      </c>
      <c r="AH299" s="18" t="s">
        <v>23</v>
      </c>
      <c r="AI299" s="23"/>
      <c r="AJ299" s="48">
        <v>9.8000000000000004E-2</v>
      </c>
      <c r="AK299" s="36"/>
      <c r="AL299" s="97"/>
    </row>
    <row r="300" spans="1:38" ht="13.5" customHeight="1">
      <c r="A300" s="2231"/>
      <c r="B300" s="608">
        <v>43090</v>
      </c>
      <c r="C300" s="7" t="s">
        <v>39</v>
      </c>
      <c r="D300" s="75" t="s">
        <v>657</v>
      </c>
      <c r="E300" s="73"/>
      <c r="F300" s="61">
        <v>4.9000000000000004</v>
      </c>
      <c r="G300" s="23">
        <v>11.2</v>
      </c>
      <c r="H300" s="64">
        <v>10.9</v>
      </c>
      <c r="I300" s="65">
        <v>4.7</v>
      </c>
      <c r="J300" s="66">
        <v>4.2</v>
      </c>
      <c r="K300" s="24">
        <v>7.81</v>
      </c>
      <c r="L300" s="69">
        <v>7.82</v>
      </c>
      <c r="M300" s="65"/>
      <c r="N300" s="66">
        <v>33.9</v>
      </c>
      <c r="O300" s="23"/>
      <c r="P300" s="64">
        <v>71</v>
      </c>
      <c r="Q300" s="23"/>
      <c r="R300" s="64">
        <v>100.5</v>
      </c>
      <c r="S300" s="23"/>
      <c r="T300" s="64"/>
      <c r="U300" s="23"/>
      <c r="V300" s="64"/>
      <c r="W300" s="65"/>
      <c r="X300" s="66">
        <v>31.2</v>
      </c>
      <c r="Y300" s="70"/>
      <c r="Z300" s="71">
        <v>195</v>
      </c>
      <c r="AA300" s="24"/>
      <c r="AB300" s="886">
        <v>0.24</v>
      </c>
      <c r="AC300" s="70"/>
      <c r="AD300" s="25"/>
      <c r="AE300" s="26"/>
      <c r="AF300" s="118" t="s">
        <v>36</v>
      </c>
      <c r="AG300" s="6" t="s">
        <v>532</v>
      </c>
      <c r="AH300" s="18" t="s">
        <v>23</v>
      </c>
      <c r="AI300" s="23"/>
      <c r="AJ300" s="48" t="s">
        <v>644</v>
      </c>
      <c r="AK300" s="36"/>
      <c r="AL300" s="97"/>
    </row>
    <row r="301" spans="1:38" ht="13.5" customHeight="1">
      <c r="A301" s="2231"/>
      <c r="B301" s="608">
        <v>43091</v>
      </c>
      <c r="C301" s="7" t="s">
        <v>40</v>
      </c>
      <c r="D301" s="75" t="s">
        <v>657</v>
      </c>
      <c r="E301" s="73">
        <v>0</v>
      </c>
      <c r="F301" s="61">
        <v>3.6</v>
      </c>
      <c r="G301" s="23">
        <v>11.1</v>
      </c>
      <c r="H301" s="64">
        <v>10.8</v>
      </c>
      <c r="I301" s="65">
        <v>4.0999999999999996</v>
      </c>
      <c r="J301" s="66">
        <v>3.6</v>
      </c>
      <c r="K301" s="24">
        <v>7.84</v>
      </c>
      <c r="L301" s="69">
        <v>7.86</v>
      </c>
      <c r="M301" s="65"/>
      <c r="N301" s="66">
        <v>33.4</v>
      </c>
      <c r="O301" s="23"/>
      <c r="P301" s="64">
        <v>70.7</v>
      </c>
      <c r="Q301" s="23"/>
      <c r="R301" s="64">
        <v>103.3</v>
      </c>
      <c r="S301" s="23"/>
      <c r="T301" s="64"/>
      <c r="U301" s="23"/>
      <c r="V301" s="64"/>
      <c r="W301" s="65"/>
      <c r="X301" s="66">
        <v>30.5</v>
      </c>
      <c r="Y301" s="70"/>
      <c r="Z301" s="71">
        <v>214</v>
      </c>
      <c r="AA301" s="24"/>
      <c r="AB301" s="886">
        <v>0.16</v>
      </c>
      <c r="AC301" s="70"/>
      <c r="AD301" s="25"/>
      <c r="AE301" s="26"/>
      <c r="AF301" s="118" t="s">
        <v>36</v>
      </c>
      <c r="AG301" s="6" t="s">
        <v>533</v>
      </c>
      <c r="AH301" s="18" t="s">
        <v>23</v>
      </c>
      <c r="AI301" s="51"/>
      <c r="AJ301" s="52">
        <v>21.1</v>
      </c>
      <c r="AK301" s="43"/>
      <c r="AL301" s="99"/>
    </row>
    <row r="302" spans="1:38" ht="13.5" customHeight="1">
      <c r="A302" s="2231"/>
      <c r="B302" s="608">
        <v>43092</v>
      </c>
      <c r="C302" s="7" t="s">
        <v>41</v>
      </c>
      <c r="D302" s="75" t="s">
        <v>657</v>
      </c>
      <c r="E302" s="73">
        <v>0</v>
      </c>
      <c r="F302" s="61">
        <v>4</v>
      </c>
      <c r="G302" s="23">
        <v>10.6</v>
      </c>
      <c r="H302" s="64">
        <v>10.6</v>
      </c>
      <c r="I302" s="65">
        <v>4</v>
      </c>
      <c r="J302" s="66">
        <v>3.7</v>
      </c>
      <c r="K302" s="24">
        <v>7.86</v>
      </c>
      <c r="L302" s="69">
        <v>7.84</v>
      </c>
      <c r="M302" s="65"/>
      <c r="N302" s="66">
        <v>34.700000000000003</v>
      </c>
      <c r="O302" s="23"/>
      <c r="P302" s="64"/>
      <c r="Q302" s="23"/>
      <c r="R302" s="64" t="s">
        <v>19</v>
      </c>
      <c r="S302" s="23"/>
      <c r="T302" s="64"/>
      <c r="U302" s="23"/>
      <c r="V302" s="64"/>
      <c r="W302" s="65"/>
      <c r="X302" s="66" t="s">
        <v>19</v>
      </c>
      <c r="Y302" s="70"/>
      <c r="Z302" s="71" t="s">
        <v>19</v>
      </c>
      <c r="AA302" s="24"/>
      <c r="AB302" s="69" t="s">
        <v>19</v>
      </c>
      <c r="AC302" s="70"/>
      <c r="AD302" s="25"/>
      <c r="AE302" s="26"/>
      <c r="AF302" s="118" t="s">
        <v>36</v>
      </c>
      <c r="AG302" s="1352" t="s">
        <v>27</v>
      </c>
      <c r="AH302" s="1750" t="s">
        <v>23</v>
      </c>
      <c r="AI302" s="51"/>
      <c r="AJ302" s="52">
        <v>24.5</v>
      </c>
      <c r="AK302" s="43"/>
      <c r="AL302" s="99"/>
    </row>
    <row r="303" spans="1:38" ht="13.5" customHeight="1">
      <c r="A303" s="2231"/>
      <c r="B303" s="608">
        <v>43093</v>
      </c>
      <c r="C303" s="7" t="s">
        <v>42</v>
      </c>
      <c r="D303" s="75" t="s">
        <v>676</v>
      </c>
      <c r="E303" s="73">
        <v>1.5</v>
      </c>
      <c r="F303" s="61">
        <v>5.8</v>
      </c>
      <c r="G303" s="23">
        <v>10.5</v>
      </c>
      <c r="H303" s="64">
        <v>10.6</v>
      </c>
      <c r="I303" s="65">
        <v>3.4</v>
      </c>
      <c r="J303" s="66">
        <v>3</v>
      </c>
      <c r="K303" s="24">
        <v>7.9</v>
      </c>
      <c r="L303" s="69">
        <v>7.89</v>
      </c>
      <c r="M303" s="65"/>
      <c r="N303" s="66">
        <v>34.799999999999997</v>
      </c>
      <c r="O303" s="23"/>
      <c r="P303" s="64"/>
      <c r="Q303" s="23"/>
      <c r="R303" s="64" t="s">
        <v>19</v>
      </c>
      <c r="S303" s="23"/>
      <c r="T303" s="64"/>
      <c r="U303" s="23"/>
      <c r="V303" s="64"/>
      <c r="W303" s="65"/>
      <c r="X303" s="66" t="s">
        <v>19</v>
      </c>
      <c r="Y303" s="70"/>
      <c r="Z303" s="71" t="s">
        <v>19</v>
      </c>
      <c r="AA303" s="24"/>
      <c r="AB303" s="69" t="s">
        <v>19</v>
      </c>
      <c r="AC303" s="70"/>
      <c r="AD303" s="25"/>
      <c r="AE303" s="26"/>
      <c r="AF303" s="118" t="s">
        <v>36</v>
      </c>
      <c r="AG303" s="1352" t="s">
        <v>534</v>
      </c>
      <c r="AH303" s="1775" t="s">
        <v>519</v>
      </c>
      <c r="AI303" s="1777"/>
      <c r="AJ303" s="1682">
        <v>6</v>
      </c>
      <c r="AK303" s="8"/>
      <c r="AL303" s="9"/>
    </row>
    <row r="304" spans="1:38" ht="13.5" customHeight="1">
      <c r="A304" s="2231"/>
      <c r="B304" s="608">
        <v>43094</v>
      </c>
      <c r="C304" s="7" t="s">
        <v>37</v>
      </c>
      <c r="D304" s="75" t="s">
        <v>657</v>
      </c>
      <c r="E304" s="73">
        <v>14.5</v>
      </c>
      <c r="F304" s="61">
        <v>8.3000000000000007</v>
      </c>
      <c r="G304" s="23">
        <v>10.6</v>
      </c>
      <c r="H304" s="64">
        <v>10.7</v>
      </c>
      <c r="I304" s="65">
        <v>3.3</v>
      </c>
      <c r="J304" s="66">
        <v>2.9</v>
      </c>
      <c r="K304" s="24">
        <v>7.78</v>
      </c>
      <c r="L304" s="69">
        <v>7.79</v>
      </c>
      <c r="M304" s="65"/>
      <c r="N304" s="66">
        <v>34.6</v>
      </c>
      <c r="O304" s="23"/>
      <c r="P304" s="64">
        <v>71.599999999999994</v>
      </c>
      <c r="Q304" s="23"/>
      <c r="R304" s="64">
        <v>104.3</v>
      </c>
      <c r="S304" s="23"/>
      <c r="T304" s="64"/>
      <c r="U304" s="23"/>
      <c r="V304" s="64"/>
      <c r="W304" s="65"/>
      <c r="X304" s="66">
        <v>30.9</v>
      </c>
      <c r="Y304" s="70"/>
      <c r="Z304" s="71">
        <v>214</v>
      </c>
      <c r="AA304" s="24"/>
      <c r="AB304" s="69">
        <v>0.1</v>
      </c>
      <c r="AC304" s="70"/>
      <c r="AD304" s="25"/>
      <c r="AE304" s="26"/>
      <c r="AF304" s="118" t="s">
        <v>36</v>
      </c>
      <c r="AG304" s="1352" t="s">
        <v>535</v>
      </c>
      <c r="AH304" s="1775" t="s">
        <v>23</v>
      </c>
      <c r="AI304" s="1777"/>
      <c r="AJ304" s="1682">
        <v>4</v>
      </c>
      <c r="AK304" s="8"/>
      <c r="AL304" s="9"/>
    </row>
    <row r="305" spans="1:38" ht="13.5" customHeight="1">
      <c r="A305" s="2231"/>
      <c r="B305" s="608">
        <v>43095</v>
      </c>
      <c r="C305" s="7" t="s">
        <v>38</v>
      </c>
      <c r="D305" s="75" t="s">
        <v>657</v>
      </c>
      <c r="E305" s="73"/>
      <c r="F305" s="61">
        <v>7.1</v>
      </c>
      <c r="G305" s="23">
        <v>10.6</v>
      </c>
      <c r="H305" s="64">
        <v>10.7</v>
      </c>
      <c r="I305" s="65">
        <v>3.8</v>
      </c>
      <c r="J305" s="66">
        <v>3.3</v>
      </c>
      <c r="K305" s="24">
        <v>7.83</v>
      </c>
      <c r="L305" s="69">
        <v>7.85</v>
      </c>
      <c r="M305" s="65"/>
      <c r="N305" s="66">
        <v>34.200000000000003</v>
      </c>
      <c r="O305" s="23"/>
      <c r="P305" s="64">
        <v>72.099999999999994</v>
      </c>
      <c r="Q305" s="23"/>
      <c r="R305" s="64">
        <v>106.5</v>
      </c>
      <c r="S305" s="152"/>
      <c r="T305" s="154"/>
      <c r="U305" s="152"/>
      <c r="V305" s="154"/>
      <c r="W305" s="1204"/>
      <c r="X305" s="66">
        <v>31.6</v>
      </c>
      <c r="Y305" s="70"/>
      <c r="Z305" s="71">
        <v>219</v>
      </c>
      <c r="AA305" s="24"/>
      <c r="AB305" s="886">
        <v>0.13</v>
      </c>
      <c r="AC305" s="70"/>
      <c r="AD305" s="25"/>
      <c r="AE305" s="26"/>
      <c r="AF305" s="118" t="s">
        <v>36</v>
      </c>
      <c r="AG305" s="1305"/>
      <c r="AH305" s="1306"/>
      <c r="AI305" s="1342"/>
      <c r="AJ305" s="1307"/>
      <c r="AK305" s="1307"/>
      <c r="AL305" s="1306"/>
    </row>
    <row r="306" spans="1:38" ht="13.5" customHeight="1">
      <c r="A306" s="2231"/>
      <c r="B306" s="608">
        <v>43096</v>
      </c>
      <c r="C306" s="7" t="s">
        <v>35</v>
      </c>
      <c r="D306" s="75" t="s">
        <v>657</v>
      </c>
      <c r="E306" s="73"/>
      <c r="F306" s="61">
        <v>5.4</v>
      </c>
      <c r="G306" s="23">
        <v>10.6</v>
      </c>
      <c r="H306" s="64">
        <v>10.6</v>
      </c>
      <c r="I306" s="65">
        <v>3.3</v>
      </c>
      <c r="J306" s="66">
        <v>2.9</v>
      </c>
      <c r="K306" s="24">
        <v>7.91</v>
      </c>
      <c r="L306" s="69">
        <v>7.87</v>
      </c>
      <c r="M306" s="65"/>
      <c r="N306" s="66">
        <v>34.5</v>
      </c>
      <c r="O306" s="23"/>
      <c r="P306" s="64">
        <v>71.3</v>
      </c>
      <c r="Q306" s="23"/>
      <c r="R306" s="64">
        <v>104.1</v>
      </c>
      <c r="S306" s="152"/>
      <c r="T306" s="154"/>
      <c r="U306" s="152"/>
      <c r="V306" s="154"/>
      <c r="W306" s="1204"/>
      <c r="X306" s="66">
        <v>30.3</v>
      </c>
      <c r="Y306" s="70"/>
      <c r="Z306" s="71">
        <v>202</v>
      </c>
      <c r="AA306" s="24"/>
      <c r="AB306" s="69">
        <v>0.11</v>
      </c>
      <c r="AC306" s="70"/>
      <c r="AD306" s="25"/>
      <c r="AE306" s="26"/>
      <c r="AF306" s="118" t="s">
        <v>36</v>
      </c>
      <c r="AG306" s="1749"/>
      <c r="AH306" s="9"/>
      <c r="AI306" s="1391"/>
      <c r="AJ306" s="8"/>
      <c r="AK306" s="8"/>
      <c r="AL306" s="9"/>
    </row>
    <row r="307" spans="1:38" ht="13.5" customHeight="1">
      <c r="A307" s="2231"/>
      <c r="B307" s="608">
        <v>43097</v>
      </c>
      <c r="C307" s="7" t="s">
        <v>39</v>
      </c>
      <c r="D307" s="75" t="s">
        <v>657</v>
      </c>
      <c r="E307" s="73"/>
      <c r="F307" s="61">
        <v>5.5</v>
      </c>
      <c r="G307" s="23">
        <v>10.5</v>
      </c>
      <c r="H307" s="64">
        <v>10.199999999999999</v>
      </c>
      <c r="I307" s="65">
        <v>2.4</v>
      </c>
      <c r="J307" s="66">
        <v>2.2000000000000002</v>
      </c>
      <c r="K307" s="24">
        <v>7.93</v>
      </c>
      <c r="L307" s="69">
        <v>7.91</v>
      </c>
      <c r="M307" s="65"/>
      <c r="N307" s="66">
        <v>33.5</v>
      </c>
      <c r="O307" s="23"/>
      <c r="P307" s="64">
        <v>71.8</v>
      </c>
      <c r="Q307" s="23"/>
      <c r="R307" s="64">
        <v>105.5</v>
      </c>
      <c r="S307" s="152"/>
      <c r="T307" s="154"/>
      <c r="U307" s="152"/>
      <c r="V307" s="154"/>
      <c r="W307" s="1204"/>
      <c r="X307" s="66">
        <v>30.6</v>
      </c>
      <c r="Y307" s="70"/>
      <c r="Z307" s="71">
        <v>227</v>
      </c>
      <c r="AA307" s="24"/>
      <c r="AB307" s="886">
        <v>0.09</v>
      </c>
      <c r="AC307" s="70"/>
      <c r="AD307" s="25"/>
      <c r="AE307" s="26"/>
      <c r="AF307" s="118" t="s">
        <v>36</v>
      </c>
      <c r="AG307" s="22"/>
      <c r="AH307" s="3"/>
      <c r="AI307" s="1808"/>
      <c r="AJ307" s="10"/>
      <c r="AK307" s="10"/>
      <c r="AL307" s="3"/>
    </row>
    <row r="308" spans="1:38" ht="13.5" customHeight="1">
      <c r="A308" s="2231"/>
      <c r="B308" s="608">
        <v>43098</v>
      </c>
      <c r="C308" s="7" t="s">
        <v>40</v>
      </c>
      <c r="D308" s="75" t="s">
        <v>657</v>
      </c>
      <c r="E308" s="73"/>
      <c r="F308" s="61">
        <v>6.7</v>
      </c>
      <c r="G308" s="23">
        <v>10.4</v>
      </c>
      <c r="H308" s="64">
        <v>10.1</v>
      </c>
      <c r="I308" s="65">
        <v>2.9</v>
      </c>
      <c r="J308" s="66">
        <v>2.8</v>
      </c>
      <c r="K308" s="24">
        <v>7.94</v>
      </c>
      <c r="L308" s="69">
        <v>7.94</v>
      </c>
      <c r="M308" s="65"/>
      <c r="N308" s="66">
        <v>34.9</v>
      </c>
      <c r="O308" s="23"/>
      <c r="P308" s="154" t="s">
        <v>19</v>
      </c>
      <c r="Q308" s="23"/>
      <c r="R308" s="64"/>
      <c r="S308" s="23"/>
      <c r="T308" s="64"/>
      <c r="U308" s="23"/>
      <c r="V308" s="64"/>
      <c r="W308" s="65"/>
      <c r="X308" s="66"/>
      <c r="Y308" s="70"/>
      <c r="Z308" s="71" t="s">
        <v>19</v>
      </c>
      <c r="AA308" s="24"/>
      <c r="AB308" s="69" t="s">
        <v>19</v>
      </c>
      <c r="AC308" s="70"/>
      <c r="AD308" s="25"/>
      <c r="AE308" s="26"/>
      <c r="AF308" s="118" t="s">
        <v>36</v>
      </c>
      <c r="AG308" s="29" t="s">
        <v>144</v>
      </c>
      <c r="AH308" s="2" t="s">
        <v>36</v>
      </c>
      <c r="AI308" s="2" t="s">
        <v>36</v>
      </c>
      <c r="AJ308" s="2" t="s">
        <v>36</v>
      </c>
      <c r="AK308" s="2" t="s">
        <v>36</v>
      </c>
      <c r="AL308" s="100" t="s">
        <v>36</v>
      </c>
    </row>
    <row r="309" spans="1:38" ht="13.5" customHeight="1">
      <c r="A309" s="2231"/>
      <c r="B309" s="608">
        <v>43099</v>
      </c>
      <c r="C309" s="7" t="s">
        <v>41</v>
      </c>
      <c r="D309" s="75" t="s">
        <v>657</v>
      </c>
      <c r="E309" s="73"/>
      <c r="F309" s="61">
        <v>6.7</v>
      </c>
      <c r="G309" s="23">
        <v>10.199999999999999</v>
      </c>
      <c r="H309" s="64">
        <v>10</v>
      </c>
      <c r="I309" s="65">
        <v>3.6</v>
      </c>
      <c r="J309" s="66">
        <v>3.1</v>
      </c>
      <c r="K309" s="24">
        <v>7.86</v>
      </c>
      <c r="L309" s="69">
        <v>7.86</v>
      </c>
      <c r="M309" s="65"/>
      <c r="N309" s="66">
        <v>35.299999999999997</v>
      </c>
      <c r="O309" s="23"/>
      <c r="P309" s="64"/>
      <c r="Q309" s="23"/>
      <c r="R309" s="64"/>
      <c r="S309" s="23"/>
      <c r="T309" s="64"/>
      <c r="U309" s="23"/>
      <c r="V309" s="64"/>
      <c r="W309" s="65"/>
      <c r="X309" s="66"/>
      <c r="Y309" s="70"/>
      <c r="Z309" s="71"/>
      <c r="AA309" s="24"/>
      <c r="AB309" s="69"/>
      <c r="AC309" s="70"/>
      <c r="AD309" s="25"/>
      <c r="AE309" s="26"/>
      <c r="AF309" s="118" t="s">
        <v>36</v>
      </c>
      <c r="AG309" s="11"/>
      <c r="AH309" s="2"/>
      <c r="AI309" s="2"/>
      <c r="AJ309" s="2"/>
      <c r="AK309" s="2"/>
      <c r="AL309" s="100"/>
    </row>
    <row r="310" spans="1:38" ht="13.5" customHeight="1">
      <c r="A310" s="2231"/>
      <c r="B310" s="608">
        <v>43100</v>
      </c>
      <c r="C310" s="102" t="s">
        <v>42</v>
      </c>
      <c r="D310" s="267" t="s">
        <v>676</v>
      </c>
      <c r="E310" s="146"/>
      <c r="F310" s="136">
        <v>4.8</v>
      </c>
      <c r="G310" s="137">
        <v>10.1</v>
      </c>
      <c r="H310" s="138">
        <v>9.8000000000000007</v>
      </c>
      <c r="I310" s="139">
        <v>3.2</v>
      </c>
      <c r="J310" s="140">
        <v>2.9</v>
      </c>
      <c r="K310" s="141">
        <v>7.86</v>
      </c>
      <c r="L310" s="142">
        <v>7.85</v>
      </c>
      <c r="M310" s="139"/>
      <c r="N310" s="140">
        <v>35.299999999999997</v>
      </c>
      <c r="O310" s="137"/>
      <c r="P310" s="138"/>
      <c r="Q310" s="137"/>
      <c r="R310" s="138"/>
      <c r="S310" s="137"/>
      <c r="T310" s="138"/>
      <c r="U310" s="137"/>
      <c r="V310" s="138"/>
      <c r="W310" s="139"/>
      <c r="X310" s="140"/>
      <c r="Y310" s="143"/>
      <c r="Z310" s="144"/>
      <c r="AA310" s="141"/>
      <c r="AB310" s="142"/>
      <c r="AC310" s="143"/>
      <c r="AD310" s="579"/>
      <c r="AE310" s="145"/>
      <c r="AF310" s="187" t="s">
        <v>36</v>
      </c>
      <c r="AG310" s="11"/>
      <c r="AH310" s="2"/>
      <c r="AI310" s="2"/>
      <c r="AJ310" s="2"/>
      <c r="AK310" s="2"/>
      <c r="AL310" s="100"/>
    </row>
    <row r="311" spans="1:38">
      <c r="A311" s="2232"/>
      <c r="B311" s="2183" t="s">
        <v>407</v>
      </c>
      <c r="C311" s="2184"/>
      <c r="D311" s="1276"/>
      <c r="E311" s="586">
        <f t="shared" ref="E311:AE311" si="32">IF(COUNT(E280:E310)=0,"",MAX(E280:E310))</f>
        <v>14.5</v>
      </c>
      <c r="F311" s="1255">
        <f t="shared" si="32"/>
        <v>14.8</v>
      </c>
      <c r="G311" s="588">
        <f t="shared" si="32"/>
        <v>14.8</v>
      </c>
      <c r="H311" s="589">
        <f t="shared" si="32"/>
        <v>14.3</v>
      </c>
      <c r="I311" s="1252">
        <f t="shared" si="32"/>
        <v>6.5</v>
      </c>
      <c r="J311" s="1193">
        <f t="shared" si="32"/>
        <v>6.4</v>
      </c>
      <c r="K311" s="592">
        <f t="shared" si="32"/>
        <v>7.94</v>
      </c>
      <c r="L311" s="593">
        <f t="shared" si="32"/>
        <v>7.94</v>
      </c>
      <c r="M311" s="1252" t="str">
        <f t="shared" si="32"/>
        <v/>
      </c>
      <c r="N311" s="1193">
        <f t="shared" si="32"/>
        <v>35.299999999999997</v>
      </c>
      <c r="O311" s="588" t="str">
        <f t="shared" si="32"/>
        <v/>
      </c>
      <c r="P311" s="589">
        <f t="shared" si="32"/>
        <v>72.099999999999994</v>
      </c>
      <c r="Q311" s="1247" t="str">
        <f t="shared" si="32"/>
        <v/>
      </c>
      <c r="R311" s="1243">
        <f t="shared" si="32"/>
        <v>106.5</v>
      </c>
      <c r="S311" s="588" t="str">
        <f t="shared" si="32"/>
        <v/>
      </c>
      <c r="T311" s="589">
        <f t="shared" si="32"/>
        <v>54</v>
      </c>
      <c r="U311" s="1247" t="str">
        <f t="shared" si="32"/>
        <v/>
      </c>
      <c r="V311" s="1243">
        <f t="shared" si="32"/>
        <v>40.6</v>
      </c>
      <c r="W311" s="590" t="str">
        <f t="shared" si="32"/>
        <v/>
      </c>
      <c r="X311" s="591">
        <f t="shared" si="32"/>
        <v>31.8</v>
      </c>
      <c r="Y311" s="1239" t="str">
        <f t="shared" si="32"/>
        <v/>
      </c>
      <c r="Z311" s="1236">
        <f t="shared" si="32"/>
        <v>227</v>
      </c>
      <c r="AA311" s="592" t="str">
        <f t="shared" si="32"/>
        <v/>
      </c>
      <c r="AB311" s="593">
        <f t="shared" si="32"/>
        <v>0.32</v>
      </c>
      <c r="AC311" s="1239">
        <f t="shared" si="32"/>
        <v>457</v>
      </c>
      <c r="AD311" s="1179">
        <f t="shared" si="32"/>
        <v>455</v>
      </c>
      <c r="AE311" s="595" t="str">
        <f t="shared" si="32"/>
        <v/>
      </c>
      <c r="AF311" s="1228" t="s">
        <v>36</v>
      </c>
      <c r="AG311" s="1795"/>
      <c r="AH311" s="1796"/>
      <c r="AI311" s="1797"/>
      <c r="AJ311" s="1798"/>
      <c r="AK311" s="1796"/>
      <c r="AL311" s="1799"/>
    </row>
    <row r="312" spans="1:38">
      <c r="A312" s="2232"/>
      <c r="B312" s="2185" t="s">
        <v>408</v>
      </c>
      <c r="C312" s="2186"/>
      <c r="D312" s="1277"/>
      <c r="E312" s="597">
        <f t="shared" ref="E312:AA312" si="33">IF(COUNT(E280:E310)=0,"",MIN(E280:E310))</f>
        <v>0</v>
      </c>
      <c r="F312" s="1256">
        <f t="shared" si="33"/>
        <v>3</v>
      </c>
      <c r="G312" s="599">
        <f t="shared" si="33"/>
        <v>10.1</v>
      </c>
      <c r="H312" s="600">
        <f t="shared" si="33"/>
        <v>9.8000000000000007</v>
      </c>
      <c r="I312" s="1253">
        <f t="shared" si="33"/>
        <v>2.4</v>
      </c>
      <c r="J312" s="1250">
        <f t="shared" si="33"/>
        <v>2.2000000000000002</v>
      </c>
      <c r="K312" s="603">
        <f t="shared" si="33"/>
        <v>7.73</v>
      </c>
      <c r="L312" s="604">
        <f t="shared" si="33"/>
        <v>7.64</v>
      </c>
      <c r="M312" s="1253" t="str">
        <f t="shared" si="33"/>
        <v/>
      </c>
      <c r="N312" s="1250">
        <f t="shared" si="33"/>
        <v>30.8</v>
      </c>
      <c r="O312" s="599" t="str">
        <f t="shared" si="33"/>
        <v/>
      </c>
      <c r="P312" s="600">
        <f t="shared" si="33"/>
        <v>68.2</v>
      </c>
      <c r="Q312" s="1248" t="str">
        <f t="shared" si="33"/>
        <v/>
      </c>
      <c r="R312" s="1244">
        <f t="shared" si="33"/>
        <v>92</v>
      </c>
      <c r="S312" s="599" t="str">
        <f t="shared" si="33"/>
        <v/>
      </c>
      <c r="T312" s="600">
        <f t="shared" si="33"/>
        <v>54</v>
      </c>
      <c r="U312" s="1248" t="str">
        <f t="shared" si="33"/>
        <v/>
      </c>
      <c r="V312" s="1244">
        <f t="shared" si="33"/>
        <v>40.6</v>
      </c>
      <c r="W312" s="601" t="str">
        <f t="shared" si="33"/>
        <v/>
      </c>
      <c r="X312" s="602">
        <f t="shared" si="33"/>
        <v>25.2</v>
      </c>
      <c r="Y312" s="1240" t="str">
        <f t="shared" si="33"/>
        <v/>
      </c>
      <c r="Z312" s="1237">
        <f t="shared" si="33"/>
        <v>185</v>
      </c>
      <c r="AA312" s="603" t="str">
        <f t="shared" si="33"/>
        <v/>
      </c>
      <c r="AB312" s="604">
        <f>MIN(AB280:AB310)</f>
        <v>0.09</v>
      </c>
      <c r="AC312" s="1240">
        <f>IF(COUNT(AC280:AC310)=0,"",IF(COUNT(B280:B310)&lt;&gt;COUNT(AC280:AC310),0,MIN(AC280:AC310)))</f>
        <v>0</v>
      </c>
      <c r="AD312" s="1205">
        <f>IF(COUNT(AD280:AD310)=0,"",IF(COUNT(C280:C310)&lt;&gt;COUNT(AD280:AD310),0,MIN(AD280:AD310)))</f>
        <v>0</v>
      </c>
      <c r="AE312" s="606" t="str">
        <f>IF(COUNT(AE280:AE310)=0,"",IF(COUNT(D280:D310)&lt;&gt;COUNT(AE280:AE310),0,MIN(AE280:AE310)))</f>
        <v/>
      </c>
      <c r="AF312" s="1229" t="s">
        <v>36</v>
      </c>
      <c r="AG312" s="1800"/>
      <c r="AH312" s="1796"/>
      <c r="AI312" s="1796"/>
      <c r="AJ312" s="1796"/>
      <c r="AK312" s="1796"/>
      <c r="AL312" s="1799"/>
    </row>
    <row r="313" spans="1:38">
      <c r="A313" s="2232"/>
      <c r="B313" s="2185" t="s">
        <v>409</v>
      </c>
      <c r="C313" s="2186"/>
      <c r="D313" s="1278"/>
      <c r="E313" s="1226">
        <f>AVERAGE(E280:E310)</f>
        <v>4.3</v>
      </c>
      <c r="F313" s="1257">
        <f t="shared" ref="F313:AA313" si="34">IF(COUNT(F280:F310)=0,"",AVERAGE(F280:F310))</f>
        <v>6.6096774193548393</v>
      </c>
      <c r="G313" s="1195">
        <f t="shared" si="34"/>
        <v>12.132258064516131</v>
      </c>
      <c r="H313" s="1196">
        <f t="shared" si="34"/>
        <v>11.835483870967744</v>
      </c>
      <c r="I313" s="1254">
        <f t="shared" si="34"/>
        <v>4.7741935483870979</v>
      </c>
      <c r="J313" s="1251">
        <f t="shared" si="34"/>
        <v>4.3516129032258064</v>
      </c>
      <c r="K313" s="1199">
        <f t="shared" si="34"/>
        <v>7.8390322580645186</v>
      </c>
      <c r="L313" s="1200">
        <f t="shared" si="34"/>
        <v>7.8409677419354828</v>
      </c>
      <c r="M313" s="1254" t="str">
        <f t="shared" si="34"/>
        <v/>
      </c>
      <c r="N313" s="1251">
        <f t="shared" si="34"/>
        <v>33.222580645161294</v>
      </c>
      <c r="O313" s="1195" t="str">
        <f t="shared" si="34"/>
        <v/>
      </c>
      <c r="P313" s="1196">
        <f t="shared" si="34"/>
        <v>70.284999999999997</v>
      </c>
      <c r="Q313" s="1249" t="str">
        <f t="shared" si="34"/>
        <v/>
      </c>
      <c r="R313" s="1245">
        <f t="shared" si="34"/>
        <v>99.184999999999988</v>
      </c>
      <c r="S313" s="1195" t="str">
        <f t="shared" si="34"/>
        <v/>
      </c>
      <c r="T313" s="1196">
        <f t="shared" si="34"/>
        <v>54</v>
      </c>
      <c r="U313" s="1249" t="str">
        <f t="shared" si="34"/>
        <v/>
      </c>
      <c r="V313" s="1245">
        <f t="shared" si="34"/>
        <v>40.6</v>
      </c>
      <c r="W313" s="1197" t="str">
        <f t="shared" si="34"/>
        <v/>
      </c>
      <c r="X313" s="1198">
        <f t="shared" si="34"/>
        <v>29.459999999999997</v>
      </c>
      <c r="Y313" s="1246" t="str">
        <f t="shared" si="34"/>
        <v/>
      </c>
      <c r="Z313" s="1238">
        <f>IF(COUNT(Z280:Z310)=0,"",AVERAGE(Z280:Z310))</f>
        <v>205.15</v>
      </c>
      <c r="AA313" s="1199" t="str">
        <f t="shared" si="34"/>
        <v/>
      </c>
      <c r="AB313" s="604">
        <f>IF(COUNT(AB280:AB310)=0,0,AVERAGE(AB280:AB310))</f>
        <v>0.2165</v>
      </c>
      <c r="AC313" s="1241">
        <v>35.516129032258064</v>
      </c>
      <c r="AD313" s="501">
        <v>39.967741935483872</v>
      </c>
      <c r="AE313" s="1227" t="str">
        <f>IF(COUNT(AE280:AE310)=0,"",AE314/COUNT($A280:$A310))</f>
        <v/>
      </c>
      <c r="AF313" s="1230" t="s">
        <v>36</v>
      </c>
      <c r="AG313" s="1801"/>
      <c r="AH313" s="1797"/>
      <c r="AI313" s="1802"/>
      <c r="AJ313" s="1802"/>
      <c r="AK313" s="1802"/>
      <c r="AL313" s="1803"/>
    </row>
    <row r="314" spans="1:38">
      <c r="A314" s="2233"/>
      <c r="B314" s="2189" t="s">
        <v>410</v>
      </c>
      <c r="C314" s="2190"/>
      <c r="D314" s="1268"/>
      <c r="E314" s="1183">
        <f>SUM(E280:E310)</f>
        <v>21.5</v>
      </c>
      <c r="F314" s="1279"/>
      <c r="G314" s="1268"/>
      <c r="H314" s="1269"/>
      <c r="I314" s="1280"/>
      <c r="J314" s="1281"/>
      <c r="K314" s="1268"/>
      <c r="L314" s="1269"/>
      <c r="M314" s="1280"/>
      <c r="N314" s="1281"/>
      <c r="O314" s="1268"/>
      <c r="P314" s="1269"/>
      <c r="Q314" s="1280"/>
      <c r="R314" s="1281"/>
      <c r="S314" s="1268"/>
      <c r="T314" s="1269"/>
      <c r="U314" s="1280"/>
      <c r="V314" s="1281"/>
      <c r="W314" s="1268"/>
      <c r="X314" s="1269"/>
      <c r="Y314" s="1280"/>
      <c r="Z314" s="1281"/>
      <c r="AA314" s="1268"/>
      <c r="AB314" s="1269" t="s">
        <v>511</v>
      </c>
      <c r="AC314" s="1242">
        <f>SUM(AC280:AC310)</f>
        <v>1101</v>
      </c>
      <c r="AD314" s="1206">
        <f>IF(COUNTA(AD279)=0,"",SUM(AD280:AD310))</f>
        <v>1239</v>
      </c>
      <c r="AE314" s="1206" t="str">
        <f>IF(COUNTA(AE279)=0,"",SUM(AE280:AE310))</f>
        <v/>
      </c>
      <c r="AF314" s="1231" t="s">
        <v>36</v>
      </c>
      <c r="AG314" s="1804"/>
      <c r="AH314" s="1805"/>
      <c r="AI314" s="1806"/>
      <c r="AJ314" s="1806"/>
      <c r="AK314" s="1806"/>
      <c r="AL314" s="1807"/>
    </row>
    <row r="315" spans="1:38">
      <c r="A315" s="2238" t="s">
        <v>357</v>
      </c>
      <c r="B315" s="803">
        <v>43101</v>
      </c>
      <c r="C315" s="625" t="s">
        <v>37</v>
      </c>
      <c r="D315" s="512" t="s">
        <v>657</v>
      </c>
      <c r="E315" s="513"/>
      <c r="F315" s="514">
        <v>4.5999999999999996</v>
      </c>
      <c r="G315" s="349">
        <v>9.9</v>
      </c>
      <c r="H315" s="350">
        <v>9.6</v>
      </c>
      <c r="I315" s="351">
        <v>3.6</v>
      </c>
      <c r="J315" s="352">
        <v>3.1</v>
      </c>
      <c r="K315" s="353">
        <v>7.87</v>
      </c>
      <c r="L315" s="354">
        <v>7.88</v>
      </c>
      <c r="M315" s="351"/>
      <c r="N315" s="352">
        <v>35.4</v>
      </c>
      <c r="O315" s="349"/>
      <c r="P315" s="350"/>
      <c r="Q315" s="349"/>
      <c r="R315" s="350"/>
      <c r="S315" s="349"/>
      <c r="T315" s="350"/>
      <c r="U315" s="349"/>
      <c r="V315" s="350"/>
      <c r="W315" s="351"/>
      <c r="X315" s="352"/>
      <c r="Y315" s="515"/>
      <c r="Z315" s="516"/>
      <c r="AA315" s="353"/>
      <c r="AB315" s="354"/>
      <c r="AC315" s="517"/>
      <c r="AD315" s="518"/>
      <c r="AE315" s="1225" t="s">
        <v>36</v>
      </c>
      <c r="AF315" s="610" t="s">
        <v>36</v>
      </c>
      <c r="AG315" s="1346">
        <v>43111</v>
      </c>
      <c r="AH315" s="1354" t="s">
        <v>54</v>
      </c>
      <c r="AI315" s="1643">
        <v>8.1999999999999993</v>
      </c>
      <c r="AJ315" s="1355" t="s">
        <v>20</v>
      </c>
      <c r="AK315" s="1349"/>
      <c r="AL315" s="1350"/>
    </row>
    <row r="316" spans="1:38">
      <c r="A316" s="2181"/>
      <c r="B316" s="472">
        <v>43102</v>
      </c>
      <c r="C316" s="473" t="s">
        <v>38</v>
      </c>
      <c r="D316" s="75" t="s">
        <v>657</v>
      </c>
      <c r="E316" s="73"/>
      <c r="F316" s="61">
        <v>7.5</v>
      </c>
      <c r="G316" s="23">
        <v>9.9</v>
      </c>
      <c r="H316" s="64">
        <v>9.6</v>
      </c>
      <c r="I316" s="65">
        <v>3.2</v>
      </c>
      <c r="J316" s="66">
        <v>2.9</v>
      </c>
      <c r="K316" s="24">
        <v>7.9</v>
      </c>
      <c r="L316" s="69">
        <v>7.9</v>
      </c>
      <c r="M316" s="65"/>
      <c r="N316" s="66">
        <v>35.5</v>
      </c>
      <c r="O316" s="23"/>
      <c r="P316" s="64"/>
      <c r="Q316" s="23"/>
      <c r="R316" s="64"/>
      <c r="S316" s="23"/>
      <c r="T316" s="64"/>
      <c r="U316" s="23"/>
      <c r="V316" s="64"/>
      <c r="W316" s="65"/>
      <c r="X316" s="66"/>
      <c r="Y316" s="70"/>
      <c r="Z316" s="71"/>
      <c r="AA316" s="24"/>
      <c r="AB316" s="69"/>
      <c r="AC316" s="481"/>
      <c r="AD316" s="480"/>
      <c r="AE316" s="26" t="s">
        <v>36</v>
      </c>
      <c r="AF316" s="118" t="s">
        <v>36</v>
      </c>
      <c r="AG316" s="1351" t="s">
        <v>542</v>
      </c>
      <c r="AH316" s="1331" t="s">
        <v>543</v>
      </c>
      <c r="AI316" s="1332" t="s">
        <v>544</v>
      </c>
      <c r="AJ316" s="1333" t="s">
        <v>545</v>
      </c>
      <c r="AK316" s="1334"/>
      <c r="AL316" s="1335"/>
    </row>
    <row r="317" spans="1:38">
      <c r="A317" s="2181"/>
      <c r="B317" s="472">
        <v>43103</v>
      </c>
      <c r="C317" s="473" t="s">
        <v>35</v>
      </c>
      <c r="D317" s="75" t="s">
        <v>657</v>
      </c>
      <c r="E317" s="73"/>
      <c r="F317" s="61">
        <v>4.2</v>
      </c>
      <c r="G317" s="23">
        <v>9.8000000000000007</v>
      </c>
      <c r="H317" s="64">
        <v>9.5</v>
      </c>
      <c r="I317" s="65">
        <v>2.8</v>
      </c>
      <c r="J317" s="66">
        <v>2.6</v>
      </c>
      <c r="K317" s="24">
        <v>7.85</v>
      </c>
      <c r="L317" s="69">
        <v>7.84</v>
      </c>
      <c r="M317" s="65"/>
      <c r="N317" s="66">
        <v>35</v>
      </c>
      <c r="O317" s="23"/>
      <c r="P317" s="64"/>
      <c r="Q317" s="23"/>
      <c r="R317" s="64"/>
      <c r="S317" s="23"/>
      <c r="T317" s="64"/>
      <c r="U317" s="23"/>
      <c r="V317" s="64"/>
      <c r="W317" s="65"/>
      <c r="X317" s="66"/>
      <c r="Y317" s="70"/>
      <c r="Z317" s="71"/>
      <c r="AA317" s="24"/>
      <c r="AB317" s="69"/>
      <c r="AC317" s="481"/>
      <c r="AD317" s="480"/>
      <c r="AE317" s="26" t="s">
        <v>36</v>
      </c>
      <c r="AF317" s="118" t="s">
        <v>36</v>
      </c>
      <c r="AG317" s="1218" t="s">
        <v>546</v>
      </c>
      <c r="AH317" s="1219" t="s">
        <v>20</v>
      </c>
      <c r="AI317" s="1329"/>
      <c r="AJ317" s="1395">
        <v>9</v>
      </c>
      <c r="AK317" s="1294"/>
      <c r="AL317" s="1295"/>
    </row>
    <row r="318" spans="1:38">
      <c r="A318" s="2181"/>
      <c r="B318" s="472">
        <v>43104</v>
      </c>
      <c r="C318" s="473" t="s">
        <v>39</v>
      </c>
      <c r="D318" s="75" t="s">
        <v>657</v>
      </c>
      <c r="E318" s="73"/>
      <c r="F318" s="61">
        <v>3.8</v>
      </c>
      <c r="G318" s="23">
        <v>9.6999999999999993</v>
      </c>
      <c r="H318" s="64">
        <v>9.4</v>
      </c>
      <c r="I318" s="65">
        <v>3.2</v>
      </c>
      <c r="J318" s="66">
        <v>2.9</v>
      </c>
      <c r="K318" s="24">
        <v>7.78</v>
      </c>
      <c r="L318" s="69">
        <v>7.85</v>
      </c>
      <c r="M318" s="65"/>
      <c r="N318" s="66">
        <v>34.799999999999997</v>
      </c>
      <c r="O318" s="23"/>
      <c r="P318" s="64">
        <v>71.8</v>
      </c>
      <c r="Q318" s="23"/>
      <c r="R318" s="64">
        <v>105.3</v>
      </c>
      <c r="S318" s="23"/>
      <c r="T318" s="64"/>
      <c r="U318" s="23"/>
      <c r="V318" s="64"/>
      <c r="W318" s="65"/>
      <c r="X318" s="66">
        <v>31.8</v>
      </c>
      <c r="Y318" s="70"/>
      <c r="Z318" s="71">
        <v>228</v>
      </c>
      <c r="AA318" s="24"/>
      <c r="AB318" s="69">
        <v>0.12</v>
      </c>
      <c r="AC318" s="481"/>
      <c r="AD318" s="480"/>
      <c r="AE318" s="26" t="s">
        <v>36</v>
      </c>
      <c r="AF318" s="118" t="s">
        <v>36</v>
      </c>
      <c r="AG318" s="6" t="s">
        <v>547</v>
      </c>
      <c r="AH318" s="18" t="s">
        <v>548</v>
      </c>
      <c r="AI318" s="34"/>
      <c r="AJ318" s="1426" t="s">
        <v>644</v>
      </c>
      <c r="AK318" s="36"/>
      <c r="AL318" s="97"/>
    </row>
    <row r="319" spans="1:38">
      <c r="A319" s="2181"/>
      <c r="B319" s="472">
        <v>43105</v>
      </c>
      <c r="C319" s="473" t="s">
        <v>40</v>
      </c>
      <c r="D319" s="75" t="s">
        <v>676</v>
      </c>
      <c r="E319" s="73">
        <v>3</v>
      </c>
      <c r="F319" s="61">
        <v>3.1</v>
      </c>
      <c r="G319" s="23">
        <v>9.6</v>
      </c>
      <c r="H319" s="64">
        <v>9.1999999999999993</v>
      </c>
      <c r="I319" s="65">
        <v>3.6</v>
      </c>
      <c r="J319" s="66">
        <v>3.3</v>
      </c>
      <c r="K319" s="24">
        <v>7.84</v>
      </c>
      <c r="L319" s="69">
        <v>7.82</v>
      </c>
      <c r="M319" s="65"/>
      <c r="N319" s="66">
        <v>34.9</v>
      </c>
      <c r="O319" s="23"/>
      <c r="P319" s="64">
        <v>72.099999999999994</v>
      </c>
      <c r="Q319" s="23"/>
      <c r="R319" s="64">
        <v>103.3</v>
      </c>
      <c r="S319" s="23"/>
      <c r="T319" s="64" t="s">
        <v>19</v>
      </c>
      <c r="U319" s="23"/>
      <c r="V319" s="64" t="s">
        <v>19</v>
      </c>
      <c r="W319" s="65"/>
      <c r="X319" s="66">
        <v>31.9</v>
      </c>
      <c r="Y319" s="70"/>
      <c r="Z319" s="71">
        <v>247</v>
      </c>
      <c r="AA319" s="24"/>
      <c r="AB319" s="69">
        <v>0.11</v>
      </c>
      <c r="AC319" s="481"/>
      <c r="AD319" s="480"/>
      <c r="AE319" s="26" t="s">
        <v>36</v>
      </c>
      <c r="AF319" s="118" t="s">
        <v>36</v>
      </c>
      <c r="AG319" s="6" t="s">
        <v>21</v>
      </c>
      <c r="AH319" s="18"/>
      <c r="AI319" s="34"/>
      <c r="AJ319" s="1427" t="s">
        <v>644</v>
      </c>
      <c r="AK319" s="36"/>
      <c r="AL319" s="97"/>
    </row>
    <row r="320" spans="1:38">
      <c r="A320" s="2181"/>
      <c r="B320" s="472">
        <v>43106</v>
      </c>
      <c r="C320" s="473" t="s">
        <v>41</v>
      </c>
      <c r="D320" s="75" t="s">
        <v>657</v>
      </c>
      <c r="E320" s="73"/>
      <c r="F320" s="61">
        <v>0.5</v>
      </c>
      <c r="G320" s="23">
        <v>9.3000000000000007</v>
      </c>
      <c r="H320" s="64">
        <v>8.9</v>
      </c>
      <c r="I320" s="65">
        <v>3.6</v>
      </c>
      <c r="J320" s="66">
        <v>3.2</v>
      </c>
      <c r="K320" s="24">
        <v>7.85</v>
      </c>
      <c r="L320" s="69">
        <v>7.87</v>
      </c>
      <c r="M320" s="65"/>
      <c r="N320" s="66">
        <v>35.5</v>
      </c>
      <c r="O320" s="23"/>
      <c r="P320" s="64"/>
      <c r="Q320" s="23"/>
      <c r="R320" s="64"/>
      <c r="S320" s="23"/>
      <c r="T320" s="64"/>
      <c r="U320" s="23"/>
      <c r="V320" s="64"/>
      <c r="W320" s="65"/>
      <c r="X320" s="66"/>
      <c r="Y320" s="70"/>
      <c r="Z320" s="71"/>
      <c r="AA320" s="24"/>
      <c r="AB320" s="69"/>
      <c r="AC320" s="481"/>
      <c r="AD320" s="480"/>
      <c r="AE320" s="26" t="s">
        <v>36</v>
      </c>
      <c r="AF320" s="118" t="s">
        <v>36</v>
      </c>
      <c r="AG320" s="6" t="s">
        <v>549</v>
      </c>
      <c r="AH320" s="18" t="s">
        <v>22</v>
      </c>
      <c r="AI320" s="34"/>
      <c r="AJ320" s="1426">
        <v>34.9</v>
      </c>
      <c r="AK320" s="36"/>
      <c r="AL320" s="97"/>
    </row>
    <row r="321" spans="1:38">
      <c r="A321" s="2181"/>
      <c r="B321" s="472">
        <v>43107</v>
      </c>
      <c r="C321" s="473" t="s">
        <v>42</v>
      </c>
      <c r="D321" s="75" t="s">
        <v>657</v>
      </c>
      <c r="E321" s="73"/>
      <c r="F321" s="61">
        <v>6.7</v>
      </c>
      <c r="G321" s="23">
        <v>9.5</v>
      </c>
      <c r="H321" s="64">
        <v>8.9</v>
      </c>
      <c r="I321" s="65">
        <v>3.5</v>
      </c>
      <c r="J321" s="66">
        <v>3.4</v>
      </c>
      <c r="K321" s="24">
        <v>7.87</v>
      </c>
      <c r="L321" s="69">
        <v>7.86</v>
      </c>
      <c r="M321" s="65"/>
      <c r="N321" s="66">
        <v>35.299999999999997</v>
      </c>
      <c r="O321" s="23"/>
      <c r="P321" s="64"/>
      <c r="Q321" s="23"/>
      <c r="R321" s="64"/>
      <c r="S321" s="23"/>
      <c r="T321" s="64" t="s">
        <v>19</v>
      </c>
      <c r="U321" s="23"/>
      <c r="V321" s="64" t="s">
        <v>19</v>
      </c>
      <c r="W321" s="65"/>
      <c r="X321" s="66"/>
      <c r="Y321" s="70"/>
      <c r="Z321" s="71"/>
      <c r="AA321" s="24"/>
      <c r="AB321" s="69"/>
      <c r="AC321" s="481"/>
      <c r="AD321" s="480"/>
      <c r="AE321" s="26" t="s">
        <v>36</v>
      </c>
      <c r="AF321" s="118" t="s">
        <v>36</v>
      </c>
      <c r="AG321" s="6" t="s">
        <v>550</v>
      </c>
      <c r="AH321" s="18" t="s">
        <v>23</v>
      </c>
      <c r="AI321" s="34"/>
      <c r="AJ321" s="1426">
        <v>72.900000000000006</v>
      </c>
      <c r="AK321" s="39"/>
      <c r="AL321" s="95"/>
    </row>
    <row r="322" spans="1:38">
      <c r="A322" s="2181"/>
      <c r="B322" s="472">
        <v>43108</v>
      </c>
      <c r="C322" s="473" t="s">
        <v>37</v>
      </c>
      <c r="D322" s="75" t="s">
        <v>657</v>
      </c>
      <c r="E322" s="73">
        <v>20</v>
      </c>
      <c r="F322" s="61">
        <v>5.5</v>
      </c>
      <c r="G322" s="23">
        <v>9.6</v>
      </c>
      <c r="H322" s="64">
        <v>8.9</v>
      </c>
      <c r="I322" s="65">
        <v>3.6</v>
      </c>
      <c r="J322" s="66">
        <v>3.5</v>
      </c>
      <c r="K322" s="24">
        <v>7.94</v>
      </c>
      <c r="L322" s="69">
        <v>7.93</v>
      </c>
      <c r="M322" s="65"/>
      <c r="N322" s="66">
        <v>35.5</v>
      </c>
      <c r="O322" s="23"/>
      <c r="P322" s="64"/>
      <c r="Q322" s="23"/>
      <c r="R322" s="64"/>
      <c r="S322" s="23"/>
      <c r="T322" s="64"/>
      <c r="U322" s="23"/>
      <c r="V322" s="64"/>
      <c r="W322" s="65"/>
      <c r="X322" s="66"/>
      <c r="Y322" s="70"/>
      <c r="Z322" s="71"/>
      <c r="AA322" s="24"/>
      <c r="AB322" s="69"/>
      <c r="AC322" s="481"/>
      <c r="AD322" s="480"/>
      <c r="AE322" s="26" t="s">
        <v>36</v>
      </c>
      <c r="AF322" s="118" t="s">
        <v>36</v>
      </c>
      <c r="AG322" s="6" t="s">
        <v>551</v>
      </c>
      <c r="AH322" s="18" t="s">
        <v>23</v>
      </c>
      <c r="AI322" s="453"/>
      <c r="AJ322" s="1428">
        <v>104.1</v>
      </c>
      <c r="AK322" s="25"/>
      <c r="AL322" s="26"/>
    </row>
    <row r="323" spans="1:38">
      <c r="A323" s="2181"/>
      <c r="B323" s="472">
        <v>43109</v>
      </c>
      <c r="C323" s="473" t="s">
        <v>38</v>
      </c>
      <c r="D323" s="75" t="s">
        <v>659</v>
      </c>
      <c r="E323" s="73">
        <v>15</v>
      </c>
      <c r="F323" s="61">
        <v>13.5</v>
      </c>
      <c r="G323" s="23">
        <v>9.6999999999999993</v>
      </c>
      <c r="H323" s="64">
        <v>9</v>
      </c>
      <c r="I323" s="65">
        <v>4</v>
      </c>
      <c r="J323" s="66">
        <v>3.9</v>
      </c>
      <c r="K323" s="24">
        <v>7.75</v>
      </c>
      <c r="L323" s="69">
        <v>7.8</v>
      </c>
      <c r="M323" s="65"/>
      <c r="N323" s="66">
        <v>36</v>
      </c>
      <c r="O323" s="23"/>
      <c r="P323" s="64">
        <v>72.400000000000006</v>
      </c>
      <c r="Q323" s="23"/>
      <c r="R323" s="64">
        <v>103.1</v>
      </c>
      <c r="S323" s="23"/>
      <c r="T323" s="64"/>
      <c r="U323" s="23"/>
      <c r="V323" s="64"/>
      <c r="W323" s="65"/>
      <c r="X323" s="66">
        <v>33.299999999999997</v>
      </c>
      <c r="Y323" s="70"/>
      <c r="Z323" s="71">
        <v>217</v>
      </c>
      <c r="AA323" s="24"/>
      <c r="AB323" s="69">
        <v>0.15</v>
      </c>
      <c r="AC323" s="481"/>
      <c r="AD323" s="480"/>
      <c r="AE323" s="26" t="s">
        <v>36</v>
      </c>
      <c r="AF323" s="118" t="s">
        <v>36</v>
      </c>
      <c r="AG323" s="6" t="s">
        <v>552</v>
      </c>
      <c r="AH323" s="18" t="s">
        <v>23</v>
      </c>
      <c r="AI323" s="455"/>
      <c r="AJ323" s="1428">
        <v>58.6</v>
      </c>
      <c r="AK323" s="42"/>
      <c r="AL323" s="96"/>
    </row>
    <row r="324" spans="1:38">
      <c r="A324" s="2181"/>
      <c r="B324" s="472">
        <v>43110</v>
      </c>
      <c r="C324" s="473" t="s">
        <v>35</v>
      </c>
      <c r="D324" s="75" t="s">
        <v>676</v>
      </c>
      <c r="E324" s="73"/>
      <c r="F324" s="61">
        <v>7.7</v>
      </c>
      <c r="G324" s="23">
        <v>9.6999999999999993</v>
      </c>
      <c r="H324" s="64">
        <v>9</v>
      </c>
      <c r="I324" s="65">
        <v>3.1</v>
      </c>
      <c r="J324" s="66">
        <v>2.8</v>
      </c>
      <c r="K324" s="24">
        <v>7.84</v>
      </c>
      <c r="L324" s="69">
        <v>7.86</v>
      </c>
      <c r="M324" s="65"/>
      <c r="N324" s="66">
        <v>35</v>
      </c>
      <c r="O324" s="23"/>
      <c r="P324" s="64">
        <v>73.5</v>
      </c>
      <c r="Q324" s="23"/>
      <c r="R324" s="64">
        <v>105.1</v>
      </c>
      <c r="S324" s="23"/>
      <c r="T324" s="64"/>
      <c r="U324" s="23"/>
      <c r="V324" s="64"/>
      <c r="W324" s="65"/>
      <c r="X324" s="66">
        <v>32.799999999999997</v>
      </c>
      <c r="Y324" s="70"/>
      <c r="Z324" s="71">
        <v>215</v>
      </c>
      <c r="AA324" s="24"/>
      <c r="AB324" s="69">
        <v>0.11</v>
      </c>
      <c r="AC324" s="481"/>
      <c r="AD324" s="480"/>
      <c r="AE324" s="26" t="s">
        <v>36</v>
      </c>
      <c r="AF324" s="118" t="s">
        <v>358</v>
      </c>
      <c r="AG324" s="6" t="s">
        <v>553</v>
      </c>
      <c r="AH324" s="18" t="s">
        <v>23</v>
      </c>
      <c r="AI324" s="23"/>
      <c r="AJ324" s="1338">
        <v>45.5</v>
      </c>
      <c r="AK324" s="36"/>
      <c r="AL324" s="96"/>
    </row>
    <row r="325" spans="1:38">
      <c r="A325" s="2181"/>
      <c r="B325" s="472">
        <v>43111</v>
      </c>
      <c r="C325" s="473" t="s">
        <v>39</v>
      </c>
      <c r="D325" s="75" t="s">
        <v>657</v>
      </c>
      <c r="E325" s="73"/>
      <c r="F325" s="61">
        <v>8.1999999999999993</v>
      </c>
      <c r="G325" s="23">
        <v>9.6999999999999993</v>
      </c>
      <c r="H325" s="64">
        <v>9</v>
      </c>
      <c r="I325" s="65">
        <v>4.3</v>
      </c>
      <c r="J325" s="66">
        <v>4</v>
      </c>
      <c r="K325" s="24">
        <v>7.86</v>
      </c>
      <c r="L325" s="69">
        <v>7.89</v>
      </c>
      <c r="M325" s="65"/>
      <c r="N325" s="66">
        <v>34.9</v>
      </c>
      <c r="O325" s="23"/>
      <c r="P325" s="64">
        <v>72.900000000000006</v>
      </c>
      <c r="Q325" s="23"/>
      <c r="R325" s="64">
        <v>104.1</v>
      </c>
      <c r="S325" s="23"/>
      <c r="T325" s="64">
        <v>58.6</v>
      </c>
      <c r="U325" s="23"/>
      <c r="V325" s="64">
        <v>45.5</v>
      </c>
      <c r="W325" s="65"/>
      <c r="X325" s="66">
        <v>33.9</v>
      </c>
      <c r="Y325" s="70"/>
      <c r="Z325" s="71">
        <v>205</v>
      </c>
      <c r="AA325" s="24"/>
      <c r="AB325" s="69">
        <v>0.17</v>
      </c>
      <c r="AC325" s="481"/>
      <c r="AD325" s="480"/>
      <c r="AE325" s="26" t="s">
        <v>36</v>
      </c>
      <c r="AF325" s="118" t="s">
        <v>359</v>
      </c>
      <c r="AG325" s="6" t="s">
        <v>554</v>
      </c>
      <c r="AH325" s="18" t="s">
        <v>23</v>
      </c>
      <c r="AI325" s="23"/>
      <c r="AJ325" s="1338">
        <v>33.9</v>
      </c>
      <c r="AK325" s="36"/>
      <c r="AL325" s="96"/>
    </row>
    <row r="326" spans="1:38">
      <c r="A326" s="2181"/>
      <c r="B326" s="472">
        <v>43112</v>
      </c>
      <c r="C326" s="473" t="s">
        <v>40</v>
      </c>
      <c r="D326" s="75" t="s">
        <v>657</v>
      </c>
      <c r="E326" s="73"/>
      <c r="F326" s="61">
        <v>-0.4</v>
      </c>
      <c r="G326" s="23">
        <v>9.3000000000000007</v>
      </c>
      <c r="H326" s="64">
        <v>8.6</v>
      </c>
      <c r="I326" s="65">
        <v>4.5999999999999996</v>
      </c>
      <c r="J326" s="66">
        <v>4.5</v>
      </c>
      <c r="K326" s="24">
        <v>8</v>
      </c>
      <c r="L326" s="69">
        <v>7.98</v>
      </c>
      <c r="M326" s="65"/>
      <c r="N326" s="66">
        <v>34.299999999999997</v>
      </c>
      <c r="O326" s="23"/>
      <c r="P326" s="64">
        <v>71.900000000000006</v>
      </c>
      <c r="Q326" s="23"/>
      <c r="R326" s="64">
        <v>104.3</v>
      </c>
      <c r="S326" s="23"/>
      <c r="T326" s="64"/>
      <c r="U326" s="23"/>
      <c r="V326" s="64"/>
      <c r="W326" s="65"/>
      <c r="X326" s="66">
        <v>33.4</v>
      </c>
      <c r="Y326" s="70"/>
      <c r="Z326" s="71">
        <v>203</v>
      </c>
      <c r="AA326" s="24"/>
      <c r="AB326" s="69">
        <v>0.18</v>
      </c>
      <c r="AC326" s="481">
        <v>325</v>
      </c>
      <c r="AD326" s="480">
        <v>548</v>
      </c>
      <c r="AE326" s="26" t="s">
        <v>36</v>
      </c>
      <c r="AF326" s="118" t="s">
        <v>359</v>
      </c>
      <c r="AG326" s="6" t="s">
        <v>555</v>
      </c>
      <c r="AH326" s="18" t="s">
        <v>23</v>
      </c>
      <c r="AI326" s="23"/>
      <c r="AJ326" s="1423">
        <v>205</v>
      </c>
      <c r="AK326" s="36"/>
      <c r="AL326" s="96"/>
    </row>
    <row r="327" spans="1:38" ht="15.75" customHeight="1">
      <c r="A327" s="2181"/>
      <c r="B327" s="472">
        <v>43113</v>
      </c>
      <c r="C327" s="473" t="s">
        <v>41</v>
      </c>
      <c r="D327" s="75" t="s">
        <v>657</v>
      </c>
      <c r="E327" s="73"/>
      <c r="F327" s="61">
        <v>2.1</v>
      </c>
      <c r="G327" s="23">
        <v>9.3000000000000007</v>
      </c>
      <c r="H327" s="64">
        <v>8.6</v>
      </c>
      <c r="I327" s="65">
        <v>4.5999999999999996</v>
      </c>
      <c r="J327" s="66">
        <v>4.4000000000000004</v>
      </c>
      <c r="K327" s="24">
        <v>7.98</v>
      </c>
      <c r="L327" s="69">
        <v>8.02</v>
      </c>
      <c r="M327" s="65"/>
      <c r="N327" s="66">
        <v>34.9</v>
      </c>
      <c r="O327" s="23"/>
      <c r="P327" s="64"/>
      <c r="Q327" s="23"/>
      <c r="R327" s="64"/>
      <c r="S327" s="23"/>
      <c r="T327" s="64"/>
      <c r="U327" s="23"/>
      <c r="V327" s="64"/>
      <c r="W327" s="65"/>
      <c r="X327" s="66"/>
      <c r="Y327" s="70"/>
      <c r="Z327" s="71"/>
      <c r="AA327" s="24"/>
      <c r="AB327" s="69"/>
      <c r="AC327" s="481"/>
      <c r="AD327" s="480"/>
      <c r="AE327" s="26" t="s">
        <v>36</v>
      </c>
      <c r="AF327" s="118" t="s">
        <v>36</v>
      </c>
      <c r="AG327" s="6" t="s">
        <v>556</v>
      </c>
      <c r="AH327" s="18" t="s">
        <v>23</v>
      </c>
      <c r="AI327" s="45"/>
      <c r="AJ327" s="268">
        <v>0.17</v>
      </c>
      <c r="AK327" s="47"/>
      <c r="AL327" s="98"/>
    </row>
    <row r="328" spans="1:38">
      <c r="A328" s="2181"/>
      <c r="B328" s="472">
        <v>43114</v>
      </c>
      <c r="C328" s="473" t="s">
        <v>42</v>
      </c>
      <c r="D328" s="75" t="s">
        <v>657</v>
      </c>
      <c r="E328" s="73"/>
      <c r="F328" s="61">
        <v>3.3</v>
      </c>
      <c r="G328" s="23">
        <v>9.3000000000000007</v>
      </c>
      <c r="H328" s="64">
        <v>8.5</v>
      </c>
      <c r="I328" s="65">
        <v>4.5</v>
      </c>
      <c r="J328" s="66">
        <v>4.5999999999999996</v>
      </c>
      <c r="K328" s="24">
        <v>7.99</v>
      </c>
      <c r="L328" s="69">
        <v>8.01</v>
      </c>
      <c r="M328" s="65"/>
      <c r="N328" s="66">
        <v>34.9</v>
      </c>
      <c r="O328" s="23"/>
      <c r="P328" s="64"/>
      <c r="Q328" s="23"/>
      <c r="R328" s="64"/>
      <c r="S328" s="23"/>
      <c r="T328" s="64"/>
      <c r="U328" s="23"/>
      <c r="V328" s="64"/>
      <c r="W328" s="65"/>
      <c r="X328" s="66"/>
      <c r="Y328" s="70"/>
      <c r="Z328" s="71"/>
      <c r="AA328" s="24"/>
      <c r="AB328" s="69"/>
      <c r="AC328" s="481"/>
      <c r="AD328" s="480"/>
      <c r="AE328" s="26" t="s">
        <v>36</v>
      </c>
      <c r="AF328" s="118" t="s">
        <v>36</v>
      </c>
      <c r="AG328" s="6" t="s">
        <v>24</v>
      </c>
      <c r="AH328" s="18" t="s">
        <v>23</v>
      </c>
      <c r="AI328" s="24"/>
      <c r="AJ328" s="1338">
        <v>3</v>
      </c>
      <c r="AK328" s="42"/>
      <c r="AL328" s="96"/>
    </row>
    <row r="329" spans="1:38">
      <c r="A329" s="2181"/>
      <c r="B329" s="472">
        <v>43115</v>
      </c>
      <c r="C329" s="473" t="s">
        <v>37</v>
      </c>
      <c r="D329" s="75" t="s">
        <v>657</v>
      </c>
      <c r="E329" s="73"/>
      <c r="F329" s="61">
        <v>5.4</v>
      </c>
      <c r="G329" s="23">
        <v>9.4</v>
      </c>
      <c r="H329" s="64">
        <v>8.4</v>
      </c>
      <c r="I329" s="65">
        <v>4.5</v>
      </c>
      <c r="J329" s="66">
        <v>4.4000000000000004</v>
      </c>
      <c r="K329" s="24">
        <v>7.86</v>
      </c>
      <c r="L329" s="69">
        <v>7.87</v>
      </c>
      <c r="M329" s="65"/>
      <c r="N329" s="66">
        <v>34.5</v>
      </c>
      <c r="O329" s="23"/>
      <c r="P329" s="64">
        <v>72</v>
      </c>
      <c r="Q329" s="23"/>
      <c r="R329" s="64">
        <v>103.5</v>
      </c>
      <c r="S329" s="23"/>
      <c r="T329" s="64"/>
      <c r="U329" s="23"/>
      <c r="V329" s="64"/>
      <c r="W329" s="65"/>
      <c r="X329" s="66">
        <v>32.9</v>
      </c>
      <c r="Y329" s="70"/>
      <c r="Z329" s="71">
        <v>219</v>
      </c>
      <c r="AA329" s="24"/>
      <c r="AB329" s="69">
        <v>0.15</v>
      </c>
      <c r="AC329" s="481"/>
      <c r="AD329" s="480"/>
      <c r="AE329" s="26" t="s">
        <v>36</v>
      </c>
      <c r="AF329" s="118" t="s">
        <v>36</v>
      </c>
      <c r="AG329" s="6" t="s">
        <v>25</v>
      </c>
      <c r="AH329" s="18" t="s">
        <v>23</v>
      </c>
      <c r="AI329" s="24"/>
      <c r="AJ329" s="1338">
        <v>1.3</v>
      </c>
      <c r="AK329" s="42"/>
      <c r="AL329" s="96"/>
    </row>
    <row r="330" spans="1:38">
      <c r="A330" s="2181"/>
      <c r="B330" s="472">
        <v>43116</v>
      </c>
      <c r="C330" s="473" t="s">
        <v>38</v>
      </c>
      <c r="D330" s="75" t="s">
        <v>657</v>
      </c>
      <c r="E330" s="73"/>
      <c r="F330" s="61">
        <v>4.3</v>
      </c>
      <c r="G330" s="23">
        <v>8.9</v>
      </c>
      <c r="H330" s="64">
        <v>8.5</v>
      </c>
      <c r="I330" s="65">
        <v>4.7</v>
      </c>
      <c r="J330" s="66">
        <v>4.4000000000000004</v>
      </c>
      <c r="K330" s="24">
        <v>7.71</v>
      </c>
      <c r="L330" s="69">
        <v>7.82</v>
      </c>
      <c r="M330" s="65"/>
      <c r="N330" s="66">
        <v>34.6</v>
      </c>
      <c r="O330" s="23"/>
      <c r="P330" s="64">
        <v>71.7</v>
      </c>
      <c r="Q330" s="23"/>
      <c r="R330" s="64">
        <v>104.5</v>
      </c>
      <c r="S330" s="23"/>
      <c r="T330" s="64"/>
      <c r="U330" s="23"/>
      <c r="V330" s="64"/>
      <c r="W330" s="65"/>
      <c r="X330" s="66">
        <v>34.299999999999997</v>
      </c>
      <c r="Y330" s="70"/>
      <c r="Z330" s="71">
        <v>218</v>
      </c>
      <c r="AA330" s="24"/>
      <c r="AB330" s="69">
        <v>0.17</v>
      </c>
      <c r="AC330" s="481"/>
      <c r="AD330" s="480"/>
      <c r="AE330" s="26" t="s">
        <v>36</v>
      </c>
      <c r="AF330" s="118" t="s">
        <v>36</v>
      </c>
      <c r="AG330" s="6" t="s">
        <v>557</v>
      </c>
      <c r="AH330" s="18" t="s">
        <v>23</v>
      </c>
      <c r="AI330" s="348"/>
      <c r="AJ330" s="1338">
        <v>11.8</v>
      </c>
      <c r="AK330" s="47"/>
      <c r="AL330" s="98"/>
    </row>
    <row r="331" spans="1:38">
      <c r="A331" s="2181"/>
      <c r="B331" s="472">
        <v>43117</v>
      </c>
      <c r="C331" s="473" t="s">
        <v>35</v>
      </c>
      <c r="D331" s="75" t="s">
        <v>676</v>
      </c>
      <c r="E331" s="73">
        <v>33.5</v>
      </c>
      <c r="F331" s="61">
        <v>14</v>
      </c>
      <c r="G331" s="23">
        <v>9.1</v>
      </c>
      <c r="H331" s="64">
        <v>8.6</v>
      </c>
      <c r="I331" s="65">
        <v>4.5</v>
      </c>
      <c r="J331" s="66">
        <v>4.5</v>
      </c>
      <c r="K331" s="24">
        <v>7.77</v>
      </c>
      <c r="L331" s="69">
        <v>7.84</v>
      </c>
      <c r="M331" s="65"/>
      <c r="N331" s="66">
        <v>34.6</v>
      </c>
      <c r="O331" s="23"/>
      <c r="P331" s="64">
        <v>71.8</v>
      </c>
      <c r="Q331" s="23"/>
      <c r="R331" s="64">
        <v>104.3</v>
      </c>
      <c r="S331" s="23"/>
      <c r="T331" s="64"/>
      <c r="U331" s="23"/>
      <c r="V331" s="64"/>
      <c r="W331" s="65"/>
      <c r="X331" s="66">
        <v>33.799999999999997</v>
      </c>
      <c r="Y331" s="70"/>
      <c r="Z331" s="71">
        <v>222</v>
      </c>
      <c r="AA331" s="24"/>
      <c r="AB331" s="69">
        <v>0.15</v>
      </c>
      <c r="AC331" s="481">
        <v>188</v>
      </c>
      <c r="AD331" s="480">
        <v>207</v>
      </c>
      <c r="AE331" s="26" t="s">
        <v>36</v>
      </c>
      <c r="AF331" s="118" t="s">
        <v>36</v>
      </c>
      <c r="AG331" s="6" t="s">
        <v>558</v>
      </c>
      <c r="AH331" s="18" t="s">
        <v>23</v>
      </c>
      <c r="AI331" s="24"/>
      <c r="AJ331" s="1424">
        <v>2.1000000000000001E-2</v>
      </c>
      <c r="AK331" s="42"/>
      <c r="AL331" s="96"/>
    </row>
    <row r="332" spans="1:38">
      <c r="A332" s="2181"/>
      <c r="B332" s="472">
        <v>43118</v>
      </c>
      <c r="C332" s="473" t="s">
        <v>39</v>
      </c>
      <c r="D332" s="75" t="s">
        <v>657</v>
      </c>
      <c r="E332" s="73"/>
      <c r="F332" s="61">
        <v>6.4</v>
      </c>
      <c r="G332" s="23">
        <v>9.4</v>
      </c>
      <c r="H332" s="64">
        <v>8.6999999999999993</v>
      </c>
      <c r="I332" s="65">
        <v>4.5999999999999996</v>
      </c>
      <c r="J332" s="66">
        <v>4.4000000000000004</v>
      </c>
      <c r="K332" s="24">
        <v>7.88</v>
      </c>
      <c r="L332" s="69">
        <v>7.85</v>
      </c>
      <c r="M332" s="65"/>
      <c r="N332" s="66">
        <v>35.1</v>
      </c>
      <c r="O332" s="23"/>
      <c r="P332" s="64">
        <v>73.099999999999994</v>
      </c>
      <c r="Q332" s="23"/>
      <c r="R332" s="64">
        <v>104.3</v>
      </c>
      <c r="S332" s="23"/>
      <c r="T332" s="64"/>
      <c r="U332" s="23"/>
      <c r="V332" s="64"/>
      <c r="W332" s="65"/>
      <c r="X332" s="66">
        <v>32.4</v>
      </c>
      <c r="Y332" s="70"/>
      <c r="Z332" s="71">
        <v>237</v>
      </c>
      <c r="AA332" s="24"/>
      <c r="AB332" s="69">
        <v>0.16</v>
      </c>
      <c r="AC332" s="481"/>
      <c r="AD332" s="480"/>
      <c r="AE332" s="26" t="s">
        <v>36</v>
      </c>
      <c r="AF332" s="118" t="s">
        <v>36</v>
      </c>
      <c r="AG332" s="6" t="s">
        <v>292</v>
      </c>
      <c r="AH332" s="18" t="s">
        <v>23</v>
      </c>
      <c r="AI332" s="23"/>
      <c r="AJ332" s="1425">
        <v>3.42</v>
      </c>
      <c r="AK332" s="36"/>
      <c r="AL332" s="97"/>
    </row>
    <row r="333" spans="1:38">
      <c r="A333" s="2181"/>
      <c r="B333" s="472">
        <v>43119</v>
      </c>
      <c r="C333" s="473" t="s">
        <v>40</v>
      </c>
      <c r="D333" s="75" t="s">
        <v>657</v>
      </c>
      <c r="E333" s="73"/>
      <c r="F333" s="61">
        <v>7.7</v>
      </c>
      <c r="G333" s="23">
        <v>9.4</v>
      </c>
      <c r="H333" s="64">
        <v>8.6999999999999993</v>
      </c>
      <c r="I333" s="65">
        <v>4.7</v>
      </c>
      <c r="J333" s="66">
        <v>4.5999999999999996</v>
      </c>
      <c r="K333" s="24">
        <v>7.88</v>
      </c>
      <c r="L333" s="69">
        <v>7.86</v>
      </c>
      <c r="M333" s="65"/>
      <c r="N333" s="66">
        <v>34.9</v>
      </c>
      <c r="O333" s="23"/>
      <c r="P333" s="64">
        <v>72.2</v>
      </c>
      <c r="Q333" s="23"/>
      <c r="R333" s="64">
        <v>103.5</v>
      </c>
      <c r="S333" s="23"/>
      <c r="T333" s="64"/>
      <c r="U333" s="23"/>
      <c r="V333" s="64"/>
      <c r="W333" s="65"/>
      <c r="X333" s="66">
        <v>32.1</v>
      </c>
      <c r="Y333" s="70"/>
      <c r="Z333" s="71">
        <v>239</v>
      </c>
      <c r="AA333" s="24"/>
      <c r="AB333" s="69">
        <v>0.17</v>
      </c>
      <c r="AC333" s="481"/>
      <c r="AD333" s="480"/>
      <c r="AE333" s="26" t="s">
        <v>36</v>
      </c>
      <c r="AF333" s="118" t="s">
        <v>36</v>
      </c>
      <c r="AG333" s="6" t="s">
        <v>559</v>
      </c>
      <c r="AH333" s="18" t="s">
        <v>23</v>
      </c>
      <c r="AI333" s="23"/>
      <c r="AJ333" s="1425">
        <v>3.67</v>
      </c>
      <c r="AK333" s="36"/>
      <c r="AL333" s="97"/>
    </row>
    <row r="334" spans="1:38">
      <c r="A334" s="2181"/>
      <c r="B334" s="472">
        <v>43120</v>
      </c>
      <c r="C334" s="473" t="s">
        <v>41</v>
      </c>
      <c r="D334" s="75" t="s">
        <v>659</v>
      </c>
      <c r="E334" s="73">
        <v>2</v>
      </c>
      <c r="F334" s="61">
        <v>4.0999999999999996</v>
      </c>
      <c r="G334" s="23">
        <v>9.3000000000000007</v>
      </c>
      <c r="H334" s="64">
        <v>8.6999999999999993</v>
      </c>
      <c r="I334" s="65">
        <v>5.5</v>
      </c>
      <c r="J334" s="66">
        <v>5.2</v>
      </c>
      <c r="K334" s="24">
        <v>7.88</v>
      </c>
      <c r="L334" s="69">
        <v>7.88</v>
      </c>
      <c r="M334" s="65"/>
      <c r="N334" s="66">
        <v>34.9</v>
      </c>
      <c r="O334" s="23"/>
      <c r="P334" s="64"/>
      <c r="Q334" s="23"/>
      <c r="R334" s="64"/>
      <c r="S334" s="23"/>
      <c r="T334" s="64"/>
      <c r="U334" s="23"/>
      <c r="V334" s="64"/>
      <c r="W334" s="65"/>
      <c r="X334" s="66"/>
      <c r="Y334" s="70"/>
      <c r="Z334" s="71"/>
      <c r="AA334" s="24"/>
      <c r="AB334" s="69"/>
      <c r="AC334" s="481"/>
      <c r="AD334" s="480"/>
      <c r="AE334" s="26" t="s">
        <v>36</v>
      </c>
      <c r="AF334" s="118" t="s">
        <v>36</v>
      </c>
      <c r="AG334" s="6" t="s">
        <v>560</v>
      </c>
      <c r="AH334" s="18" t="s">
        <v>23</v>
      </c>
      <c r="AI334" s="51"/>
      <c r="AJ334" s="1424">
        <v>0.124</v>
      </c>
      <c r="AK334" s="43"/>
      <c r="AL334" s="99"/>
    </row>
    <row r="335" spans="1:38">
      <c r="A335" s="2181"/>
      <c r="B335" s="472">
        <v>43121</v>
      </c>
      <c r="C335" s="473" t="s">
        <v>42</v>
      </c>
      <c r="D335" s="75" t="s">
        <v>657</v>
      </c>
      <c r="E335" s="73"/>
      <c r="F335" s="61">
        <v>3.6</v>
      </c>
      <c r="G335" s="23">
        <v>9.1999999999999993</v>
      </c>
      <c r="H335" s="64">
        <v>8.6</v>
      </c>
      <c r="I335" s="65">
        <v>4.5</v>
      </c>
      <c r="J335" s="66">
        <v>4.3</v>
      </c>
      <c r="K335" s="24">
        <v>7.93</v>
      </c>
      <c r="L335" s="69">
        <v>7.92</v>
      </c>
      <c r="M335" s="65"/>
      <c r="N335" s="66">
        <v>34.799999999999997</v>
      </c>
      <c r="O335" s="23"/>
      <c r="P335" s="64"/>
      <c r="Q335" s="23"/>
      <c r="R335" s="64"/>
      <c r="S335" s="23"/>
      <c r="T335" s="64"/>
      <c r="U335" s="23"/>
      <c r="V335" s="64"/>
      <c r="W335" s="65"/>
      <c r="X335" s="66"/>
      <c r="Y335" s="70"/>
      <c r="Z335" s="71"/>
      <c r="AA335" s="24"/>
      <c r="AB335" s="69"/>
      <c r="AC335" s="481"/>
      <c r="AD335" s="480"/>
      <c r="AE335" s="26" t="s">
        <v>36</v>
      </c>
      <c r="AF335" s="118" t="s">
        <v>36</v>
      </c>
      <c r="AG335" s="6" t="s">
        <v>561</v>
      </c>
      <c r="AH335" s="18" t="s">
        <v>23</v>
      </c>
      <c r="AI335" s="51"/>
      <c r="AJ335" s="1001" t="s">
        <v>644</v>
      </c>
      <c r="AK335" s="43"/>
      <c r="AL335" s="99"/>
    </row>
    <row r="336" spans="1:38">
      <c r="A336" s="2181"/>
      <c r="B336" s="472">
        <v>43122</v>
      </c>
      <c r="C336" s="473" t="s">
        <v>37</v>
      </c>
      <c r="D336" s="75" t="s">
        <v>676</v>
      </c>
      <c r="E336" s="73">
        <v>12</v>
      </c>
      <c r="F336" s="61">
        <v>3.9</v>
      </c>
      <c r="G336" s="23">
        <v>9.6</v>
      </c>
      <c r="H336" s="64">
        <v>8.6999999999999993</v>
      </c>
      <c r="I336" s="65">
        <v>4.7</v>
      </c>
      <c r="J336" s="66">
        <v>4.5</v>
      </c>
      <c r="K336" s="24">
        <v>7.82</v>
      </c>
      <c r="L336" s="69">
        <v>7.81</v>
      </c>
      <c r="M336" s="65"/>
      <c r="N336" s="66">
        <v>34.6</v>
      </c>
      <c r="O336" s="23"/>
      <c r="P336" s="64">
        <v>71.099999999999994</v>
      </c>
      <c r="Q336" s="23"/>
      <c r="R336" s="64">
        <v>101.7</v>
      </c>
      <c r="S336" s="23"/>
      <c r="T336" s="64"/>
      <c r="U336" s="23"/>
      <c r="V336" s="64"/>
      <c r="W336" s="65"/>
      <c r="X336" s="66">
        <v>31.3</v>
      </c>
      <c r="Y336" s="70"/>
      <c r="Z336" s="71">
        <v>222</v>
      </c>
      <c r="AA336" s="24"/>
      <c r="AB336" s="69">
        <v>0.17</v>
      </c>
      <c r="AC336" s="481"/>
      <c r="AD336" s="480"/>
      <c r="AE336" s="26" t="s">
        <v>36</v>
      </c>
      <c r="AF336" s="118" t="s">
        <v>36</v>
      </c>
      <c r="AG336" s="1352" t="s">
        <v>562</v>
      </c>
      <c r="AH336" s="1750" t="s">
        <v>23</v>
      </c>
      <c r="AI336" s="1777"/>
      <c r="AJ336" s="1813">
        <v>24.3</v>
      </c>
      <c r="AK336" s="8"/>
      <c r="AL336" s="9"/>
    </row>
    <row r="337" spans="1:38">
      <c r="A337" s="2181"/>
      <c r="B337" s="472">
        <v>43123</v>
      </c>
      <c r="C337" s="473" t="s">
        <v>38</v>
      </c>
      <c r="D337" s="75" t="s">
        <v>657</v>
      </c>
      <c r="E337" s="73"/>
      <c r="F337" s="61">
        <v>1.3</v>
      </c>
      <c r="G337" s="23">
        <v>9.4</v>
      </c>
      <c r="H337" s="64">
        <v>8.5</v>
      </c>
      <c r="I337" s="65">
        <v>4.5999999999999996</v>
      </c>
      <c r="J337" s="66">
        <v>4.3</v>
      </c>
      <c r="K337" s="24">
        <v>7.75</v>
      </c>
      <c r="L337" s="69">
        <v>7.78</v>
      </c>
      <c r="M337" s="65"/>
      <c r="N337" s="66">
        <v>34.700000000000003</v>
      </c>
      <c r="O337" s="23"/>
      <c r="P337" s="64">
        <v>72.599999999999994</v>
      </c>
      <c r="Q337" s="23"/>
      <c r="R337" s="64">
        <v>102.7</v>
      </c>
      <c r="S337" s="23"/>
      <c r="T337" s="64"/>
      <c r="U337" s="23"/>
      <c r="V337" s="64"/>
      <c r="W337" s="65"/>
      <c r="X337" s="66">
        <v>32</v>
      </c>
      <c r="Y337" s="70"/>
      <c r="Z337" s="71">
        <v>230</v>
      </c>
      <c r="AA337" s="24"/>
      <c r="AB337" s="69">
        <v>0.23</v>
      </c>
      <c r="AC337" s="481"/>
      <c r="AD337" s="480"/>
      <c r="AE337" s="26" t="s">
        <v>36</v>
      </c>
      <c r="AF337" s="118" t="s">
        <v>36</v>
      </c>
      <c r="AG337" s="1352" t="s">
        <v>27</v>
      </c>
      <c r="AH337" s="1750" t="s">
        <v>23</v>
      </c>
      <c r="AI337" s="1777"/>
      <c r="AJ337" s="1813">
        <v>28.5</v>
      </c>
      <c r="AK337" s="8"/>
      <c r="AL337" s="9"/>
    </row>
    <row r="338" spans="1:38">
      <c r="A338" s="2181"/>
      <c r="B338" s="472">
        <v>43124</v>
      </c>
      <c r="C338" s="473" t="s">
        <v>35</v>
      </c>
      <c r="D338" s="75" t="s">
        <v>657</v>
      </c>
      <c r="E338" s="73"/>
      <c r="F338" s="61">
        <v>4.0999999999999996</v>
      </c>
      <c r="G338" s="23">
        <v>9.4</v>
      </c>
      <c r="H338" s="64">
        <v>8.4</v>
      </c>
      <c r="I338" s="65">
        <v>4.3</v>
      </c>
      <c r="J338" s="66">
        <v>4.0999999999999996</v>
      </c>
      <c r="K338" s="24">
        <v>7.74</v>
      </c>
      <c r="L338" s="69">
        <v>7.74</v>
      </c>
      <c r="M338" s="65"/>
      <c r="N338" s="66">
        <v>35.700000000000003</v>
      </c>
      <c r="O338" s="23"/>
      <c r="P338" s="64">
        <v>72.8</v>
      </c>
      <c r="Q338" s="23"/>
      <c r="R338" s="64">
        <v>105.3</v>
      </c>
      <c r="S338" s="23"/>
      <c r="T338" s="64"/>
      <c r="U338" s="23"/>
      <c r="V338" s="64"/>
      <c r="W338" s="65"/>
      <c r="X338" s="66">
        <v>33</v>
      </c>
      <c r="Y338" s="70"/>
      <c r="Z338" s="71">
        <v>225</v>
      </c>
      <c r="AA338" s="24"/>
      <c r="AB338" s="69">
        <v>0.23</v>
      </c>
      <c r="AC338" s="481"/>
      <c r="AD338" s="480"/>
      <c r="AE338" s="26" t="s">
        <v>36</v>
      </c>
      <c r="AF338" s="118" t="s">
        <v>36</v>
      </c>
      <c r="AG338" s="1190" t="s">
        <v>563</v>
      </c>
      <c r="AH338" s="1751" t="s">
        <v>548</v>
      </c>
      <c r="AI338" s="1778"/>
      <c r="AJ338" s="1814">
        <v>4</v>
      </c>
      <c r="AK338" s="1307"/>
      <c r="AL338" s="1306"/>
    </row>
    <row r="339" spans="1:38">
      <c r="A339" s="2181"/>
      <c r="B339" s="472">
        <v>43125</v>
      </c>
      <c r="C339" s="473" t="s">
        <v>39</v>
      </c>
      <c r="D339" s="75" t="s">
        <v>657</v>
      </c>
      <c r="E339" s="73"/>
      <c r="F339" s="61">
        <v>0.7</v>
      </c>
      <c r="G339" s="23">
        <v>9.3000000000000007</v>
      </c>
      <c r="H339" s="64">
        <v>8.3000000000000007</v>
      </c>
      <c r="I339" s="65">
        <v>4.0999999999999996</v>
      </c>
      <c r="J339" s="66">
        <v>3.8</v>
      </c>
      <c r="K339" s="24">
        <v>7.76</v>
      </c>
      <c r="L339" s="69">
        <v>7.78</v>
      </c>
      <c r="M339" s="65"/>
      <c r="N339" s="66">
        <v>35.4</v>
      </c>
      <c r="O339" s="23"/>
      <c r="P339" s="64">
        <v>72.5</v>
      </c>
      <c r="Q339" s="23"/>
      <c r="R339" s="64">
        <v>103.1</v>
      </c>
      <c r="S339" s="23"/>
      <c r="T339" s="64"/>
      <c r="U339" s="23"/>
      <c r="V339" s="64"/>
      <c r="W339" s="65"/>
      <c r="X339" s="66">
        <v>32.4</v>
      </c>
      <c r="Y339" s="70"/>
      <c r="Z339" s="71">
        <v>228</v>
      </c>
      <c r="AA339" s="24"/>
      <c r="AB339" s="69">
        <v>0.23</v>
      </c>
      <c r="AC339" s="481"/>
      <c r="AD339" s="480"/>
      <c r="AE339" s="26" t="s">
        <v>36</v>
      </c>
      <c r="AF339" s="118" t="s">
        <v>360</v>
      </c>
      <c r="AG339" s="1308" t="s">
        <v>564</v>
      </c>
      <c r="AH339" s="1816" t="s">
        <v>23</v>
      </c>
      <c r="AI339" s="1777"/>
      <c r="AJ339" s="1815">
        <v>3</v>
      </c>
      <c r="AK339" s="8"/>
      <c r="AL339" s="9"/>
    </row>
    <row r="340" spans="1:38">
      <c r="A340" s="2181"/>
      <c r="B340" s="472">
        <v>43126</v>
      </c>
      <c r="C340" s="473" t="s">
        <v>40</v>
      </c>
      <c r="D340" s="75" t="s">
        <v>657</v>
      </c>
      <c r="E340" s="73"/>
      <c r="F340" s="61">
        <v>2</v>
      </c>
      <c r="G340" s="23">
        <v>9.1</v>
      </c>
      <c r="H340" s="64">
        <v>8.1999999999999993</v>
      </c>
      <c r="I340" s="65">
        <v>3.9</v>
      </c>
      <c r="J340" s="66">
        <v>3.6</v>
      </c>
      <c r="K340" s="24">
        <v>7.73</v>
      </c>
      <c r="L340" s="69">
        <v>7.74</v>
      </c>
      <c r="M340" s="65"/>
      <c r="N340" s="66">
        <v>35.1</v>
      </c>
      <c r="O340" s="23"/>
      <c r="P340" s="64">
        <v>72.2</v>
      </c>
      <c r="Q340" s="23"/>
      <c r="R340" s="64">
        <v>102.7</v>
      </c>
      <c r="S340" s="23"/>
      <c r="T340" s="64"/>
      <c r="U340" s="23"/>
      <c r="V340" s="64"/>
      <c r="W340" s="65"/>
      <c r="X340" s="66">
        <v>32.9</v>
      </c>
      <c r="Y340" s="70"/>
      <c r="Z340" s="71">
        <v>258</v>
      </c>
      <c r="AA340" s="24"/>
      <c r="AB340" s="69">
        <v>0.11</v>
      </c>
      <c r="AC340" s="481"/>
      <c r="AD340" s="480"/>
      <c r="AE340" s="26" t="s">
        <v>36</v>
      </c>
      <c r="AF340" s="118" t="s">
        <v>36</v>
      </c>
      <c r="AG340" s="20"/>
      <c r="AH340" s="1304"/>
      <c r="AI340" s="20"/>
      <c r="AJ340" s="1004"/>
      <c r="AK340" s="8"/>
      <c r="AL340" s="9"/>
    </row>
    <row r="341" spans="1:38">
      <c r="A341" s="2181"/>
      <c r="B341" s="640">
        <v>43127</v>
      </c>
      <c r="C341" s="473" t="s">
        <v>41</v>
      </c>
      <c r="D341" s="75" t="s">
        <v>657</v>
      </c>
      <c r="E341" s="73"/>
      <c r="F341" s="61">
        <v>3.5</v>
      </c>
      <c r="G341" s="23">
        <v>9</v>
      </c>
      <c r="H341" s="64">
        <v>8</v>
      </c>
      <c r="I341" s="65">
        <v>3.8</v>
      </c>
      <c r="J341" s="66">
        <v>3.5</v>
      </c>
      <c r="K341" s="24">
        <v>7.8</v>
      </c>
      <c r="L341" s="69">
        <v>7.84</v>
      </c>
      <c r="M341" s="65"/>
      <c r="N341" s="66">
        <v>35.5</v>
      </c>
      <c r="O341" s="23"/>
      <c r="P341" s="64"/>
      <c r="Q341" s="23"/>
      <c r="R341" s="64"/>
      <c r="S341" s="23"/>
      <c r="T341" s="64"/>
      <c r="U341" s="23"/>
      <c r="V341" s="64"/>
      <c r="W341" s="65"/>
      <c r="X341" s="66"/>
      <c r="Y341" s="70"/>
      <c r="Z341" s="71"/>
      <c r="AA341" s="24"/>
      <c r="AB341" s="69"/>
      <c r="AC341" s="481"/>
      <c r="AD341" s="480"/>
      <c r="AE341" s="26" t="s">
        <v>36</v>
      </c>
      <c r="AF341" s="118" t="s">
        <v>36</v>
      </c>
      <c r="AG341" s="20"/>
      <c r="AH341" s="1304"/>
      <c r="AI341" s="20"/>
      <c r="AJ341" s="8"/>
      <c r="AK341" s="8"/>
      <c r="AL341" s="9"/>
    </row>
    <row r="342" spans="1:38">
      <c r="A342" s="2254"/>
      <c r="B342" s="642">
        <v>43128</v>
      </c>
      <c r="C342" s="625" t="s">
        <v>42</v>
      </c>
      <c r="D342" s="512" t="s">
        <v>657</v>
      </c>
      <c r="E342" s="513"/>
      <c r="F342" s="514">
        <v>3.2</v>
      </c>
      <c r="G342" s="349">
        <v>8.8000000000000007</v>
      </c>
      <c r="H342" s="350">
        <v>7.9</v>
      </c>
      <c r="I342" s="351">
        <v>3.7</v>
      </c>
      <c r="J342" s="352">
        <v>3.4</v>
      </c>
      <c r="K342" s="353">
        <v>7.79</v>
      </c>
      <c r="L342" s="354">
        <v>7.83</v>
      </c>
      <c r="M342" s="351"/>
      <c r="N342" s="352">
        <v>35</v>
      </c>
      <c r="O342" s="349"/>
      <c r="P342" s="350"/>
      <c r="Q342" s="349"/>
      <c r="R342" s="350"/>
      <c r="S342" s="349"/>
      <c r="T342" s="350"/>
      <c r="U342" s="349"/>
      <c r="V342" s="350"/>
      <c r="W342" s="351"/>
      <c r="X342" s="352"/>
      <c r="Y342" s="515"/>
      <c r="Z342" s="516"/>
      <c r="AA342" s="353"/>
      <c r="AB342" s="354"/>
      <c r="AC342" s="517"/>
      <c r="AD342" s="614"/>
      <c r="AE342" s="609" t="s">
        <v>36</v>
      </c>
      <c r="AF342" s="610" t="s">
        <v>36</v>
      </c>
      <c r="AG342" s="1817"/>
      <c r="AH342" s="1818"/>
      <c r="AI342" s="1819"/>
      <c r="AJ342" s="1820"/>
      <c r="AK342" s="1821"/>
      <c r="AL342" s="1822"/>
    </row>
    <row r="343" spans="1:38">
      <c r="A343" s="2254"/>
      <c r="B343" s="640">
        <v>43129</v>
      </c>
      <c r="C343" s="473" t="s">
        <v>37</v>
      </c>
      <c r="D343" s="75" t="s">
        <v>657</v>
      </c>
      <c r="E343" s="73"/>
      <c r="F343" s="61">
        <v>2.2999999999999998</v>
      </c>
      <c r="G343" s="23">
        <v>8.9</v>
      </c>
      <c r="H343" s="64">
        <v>7.8</v>
      </c>
      <c r="I343" s="65">
        <v>3.6</v>
      </c>
      <c r="J343" s="66">
        <v>3.3</v>
      </c>
      <c r="K343" s="24">
        <v>7.74</v>
      </c>
      <c r="L343" s="69">
        <v>7.76</v>
      </c>
      <c r="M343" s="65"/>
      <c r="N343" s="66">
        <v>35</v>
      </c>
      <c r="O343" s="23"/>
      <c r="P343" s="64">
        <v>71.099999999999994</v>
      </c>
      <c r="Q343" s="23"/>
      <c r="R343" s="64">
        <v>103.1</v>
      </c>
      <c r="S343" s="23"/>
      <c r="T343" s="64"/>
      <c r="U343" s="23"/>
      <c r="V343" s="64"/>
      <c r="W343" s="65"/>
      <c r="X343" s="66">
        <v>34.200000000000003</v>
      </c>
      <c r="Y343" s="70"/>
      <c r="Z343" s="71">
        <v>234</v>
      </c>
      <c r="AA343" s="24"/>
      <c r="AB343" s="69">
        <v>0.17</v>
      </c>
      <c r="AC343" s="481"/>
      <c r="AD343" s="464"/>
      <c r="AE343" s="467" t="s">
        <v>36</v>
      </c>
      <c r="AF343" s="118" t="s">
        <v>36</v>
      </c>
      <c r="AG343" s="1809" t="s">
        <v>566</v>
      </c>
      <c r="AH343" s="1810"/>
      <c r="AI343" s="1810"/>
      <c r="AJ343" s="1810"/>
      <c r="AK343" s="1810"/>
      <c r="AL343" s="1811"/>
    </row>
    <row r="344" spans="1:38">
      <c r="A344" s="2254"/>
      <c r="B344" s="640">
        <v>43130</v>
      </c>
      <c r="C344" s="473" t="s">
        <v>38</v>
      </c>
      <c r="D344" s="75" t="s">
        <v>657</v>
      </c>
      <c r="E344" s="73"/>
      <c r="F344" s="61">
        <v>3</v>
      </c>
      <c r="G344" s="23">
        <v>8.6</v>
      </c>
      <c r="H344" s="64">
        <v>7.8</v>
      </c>
      <c r="I344" s="65">
        <v>3.9</v>
      </c>
      <c r="J344" s="66">
        <v>3.6</v>
      </c>
      <c r="K344" s="24">
        <v>7.73</v>
      </c>
      <c r="L344" s="69">
        <v>7.73</v>
      </c>
      <c r="M344" s="65"/>
      <c r="N344" s="66">
        <v>34.9</v>
      </c>
      <c r="O344" s="23"/>
      <c r="P344" s="64">
        <v>72</v>
      </c>
      <c r="Q344" s="23"/>
      <c r="R344" s="64">
        <v>103.3</v>
      </c>
      <c r="S344" s="23"/>
      <c r="T344" s="64"/>
      <c r="U344" s="23"/>
      <c r="V344" s="64"/>
      <c r="W344" s="65"/>
      <c r="X344" s="66">
        <v>34.6</v>
      </c>
      <c r="Y344" s="70"/>
      <c r="Z344" s="71">
        <v>236</v>
      </c>
      <c r="AA344" s="24"/>
      <c r="AB344" s="69">
        <v>0.12</v>
      </c>
      <c r="AC344" s="481"/>
      <c r="AD344" s="464"/>
      <c r="AE344" s="467" t="s">
        <v>36</v>
      </c>
      <c r="AF344" s="118" t="s">
        <v>36</v>
      </c>
      <c r="AG344" s="1691"/>
      <c r="AH344" s="1692"/>
      <c r="AI344" s="1692"/>
      <c r="AJ344" s="1692"/>
      <c r="AK344" s="1692"/>
      <c r="AL344" s="1693"/>
    </row>
    <row r="345" spans="1:38">
      <c r="A345" s="2254"/>
      <c r="B345" s="640">
        <v>43131</v>
      </c>
      <c r="C345" s="473" t="s">
        <v>35</v>
      </c>
      <c r="D345" s="75" t="s">
        <v>657</v>
      </c>
      <c r="E345" s="73"/>
      <c r="F345" s="61">
        <v>5</v>
      </c>
      <c r="G345" s="23">
        <v>8.6</v>
      </c>
      <c r="H345" s="64">
        <v>7.7</v>
      </c>
      <c r="I345" s="65">
        <v>4.0999999999999996</v>
      </c>
      <c r="J345" s="66">
        <v>3.9</v>
      </c>
      <c r="K345" s="24">
        <v>7.88</v>
      </c>
      <c r="L345" s="69">
        <v>7.9</v>
      </c>
      <c r="M345" s="65"/>
      <c r="N345" s="66">
        <v>35.200000000000003</v>
      </c>
      <c r="O345" s="23"/>
      <c r="P345" s="64">
        <v>72.8</v>
      </c>
      <c r="Q345" s="23"/>
      <c r="R345" s="64">
        <v>102.5</v>
      </c>
      <c r="S345" s="23"/>
      <c r="T345" s="64"/>
      <c r="U345" s="23"/>
      <c r="V345" s="64"/>
      <c r="W345" s="65"/>
      <c r="X345" s="66">
        <v>33</v>
      </c>
      <c r="Y345" s="70"/>
      <c r="Z345" s="71">
        <v>261</v>
      </c>
      <c r="AA345" s="24"/>
      <c r="AB345" s="69">
        <v>0.11</v>
      </c>
      <c r="AC345" s="481"/>
      <c r="AD345" s="464"/>
      <c r="AE345" s="467" t="s">
        <v>36</v>
      </c>
      <c r="AF345" s="118" t="s">
        <v>36</v>
      </c>
      <c r="AG345" s="1691"/>
      <c r="AH345" s="1692"/>
      <c r="AI345" s="1692"/>
      <c r="AJ345" s="1692"/>
      <c r="AK345" s="1692"/>
      <c r="AL345" s="1693"/>
    </row>
    <row r="346" spans="1:38" ht="13.5" customHeight="1">
      <c r="A346" s="1287"/>
      <c r="B346" s="2183" t="s">
        <v>407</v>
      </c>
      <c r="C346" s="2184"/>
      <c r="D346" s="1276"/>
      <c r="E346" s="586">
        <f t="shared" ref="E346:AD346" si="35">IF(COUNT(E315:E345)=0,"",MAX(E315:E345))</f>
        <v>33.5</v>
      </c>
      <c r="F346" s="1255">
        <f t="shared" si="35"/>
        <v>14</v>
      </c>
      <c r="G346" s="588">
        <f t="shared" si="35"/>
        <v>9.9</v>
      </c>
      <c r="H346" s="589">
        <f t="shared" si="35"/>
        <v>9.6</v>
      </c>
      <c r="I346" s="1252">
        <f t="shared" si="35"/>
        <v>5.5</v>
      </c>
      <c r="J346" s="1193">
        <f t="shared" si="35"/>
        <v>5.2</v>
      </c>
      <c r="K346" s="592">
        <f t="shared" si="35"/>
        <v>8</v>
      </c>
      <c r="L346" s="593">
        <f t="shared" si="35"/>
        <v>8.02</v>
      </c>
      <c r="M346" s="1252" t="str">
        <f t="shared" si="35"/>
        <v/>
      </c>
      <c r="N346" s="1193">
        <f t="shared" si="35"/>
        <v>36</v>
      </c>
      <c r="O346" s="588" t="str">
        <f t="shared" si="35"/>
        <v/>
      </c>
      <c r="P346" s="589">
        <f t="shared" si="35"/>
        <v>73.5</v>
      </c>
      <c r="Q346" s="1247" t="str">
        <f t="shared" si="35"/>
        <v/>
      </c>
      <c r="R346" s="1243">
        <f t="shared" si="35"/>
        <v>105.3</v>
      </c>
      <c r="S346" s="588" t="str">
        <f t="shared" si="35"/>
        <v/>
      </c>
      <c r="T346" s="589">
        <f t="shared" si="35"/>
        <v>58.6</v>
      </c>
      <c r="U346" s="1247" t="str">
        <f t="shared" si="35"/>
        <v/>
      </c>
      <c r="V346" s="1243">
        <f t="shared" si="35"/>
        <v>45.5</v>
      </c>
      <c r="W346" s="590" t="str">
        <f t="shared" si="35"/>
        <v/>
      </c>
      <c r="X346" s="591">
        <f t="shared" si="35"/>
        <v>34.6</v>
      </c>
      <c r="Y346" s="1239" t="str">
        <f t="shared" si="35"/>
        <v/>
      </c>
      <c r="Z346" s="1236">
        <f t="shared" si="35"/>
        <v>261</v>
      </c>
      <c r="AA346" s="592" t="str">
        <f t="shared" si="35"/>
        <v/>
      </c>
      <c r="AB346" s="593">
        <f>IF(COUNT(AB315:AB345)=0,"",MAX(AB315:AB345))</f>
        <v>0.23</v>
      </c>
      <c r="AC346" s="1239">
        <f t="shared" si="35"/>
        <v>325</v>
      </c>
      <c r="AD346" s="1179">
        <f t="shared" si="35"/>
        <v>548</v>
      </c>
      <c r="AE346" s="467" t="s">
        <v>36</v>
      </c>
      <c r="AF346" s="118" t="s">
        <v>392</v>
      </c>
      <c r="AG346" s="1691"/>
      <c r="AH346" s="1692"/>
      <c r="AI346" s="1692"/>
      <c r="AJ346" s="1692"/>
      <c r="AK346" s="1692"/>
      <c r="AL346" s="1693"/>
    </row>
    <row r="347" spans="1:38" ht="13.5" customHeight="1">
      <c r="A347" s="1287"/>
      <c r="B347" s="2185" t="s">
        <v>408</v>
      </c>
      <c r="C347" s="2186"/>
      <c r="D347" s="1277"/>
      <c r="E347" s="597">
        <f t="shared" ref="E347:AB347" si="36">IF(COUNT(E315:E345)=0,"",MIN(E315:E345))</f>
        <v>2</v>
      </c>
      <c r="F347" s="1256">
        <f t="shared" si="36"/>
        <v>-0.4</v>
      </c>
      <c r="G347" s="599">
        <f t="shared" si="36"/>
        <v>8.6</v>
      </c>
      <c r="H347" s="600">
        <f t="shared" si="36"/>
        <v>7.7</v>
      </c>
      <c r="I347" s="1253">
        <f t="shared" si="36"/>
        <v>2.8</v>
      </c>
      <c r="J347" s="1250">
        <f t="shared" si="36"/>
        <v>2.6</v>
      </c>
      <c r="K347" s="603">
        <f t="shared" si="36"/>
        <v>7.71</v>
      </c>
      <c r="L347" s="604">
        <f t="shared" si="36"/>
        <v>7.73</v>
      </c>
      <c r="M347" s="1253" t="str">
        <f t="shared" si="36"/>
        <v/>
      </c>
      <c r="N347" s="1250">
        <f t="shared" si="36"/>
        <v>34.299999999999997</v>
      </c>
      <c r="O347" s="599" t="str">
        <f t="shared" si="36"/>
        <v/>
      </c>
      <c r="P347" s="600">
        <f t="shared" si="36"/>
        <v>71.099999999999994</v>
      </c>
      <c r="Q347" s="1248" t="str">
        <f t="shared" si="36"/>
        <v/>
      </c>
      <c r="R347" s="1244">
        <f t="shared" si="36"/>
        <v>101.7</v>
      </c>
      <c r="S347" s="599" t="str">
        <f t="shared" si="36"/>
        <v/>
      </c>
      <c r="T347" s="600">
        <f t="shared" si="36"/>
        <v>58.6</v>
      </c>
      <c r="U347" s="1248" t="str">
        <f t="shared" si="36"/>
        <v/>
      </c>
      <c r="V347" s="1244">
        <f t="shared" si="36"/>
        <v>45.5</v>
      </c>
      <c r="W347" s="601" t="str">
        <f t="shared" si="36"/>
        <v/>
      </c>
      <c r="X347" s="602">
        <f t="shared" si="36"/>
        <v>31.3</v>
      </c>
      <c r="Y347" s="1240" t="str">
        <f t="shared" si="36"/>
        <v/>
      </c>
      <c r="Z347" s="1237">
        <f t="shared" si="36"/>
        <v>203</v>
      </c>
      <c r="AA347" s="603" t="str">
        <f t="shared" si="36"/>
        <v/>
      </c>
      <c r="AB347" s="1642">
        <f t="shared" si="36"/>
        <v>0.11</v>
      </c>
      <c r="AC347" s="1240">
        <f>IF(COUNT(AC315:AC345)=0,"",IF(COUNT(B315:B345)&lt;&gt;COUNT(AC315:AC345),0,MIN(AC315:AC345)))</f>
        <v>0</v>
      </c>
      <c r="AD347" s="1205">
        <f>IF(COUNT(AD315:AD345)=0,"",IF(COUNT(C315:C345)&lt;&gt;COUNT(AD315:AD345),0,MIN(AD315:AD345)))</f>
        <v>0</v>
      </c>
      <c r="AE347" s="467" t="s">
        <v>36</v>
      </c>
      <c r="AF347" s="118" t="s">
        <v>36</v>
      </c>
      <c r="AG347" s="1691"/>
      <c r="AH347" s="1692"/>
      <c r="AI347" s="1692"/>
      <c r="AJ347" s="1692"/>
      <c r="AK347" s="1692"/>
      <c r="AL347" s="1693"/>
    </row>
    <row r="348" spans="1:38" ht="13.5" customHeight="1">
      <c r="A348" s="1287"/>
      <c r="B348" s="2185" t="s">
        <v>409</v>
      </c>
      <c r="C348" s="2186"/>
      <c r="D348" s="1278"/>
      <c r="E348" s="1226">
        <f>AVERAGE(E315:E345)</f>
        <v>14.25</v>
      </c>
      <c r="F348" s="1257">
        <f t="shared" ref="F348:Y348" si="37">IF(COUNT(F315:F345)=0,"",AVERAGE(F315:F345))</f>
        <v>4.6709677419354838</v>
      </c>
      <c r="G348" s="1195">
        <f t="shared" si="37"/>
        <v>9.3451612903225829</v>
      </c>
      <c r="H348" s="1196">
        <f t="shared" si="37"/>
        <v>8.6516129032258036</v>
      </c>
      <c r="I348" s="1254">
        <f t="shared" si="37"/>
        <v>4.0612903225806445</v>
      </c>
      <c r="J348" s="1251">
        <f t="shared" si="37"/>
        <v>3.835483870967741</v>
      </c>
      <c r="K348" s="1199">
        <f t="shared" si="37"/>
        <v>7.8377419354838702</v>
      </c>
      <c r="L348" s="1200">
        <f t="shared" si="37"/>
        <v>7.8535483870967751</v>
      </c>
      <c r="M348" s="1254" t="str">
        <f t="shared" si="37"/>
        <v/>
      </c>
      <c r="N348" s="1251">
        <f t="shared" si="37"/>
        <v>35.045161290322582</v>
      </c>
      <c r="O348" s="1195" t="str">
        <f t="shared" si="37"/>
        <v/>
      </c>
      <c r="P348" s="1196">
        <f t="shared" si="37"/>
        <v>72.236842105263165</v>
      </c>
      <c r="Q348" s="1249" t="str">
        <f t="shared" si="37"/>
        <v/>
      </c>
      <c r="R348" s="1245">
        <f t="shared" si="37"/>
        <v>103.66842105263157</v>
      </c>
      <c r="S348" s="1195" t="str">
        <f t="shared" si="37"/>
        <v/>
      </c>
      <c r="T348" s="1196">
        <f t="shared" si="37"/>
        <v>58.6</v>
      </c>
      <c r="U348" s="1249" t="str">
        <f t="shared" si="37"/>
        <v/>
      </c>
      <c r="V348" s="1245">
        <f t="shared" si="37"/>
        <v>45.5</v>
      </c>
      <c r="W348" s="1197" t="str">
        <f t="shared" si="37"/>
        <v/>
      </c>
      <c r="X348" s="1198">
        <f t="shared" si="37"/>
        <v>32.947368421052637</v>
      </c>
      <c r="Y348" s="1246" t="str">
        <f t="shared" si="37"/>
        <v/>
      </c>
      <c r="Z348" s="1238">
        <f>IF(COUNT(Z315:Z345)=0,"",AVERAGE(Z315:Z345))</f>
        <v>228.63157894736841</v>
      </c>
      <c r="AA348" s="1199" t="str">
        <f t="shared" ref="AA348" si="38">IF(COUNT(AA315:AA345)=0,"",AVERAGE(AA315:AA345))</f>
        <v/>
      </c>
      <c r="AB348" s="1642">
        <f>IF(COUNT(AB315:AB345)=0,"",AVERAGE(AB315:AB345))</f>
        <v>0.15842105263157893</v>
      </c>
      <c r="AC348" s="1241">
        <f>AC349/31</f>
        <v>16.548387096774192</v>
      </c>
      <c r="AD348" s="501">
        <f>AD349/31</f>
        <v>24.35483870967742</v>
      </c>
      <c r="AE348" s="467" t="s">
        <v>36</v>
      </c>
      <c r="AF348" s="118" t="s">
        <v>36</v>
      </c>
      <c r="AG348" s="1691"/>
      <c r="AH348" s="1692"/>
      <c r="AI348" s="1692"/>
      <c r="AJ348" s="1692"/>
      <c r="AK348" s="1692"/>
      <c r="AL348" s="1693"/>
    </row>
    <row r="349" spans="1:38" ht="13.5" customHeight="1">
      <c r="A349" s="1288"/>
      <c r="B349" s="2189" t="s">
        <v>410</v>
      </c>
      <c r="C349" s="2190"/>
      <c r="D349" s="1268"/>
      <c r="E349" s="1183">
        <f>SUM(E315:E345)</f>
        <v>85.5</v>
      </c>
      <c r="F349" s="1279"/>
      <c r="G349" s="1268"/>
      <c r="H349" s="1269"/>
      <c r="I349" s="1280"/>
      <c r="J349" s="1281"/>
      <c r="K349" s="1268"/>
      <c r="L349" s="1269"/>
      <c r="M349" s="1280"/>
      <c r="N349" s="1281"/>
      <c r="O349" s="1268"/>
      <c r="P349" s="1269"/>
      <c r="Q349" s="1280"/>
      <c r="R349" s="1281"/>
      <c r="S349" s="1268"/>
      <c r="T349" s="1269"/>
      <c r="U349" s="1280"/>
      <c r="V349" s="1281"/>
      <c r="W349" s="1268"/>
      <c r="X349" s="1269"/>
      <c r="Y349" s="1280"/>
      <c r="Z349" s="1281"/>
      <c r="AA349" s="1268"/>
      <c r="AB349" s="1269" t="s">
        <v>511</v>
      </c>
      <c r="AC349" s="1242">
        <f>SUM(AC315:AC345)</f>
        <v>513</v>
      </c>
      <c r="AD349" s="1206">
        <f>IF(COUNTA(AD314)=0,"",SUM(AD315:AD345))</f>
        <v>755</v>
      </c>
      <c r="AE349" s="467" t="s">
        <v>36</v>
      </c>
      <c r="AF349" s="118" t="s">
        <v>36</v>
      </c>
      <c r="AG349" s="1688"/>
      <c r="AH349" s="1689"/>
      <c r="AI349" s="1689"/>
      <c r="AJ349" s="1689"/>
      <c r="AK349" s="1689"/>
      <c r="AL349" s="1690"/>
    </row>
    <row r="350" spans="1:38" ht="13.5" customHeight="1">
      <c r="A350" s="2256" t="s">
        <v>598</v>
      </c>
      <c r="B350" s="472">
        <v>42767</v>
      </c>
      <c r="C350" s="473" t="s">
        <v>774</v>
      </c>
      <c r="D350" s="75" t="s">
        <v>627</v>
      </c>
      <c r="E350" s="73">
        <v>8.5</v>
      </c>
      <c r="F350" s="61">
        <v>5.5</v>
      </c>
      <c r="G350" s="23">
        <v>8.6</v>
      </c>
      <c r="H350" s="64">
        <v>7.7</v>
      </c>
      <c r="I350" s="65">
        <v>3.7</v>
      </c>
      <c r="J350" s="66">
        <v>3.4</v>
      </c>
      <c r="K350" s="24">
        <v>7.71</v>
      </c>
      <c r="L350" s="69">
        <v>7.73</v>
      </c>
      <c r="M350" s="65"/>
      <c r="N350" s="66">
        <v>35</v>
      </c>
      <c r="O350" s="23"/>
      <c r="P350" s="64">
        <v>72</v>
      </c>
      <c r="Q350" s="23"/>
      <c r="R350" s="64">
        <v>102.7</v>
      </c>
      <c r="S350" s="23"/>
      <c r="T350" s="64"/>
      <c r="U350" s="23"/>
      <c r="V350" s="64"/>
      <c r="W350" s="65"/>
      <c r="X350" s="66">
        <v>34.1</v>
      </c>
      <c r="Y350" s="70"/>
      <c r="Z350" s="71">
        <v>152</v>
      </c>
      <c r="AA350" s="24"/>
      <c r="AB350" s="1826">
        <v>0.14000000000000001</v>
      </c>
      <c r="AC350" s="481"/>
      <c r="AD350" s="464"/>
      <c r="AE350" s="1825"/>
      <c r="AF350" s="118" t="s">
        <v>36</v>
      </c>
      <c r="AG350" s="1235">
        <v>43139</v>
      </c>
      <c r="AH350" s="1354" t="s">
        <v>512</v>
      </c>
      <c r="AI350" s="1371">
        <v>5.3</v>
      </c>
      <c r="AJ350" s="1372" t="s">
        <v>20</v>
      </c>
      <c r="AK350" s="1373"/>
      <c r="AL350" s="1374"/>
    </row>
    <row r="351" spans="1:38" ht="13.5" customHeight="1">
      <c r="A351" s="2257"/>
      <c r="B351" s="472">
        <v>42768</v>
      </c>
      <c r="C351" s="473" t="s">
        <v>40</v>
      </c>
      <c r="D351" s="75" t="s">
        <v>632</v>
      </c>
      <c r="E351" s="73">
        <v>9</v>
      </c>
      <c r="F351" s="61">
        <v>1.3</v>
      </c>
      <c r="G351" s="23">
        <v>8.6</v>
      </c>
      <c r="H351" s="64">
        <v>7.5</v>
      </c>
      <c r="I351" s="65">
        <v>3.7</v>
      </c>
      <c r="J351" s="66">
        <v>3.9</v>
      </c>
      <c r="K351" s="24">
        <v>7.78</v>
      </c>
      <c r="L351" s="69">
        <v>7.82</v>
      </c>
      <c r="M351" s="65"/>
      <c r="N351" s="66">
        <v>34.6</v>
      </c>
      <c r="O351" s="23"/>
      <c r="P351" s="64">
        <v>72.5</v>
      </c>
      <c r="Q351" s="23"/>
      <c r="R351" s="64">
        <v>103.3</v>
      </c>
      <c r="S351" s="23"/>
      <c r="T351" s="64" t="s">
        <v>19</v>
      </c>
      <c r="U351" s="23"/>
      <c r="V351" s="64" t="s">
        <v>19</v>
      </c>
      <c r="W351" s="65"/>
      <c r="X351" s="66">
        <v>34.299999999999997</v>
      </c>
      <c r="Y351" s="70"/>
      <c r="Z351" s="71">
        <v>184</v>
      </c>
      <c r="AA351" s="24"/>
      <c r="AB351" s="1826">
        <v>0.13</v>
      </c>
      <c r="AC351" s="481"/>
      <c r="AD351" s="464"/>
      <c r="AE351" s="1825"/>
      <c r="AF351" s="118" t="s">
        <v>36</v>
      </c>
      <c r="AG351" s="12" t="s">
        <v>513</v>
      </c>
      <c r="AH351" s="13" t="s">
        <v>514</v>
      </c>
      <c r="AI351" s="1376" t="s">
        <v>515</v>
      </c>
      <c r="AJ351" s="1377" t="s">
        <v>516</v>
      </c>
      <c r="AK351" s="1334"/>
      <c r="AL351" s="1335"/>
    </row>
    <row r="352" spans="1:38" ht="13.5" customHeight="1">
      <c r="A352" s="2257"/>
      <c r="B352" s="472">
        <v>42769</v>
      </c>
      <c r="C352" s="473" t="s">
        <v>41</v>
      </c>
      <c r="D352" s="75" t="s">
        <v>641</v>
      </c>
      <c r="E352" s="73">
        <v>0.5</v>
      </c>
      <c r="F352" s="61">
        <v>3.6</v>
      </c>
      <c r="G352" s="23">
        <v>8.6</v>
      </c>
      <c r="H352" s="64">
        <v>7.4</v>
      </c>
      <c r="I352" s="65">
        <v>3.6970000000000001</v>
      </c>
      <c r="J352" s="66">
        <v>3.61</v>
      </c>
      <c r="K352" s="24">
        <v>7.77</v>
      </c>
      <c r="L352" s="69">
        <v>7.77</v>
      </c>
      <c r="M352" s="65"/>
      <c r="N352" s="66">
        <v>35.299999999999997</v>
      </c>
      <c r="O352" s="23"/>
      <c r="P352" s="64" t="s">
        <v>19</v>
      </c>
      <c r="Q352" s="23"/>
      <c r="R352" s="64" t="s">
        <v>19</v>
      </c>
      <c r="S352" s="23"/>
      <c r="T352" s="64"/>
      <c r="U352" s="23"/>
      <c r="V352" s="64"/>
      <c r="W352" s="65"/>
      <c r="X352" s="66" t="s">
        <v>19</v>
      </c>
      <c r="Y352" s="70"/>
      <c r="Z352" s="71" t="s">
        <v>19</v>
      </c>
      <c r="AA352" s="24"/>
      <c r="AB352" s="1826"/>
      <c r="AC352" s="481"/>
      <c r="AD352" s="464"/>
      <c r="AE352" s="1825"/>
      <c r="AF352" s="118" t="s">
        <v>36</v>
      </c>
      <c r="AG352" s="1218" t="s">
        <v>517</v>
      </c>
      <c r="AH352" s="1219" t="s">
        <v>20</v>
      </c>
      <c r="AI352" s="1292"/>
      <c r="AJ352" s="1293">
        <v>7.3</v>
      </c>
      <c r="AK352" s="1400"/>
      <c r="AL352" s="1401"/>
    </row>
    <row r="353" spans="1:38" ht="13.5" customHeight="1">
      <c r="A353" s="2257"/>
      <c r="B353" s="472">
        <v>42770</v>
      </c>
      <c r="C353" s="473" t="s">
        <v>42</v>
      </c>
      <c r="D353" s="75" t="s">
        <v>627</v>
      </c>
      <c r="E353" s="73">
        <v>0</v>
      </c>
      <c r="F353" s="61">
        <v>3.9</v>
      </c>
      <c r="G353" s="23">
        <v>8.5</v>
      </c>
      <c r="H353" s="64">
        <v>7.4</v>
      </c>
      <c r="I353" s="65">
        <v>3.5</v>
      </c>
      <c r="J353" s="66">
        <v>3.4</v>
      </c>
      <c r="K353" s="24">
        <v>7.78</v>
      </c>
      <c r="L353" s="69">
        <v>7.78</v>
      </c>
      <c r="M353" s="65"/>
      <c r="N353" s="66">
        <v>35.200000000000003</v>
      </c>
      <c r="O353" s="23"/>
      <c r="P353" s="64" t="s">
        <v>19</v>
      </c>
      <c r="Q353" s="23"/>
      <c r="R353" s="64" t="s">
        <v>19</v>
      </c>
      <c r="S353" s="23"/>
      <c r="T353" s="1826" t="s">
        <v>19</v>
      </c>
      <c r="U353" s="23"/>
      <c r="V353" s="64" t="s">
        <v>19</v>
      </c>
      <c r="W353" s="65"/>
      <c r="X353" s="66" t="s">
        <v>19</v>
      </c>
      <c r="Y353" s="70"/>
      <c r="Z353" s="71" t="s">
        <v>19</v>
      </c>
      <c r="AA353" s="24"/>
      <c r="AB353" s="1826"/>
      <c r="AC353" s="481"/>
      <c r="AD353" s="464"/>
      <c r="AE353" s="1825"/>
      <c r="AF353" s="118" t="s">
        <v>361</v>
      </c>
      <c r="AG353" s="6" t="s">
        <v>518</v>
      </c>
      <c r="AH353" s="18" t="s">
        <v>519</v>
      </c>
      <c r="AI353" s="524"/>
      <c r="AJ353" s="987" t="s">
        <v>644</v>
      </c>
      <c r="AK353" s="25"/>
      <c r="AL353" s="26"/>
    </row>
    <row r="354" spans="1:38" ht="13.5" customHeight="1">
      <c r="A354" s="2257"/>
      <c r="B354" s="472">
        <v>42771</v>
      </c>
      <c r="C354" s="473" t="s">
        <v>37</v>
      </c>
      <c r="D354" s="75" t="s">
        <v>627</v>
      </c>
      <c r="E354" s="73">
        <v>0</v>
      </c>
      <c r="F354" s="61">
        <v>5</v>
      </c>
      <c r="G354" s="23">
        <v>8.5</v>
      </c>
      <c r="H354" s="64">
        <v>7.4</v>
      </c>
      <c r="I354" s="65">
        <v>3.5</v>
      </c>
      <c r="J354" s="66">
        <v>3.4</v>
      </c>
      <c r="K354" s="24">
        <v>7.69</v>
      </c>
      <c r="L354" s="69">
        <v>7.72</v>
      </c>
      <c r="M354" s="65"/>
      <c r="N354" s="66">
        <v>34.6</v>
      </c>
      <c r="O354" s="23"/>
      <c r="P354" s="64">
        <v>74.400000000000006</v>
      </c>
      <c r="Q354" s="23"/>
      <c r="R354" s="64">
        <v>102.5</v>
      </c>
      <c r="S354" s="23"/>
      <c r="T354" s="64"/>
      <c r="U354" s="23"/>
      <c r="V354" s="64"/>
      <c r="W354" s="65"/>
      <c r="X354" s="66">
        <v>32.9</v>
      </c>
      <c r="Y354" s="70"/>
      <c r="Z354" s="71">
        <v>220</v>
      </c>
      <c r="AA354" s="24"/>
      <c r="AB354" s="69">
        <v>0.1</v>
      </c>
      <c r="AC354" s="481"/>
      <c r="AD354" s="464"/>
      <c r="AE354" s="1825"/>
      <c r="AF354" s="118" t="s">
        <v>36</v>
      </c>
      <c r="AG354" s="6" t="s">
        <v>21</v>
      </c>
      <c r="AH354" s="18"/>
      <c r="AI354" s="526"/>
      <c r="AJ354" s="990" t="s">
        <v>644</v>
      </c>
      <c r="AK354" s="42"/>
      <c r="AL354" s="96"/>
    </row>
    <row r="355" spans="1:38" ht="13.5" customHeight="1">
      <c r="A355" s="2257"/>
      <c r="B355" s="472">
        <v>42772</v>
      </c>
      <c r="C355" s="473" t="s">
        <v>38</v>
      </c>
      <c r="D355" s="75" t="s">
        <v>627</v>
      </c>
      <c r="E355" s="73">
        <v>0</v>
      </c>
      <c r="F355" s="61">
        <v>3.6</v>
      </c>
      <c r="G355" s="23">
        <v>8</v>
      </c>
      <c r="H355" s="64">
        <v>7.4</v>
      </c>
      <c r="I355" s="65">
        <v>3.3</v>
      </c>
      <c r="J355" s="66">
        <v>3.3</v>
      </c>
      <c r="K355" s="24">
        <v>7.78</v>
      </c>
      <c r="L355" s="69">
        <v>7.75</v>
      </c>
      <c r="M355" s="65"/>
      <c r="N355" s="66">
        <v>34.200000000000003</v>
      </c>
      <c r="O355" s="23"/>
      <c r="P355" s="64">
        <v>72.3</v>
      </c>
      <c r="Q355" s="23"/>
      <c r="R355" s="64">
        <v>102.3</v>
      </c>
      <c r="S355" s="23"/>
      <c r="T355" s="64"/>
      <c r="U355" s="23"/>
      <c r="V355" s="64"/>
      <c r="W355" s="65"/>
      <c r="X355" s="66">
        <v>31.9</v>
      </c>
      <c r="Y355" s="70"/>
      <c r="Z355" s="71">
        <v>227</v>
      </c>
      <c r="AA355" s="24"/>
      <c r="AB355" s="1826">
        <v>0.09</v>
      </c>
      <c r="AC355" s="481"/>
      <c r="AD355" s="464"/>
      <c r="AE355" s="1825"/>
      <c r="AF355" s="118" t="s">
        <v>36</v>
      </c>
      <c r="AG355" s="6" t="s">
        <v>520</v>
      </c>
      <c r="AH355" s="18" t="s">
        <v>22</v>
      </c>
      <c r="AI355" s="34"/>
      <c r="AJ355" s="993">
        <v>34.5</v>
      </c>
      <c r="AK355" s="36"/>
      <c r="AL355" s="96"/>
    </row>
    <row r="356" spans="1:38" ht="13.5" customHeight="1">
      <c r="A356" s="2257"/>
      <c r="B356" s="472">
        <v>42773</v>
      </c>
      <c r="C356" s="473" t="s">
        <v>35</v>
      </c>
      <c r="D356" s="75" t="s">
        <v>627</v>
      </c>
      <c r="E356" s="73">
        <v>0</v>
      </c>
      <c r="F356" s="61">
        <v>3.8</v>
      </c>
      <c r="G356" s="23">
        <v>8</v>
      </c>
      <c r="H356" s="64">
        <v>7.4</v>
      </c>
      <c r="I356" s="65">
        <v>3.3849999999999998</v>
      </c>
      <c r="J356" s="66">
        <v>3.4809999999999999</v>
      </c>
      <c r="K356" s="24">
        <v>7.83</v>
      </c>
      <c r="L356" s="69">
        <v>7.86</v>
      </c>
      <c r="M356" s="65"/>
      <c r="N356" s="66">
        <v>35.299999999999997</v>
      </c>
      <c r="O356" s="23"/>
      <c r="P356" s="64">
        <v>73.2</v>
      </c>
      <c r="Q356" s="23"/>
      <c r="R356" s="64">
        <v>102.7</v>
      </c>
      <c r="S356" s="23"/>
      <c r="T356" s="64"/>
      <c r="U356" s="23"/>
      <c r="V356" s="64"/>
      <c r="W356" s="65"/>
      <c r="X356" s="66">
        <v>33.200000000000003</v>
      </c>
      <c r="Y356" s="70"/>
      <c r="Z356" s="71">
        <v>271</v>
      </c>
      <c r="AA356" s="24"/>
      <c r="AB356" s="69">
        <v>0.1</v>
      </c>
      <c r="AC356" s="481"/>
      <c r="AD356" s="464"/>
      <c r="AE356" s="1825"/>
      <c r="AF356" s="118" t="s">
        <v>393</v>
      </c>
      <c r="AG356" s="6" t="s">
        <v>521</v>
      </c>
      <c r="AH356" s="18" t="s">
        <v>23</v>
      </c>
      <c r="AI356" s="34"/>
      <c r="AJ356" s="993">
        <v>73.3</v>
      </c>
      <c r="AK356" s="36"/>
      <c r="AL356" s="96"/>
    </row>
    <row r="357" spans="1:38" ht="13.5" customHeight="1">
      <c r="A357" s="2257"/>
      <c r="B357" s="472">
        <v>42774</v>
      </c>
      <c r="C357" s="473" t="s">
        <v>39</v>
      </c>
      <c r="D357" s="75" t="s">
        <v>627</v>
      </c>
      <c r="E357" s="73">
        <v>0</v>
      </c>
      <c r="F357" s="61">
        <v>5.3</v>
      </c>
      <c r="G357" s="23">
        <v>8.1</v>
      </c>
      <c r="H357" s="64">
        <v>7.3</v>
      </c>
      <c r="I357" s="65">
        <v>3.8</v>
      </c>
      <c r="J357" s="66">
        <v>3.9</v>
      </c>
      <c r="K357" s="24">
        <v>7.77</v>
      </c>
      <c r="L357" s="69">
        <v>7.78</v>
      </c>
      <c r="M357" s="65"/>
      <c r="N357" s="66">
        <v>34.5</v>
      </c>
      <c r="O357" s="23"/>
      <c r="P357" s="64">
        <v>73.3</v>
      </c>
      <c r="Q357" s="23"/>
      <c r="R357" s="64">
        <v>102.1</v>
      </c>
      <c r="S357" s="23"/>
      <c r="T357" s="64">
        <v>59</v>
      </c>
      <c r="U357" s="23"/>
      <c r="V357" s="64">
        <v>43.1</v>
      </c>
      <c r="W357" s="65"/>
      <c r="X357" s="66">
        <v>33.4</v>
      </c>
      <c r="Y357" s="70"/>
      <c r="Z357" s="71">
        <v>251</v>
      </c>
      <c r="AA357" s="24"/>
      <c r="AB357" s="69">
        <v>0.1</v>
      </c>
      <c r="AC357" s="481"/>
      <c r="AD357" s="464"/>
      <c r="AE357" s="1825"/>
      <c r="AF357" s="118" t="s">
        <v>36</v>
      </c>
      <c r="AG357" s="6" t="s">
        <v>522</v>
      </c>
      <c r="AH357" s="18" t="s">
        <v>23</v>
      </c>
      <c r="AI357" s="34"/>
      <c r="AJ357" s="993">
        <v>102.1</v>
      </c>
      <c r="AK357" s="36"/>
      <c r="AL357" s="96"/>
    </row>
    <row r="358" spans="1:38" ht="13.5" customHeight="1">
      <c r="A358" s="2257"/>
      <c r="B358" s="472">
        <v>42775</v>
      </c>
      <c r="C358" s="473" t="s">
        <v>40</v>
      </c>
      <c r="D358" s="75" t="s">
        <v>627</v>
      </c>
      <c r="E358" s="73">
        <v>0</v>
      </c>
      <c r="F358" s="61">
        <v>3.5</v>
      </c>
      <c r="G358" s="23">
        <v>8.1</v>
      </c>
      <c r="H358" s="64">
        <v>7.3</v>
      </c>
      <c r="I358" s="65">
        <v>3.5</v>
      </c>
      <c r="J358" s="66">
        <v>3.7</v>
      </c>
      <c r="K358" s="24">
        <v>7.79</v>
      </c>
      <c r="L358" s="69">
        <v>7.81</v>
      </c>
      <c r="M358" s="65"/>
      <c r="N358" s="66">
        <v>34.700000000000003</v>
      </c>
      <c r="O358" s="23"/>
      <c r="P358" s="64">
        <v>73.900000000000006</v>
      </c>
      <c r="Q358" s="23"/>
      <c r="R358" s="64">
        <v>104.3</v>
      </c>
      <c r="S358" s="23"/>
      <c r="T358" s="64"/>
      <c r="U358" s="23"/>
      <c r="V358" s="64"/>
      <c r="W358" s="65"/>
      <c r="X358" s="66">
        <v>31</v>
      </c>
      <c r="Y358" s="70"/>
      <c r="Z358" s="71">
        <v>222</v>
      </c>
      <c r="AA358" s="24"/>
      <c r="AB358" s="1826">
        <v>0.11</v>
      </c>
      <c r="AC358" s="481"/>
      <c r="AD358" s="464"/>
      <c r="AE358" s="1825"/>
      <c r="AF358" s="118" t="s">
        <v>36</v>
      </c>
      <c r="AG358" s="6" t="s">
        <v>523</v>
      </c>
      <c r="AH358" s="18" t="s">
        <v>23</v>
      </c>
      <c r="AI358" s="1685"/>
      <c r="AJ358" s="993">
        <v>59</v>
      </c>
      <c r="AK358" s="47"/>
      <c r="AL358" s="98"/>
    </row>
    <row r="359" spans="1:38" ht="13.5" customHeight="1">
      <c r="A359" s="2257"/>
      <c r="B359" s="472">
        <v>42776</v>
      </c>
      <c r="C359" s="473" t="s">
        <v>41</v>
      </c>
      <c r="D359" s="75" t="s">
        <v>627</v>
      </c>
      <c r="E359" s="73">
        <v>3</v>
      </c>
      <c r="F359" s="61">
        <v>3.6</v>
      </c>
      <c r="G359" s="23">
        <v>8</v>
      </c>
      <c r="H359" s="64">
        <v>7.3</v>
      </c>
      <c r="I359" s="65">
        <v>3.3</v>
      </c>
      <c r="J359" s="66">
        <v>3.4</v>
      </c>
      <c r="K359" s="24">
        <v>7.8</v>
      </c>
      <c r="L359" s="69">
        <v>7.82</v>
      </c>
      <c r="M359" s="65"/>
      <c r="N359" s="66">
        <v>34.1</v>
      </c>
      <c r="O359" s="23"/>
      <c r="P359" s="64" t="s">
        <v>19</v>
      </c>
      <c r="Q359" s="23"/>
      <c r="R359" s="64" t="s">
        <v>19</v>
      </c>
      <c r="S359" s="23"/>
      <c r="T359" s="64"/>
      <c r="U359" s="23"/>
      <c r="V359" s="64"/>
      <c r="W359" s="65"/>
      <c r="X359" s="66" t="s">
        <v>19</v>
      </c>
      <c r="Y359" s="70"/>
      <c r="Z359" s="71" t="s">
        <v>19</v>
      </c>
      <c r="AA359" s="24"/>
      <c r="AB359" s="1826"/>
      <c r="AC359" s="481"/>
      <c r="AD359" s="464"/>
      <c r="AE359" s="1825"/>
      <c r="AF359" s="118" t="s">
        <v>36</v>
      </c>
      <c r="AG359" s="6" t="s">
        <v>524</v>
      </c>
      <c r="AH359" s="18" t="s">
        <v>23</v>
      </c>
      <c r="AI359" s="40"/>
      <c r="AJ359" s="993">
        <v>43.1</v>
      </c>
      <c r="AK359" s="42"/>
      <c r="AL359" s="96"/>
    </row>
    <row r="360" spans="1:38" ht="13.5" customHeight="1">
      <c r="A360" s="2257"/>
      <c r="B360" s="472">
        <v>42777</v>
      </c>
      <c r="C360" s="473" t="s">
        <v>42</v>
      </c>
      <c r="D360" s="75" t="s">
        <v>627</v>
      </c>
      <c r="E360" s="73">
        <v>0.5</v>
      </c>
      <c r="F360" s="61">
        <v>8.6999999999999993</v>
      </c>
      <c r="G360" s="23">
        <v>8.1999999999999993</v>
      </c>
      <c r="H360" s="64">
        <v>7.5</v>
      </c>
      <c r="I360" s="65">
        <v>3.1</v>
      </c>
      <c r="J360" s="66">
        <v>3.2</v>
      </c>
      <c r="K360" s="24">
        <v>7.74</v>
      </c>
      <c r="L360" s="69">
        <v>7.75</v>
      </c>
      <c r="M360" s="65"/>
      <c r="N360" s="66">
        <v>35.299999999999997</v>
      </c>
      <c r="O360" s="23"/>
      <c r="P360" s="64" t="s">
        <v>19</v>
      </c>
      <c r="Q360" s="23"/>
      <c r="R360" s="64" t="s">
        <v>19</v>
      </c>
      <c r="S360" s="23"/>
      <c r="T360" s="64"/>
      <c r="U360" s="23"/>
      <c r="V360" s="64"/>
      <c r="W360" s="65"/>
      <c r="X360" s="66" t="s">
        <v>19</v>
      </c>
      <c r="Y360" s="70"/>
      <c r="Z360" s="71" t="s">
        <v>19</v>
      </c>
      <c r="AA360" s="24"/>
      <c r="AB360" s="1826"/>
      <c r="AC360" s="481"/>
      <c r="AD360" s="464"/>
      <c r="AE360" s="1825"/>
      <c r="AF360" s="118" t="s">
        <v>36</v>
      </c>
      <c r="AG360" s="6" t="s">
        <v>525</v>
      </c>
      <c r="AH360" s="18" t="s">
        <v>23</v>
      </c>
      <c r="AI360" s="40"/>
      <c r="AJ360" s="987">
        <v>33.4</v>
      </c>
      <c r="AK360" s="42"/>
      <c r="AL360" s="96"/>
    </row>
    <row r="361" spans="1:38" ht="13.5" customHeight="1">
      <c r="A361" s="2257"/>
      <c r="B361" s="472">
        <v>42778</v>
      </c>
      <c r="C361" s="473" t="s">
        <v>37</v>
      </c>
      <c r="D361" s="75" t="s">
        <v>627</v>
      </c>
      <c r="E361" s="73">
        <v>0</v>
      </c>
      <c r="F361" s="61">
        <v>4.4000000000000004</v>
      </c>
      <c r="G361" s="23">
        <v>8.1999999999999993</v>
      </c>
      <c r="H361" s="64">
        <v>7.5</v>
      </c>
      <c r="I361" s="65">
        <v>3.8</v>
      </c>
      <c r="J361" s="66">
        <v>3.9</v>
      </c>
      <c r="K361" s="24">
        <v>7.86</v>
      </c>
      <c r="L361" s="69">
        <v>7.86</v>
      </c>
      <c r="M361" s="65"/>
      <c r="N361" s="66">
        <v>35.299999999999997</v>
      </c>
      <c r="O361" s="23"/>
      <c r="P361" s="64" t="s">
        <v>19</v>
      </c>
      <c r="Q361" s="23"/>
      <c r="R361" s="64" t="s">
        <v>19</v>
      </c>
      <c r="S361" s="23"/>
      <c r="T361" s="64"/>
      <c r="U361" s="23"/>
      <c r="V361" s="64"/>
      <c r="W361" s="65"/>
      <c r="X361" s="66" t="s">
        <v>19</v>
      </c>
      <c r="Y361" s="70"/>
      <c r="Z361" s="71" t="s">
        <v>19</v>
      </c>
      <c r="AA361" s="24"/>
      <c r="AB361" s="1826"/>
      <c r="AC361" s="481"/>
      <c r="AD361" s="464"/>
      <c r="AE361" s="1825"/>
      <c r="AF361" s="118" t="s">
        <v>36</v>
      </c>
      <c r="AG361" s="6" t="s">
        <v>526</v>
      </c>
      <c r="AH361" s="18" t="s">
        <v>23</v>
      </c>
      <c r="AI361" s="1686"/>
      <c r="AJ361" s="996">
        <v>251</v>
      </c>
      <c r="AK361" s="47"/>
      <c r="AL361" s="98"/>
    </row>
    <row r="362" spans="1:38" ht="13.5" customHeight="1">
      <c r="A362" s="2257"/>
      <c r="B362" s="472">
        <v>42779</v>
      </c>
      <c r="C362" s="473" t="s">
        <v>38</v>
      </c>
      <c r="D362" s="75" t="s">
        <v>627</v>
      </c>
      <c r="E362" s="73">
        <v>0</v>
      </c>
      <c r="F362" s="61">
        <v>5.5</v>
      </c>
      <c r="G362" s="23">
        <v>8.3000000000000007</v>
      </c>
      <c r="H362" s="64">
        <v>7.5</v>
      </c>
      <c r="I362" s="65">
        <v>4</v>
      </c>
      <c r="J362" s="66">
        <v>4.2</v>
      </c>
      <c r="K362" s="24">
        <v>7.86</v>
      </c>
      <c r="L362" s="69">
        <v>7.89</v>
      </c>
      <c r="M362" s="65"/>
      <c r="N362" s="66">
        <v>34.9</v>
      </c>
      <c r="O362" s="23"/>
      <c r="P362" s="64">
        <v>74.099999999999994</v>
      </c>
      <c r="Q362" s="23"/>
      <c r="R362" s="64">
        <v>104.5</v>
      </c>
      <c r="S362" s="23"/>
      <c r="T362" s="64"/>
      <c r="U362" s="23"/>
      <c r="V362" s="64"/>
      <c r="W362" s="65"/>
      <c r="X362" s="66">
        <v>32.4</v>
      </c>
      <c r="Y362" s="70"/>
      <c r="Z362" s="71">
        <v>213</v>
      </c>
      <c r="AA362" s="24"/>
      <c r="AB362" s="1826">
        <v>0.16</v>
      </c>
      <c r="AC362" s="481"/>
      <c r="AD362" s="464"/>
      <c r="AE362" s="1825"/>
      <c r="AF362" s="118" t="s">
        <v>394</v>
      </c>
      <c r="AG362" s="6" t="s">
        <v>527</v>
      </c>
      <c r="AH362" s="18" t="s">
        <v>23</v>
      </c>
      <c r="AI362" s="40"/>
      <c r="AJ362" s="990" t="s">
        <v>425</v>
      </c>
      <c r="AK362" s="42"/>
      <c r="AL362" s="96"/>
    </row>
    <row r="363" spans="1:38" ht="13.5" customHeight="1">
      <c r="A363" s="2257"/>
      <c r="B363" s="472">
        <v>42780</v>
      </c>
      <c r="C363" s="473" t="s">
        <v>35</v>
      </c>
      <c r="D363" s="75" t="s">
        <v>627</v>
      </c>
      <c r="E363" s="73">
        <v>0</v>
      </c>
      <c r="F363" s="61">
        <v>4.5</v>
      </c>
      <c r="G363" s="23">
        <v>8.3000000000000007</v>
      </c>
      <c r="H363" s="64">
        <v>7.5</v>
      </c>
      <c r="I363" s="65">
        <v>4.2</v>
      </c>
      <c r="J363" s="66">
        <v>4.3</v>
      </c>
      <c r="K363" s="24">
        <v>7.99</v>
      </c>
      <c r="L363" s="69">
        <v>7.97</v>
      </c>
      <c r="M363" s="65"/>
      <c r="N363" s="66">
        <v>35</v>
      </c>
      <c r="O363" s="23"/>
      <c r="P363" s="64">
        <v>72.8</v>
      </c>
      <c r="Q363" s="23"/>
      <c r="R363" s="64">
        <v>102.9</v>
      </c>
      <c r="S363" s="23"/>
      <c r="T363" s="64"/>
      <c r="U363" s="23"/>
      <c r="V363" s="64"/>
      <c r="W363" s="65"/>
      <c r="X363" s="66">
        <v>32.299999999999997</v>
      </c>
      <c r="Y363" s="70"/>
      <c r="Z363" s="71">
        <v>211</v>
      </c>
      <c r="AA363" s="24"/>
      <c r="AB363" s="1826">
        <v>0.17</v>
      </c>
      <c r="AC363" s="481">
        <v>330</v>
      </c>
      <c r="AD363" s="464">
        <v>684</v>
      </c>
      <c r="AE363" s="1825"/>
      <c r="AF363" s="118" t="s">
        <v>394</v>
      </c>
      <c r="AG363" s="6" t="s">
        <v>24</v>
      </c>
      <c r="AH363" s="18" t="s">
        <v>23</v>
      </c>
      <c r="AI363" s="23"/>
      <c r="AJ363" s="998">
        <v>3.1</v>
      </c>
      <c r="AK363" s="36"/>
      <c r="AL363" s="97"/>
    </row>
    <row r="364" spans="1:38" ht="13.5" customHeight="1">
      <c r="A364" s="2257"/>
      <c r="B364" s="472">
        <v>42781</v>
      </c>
      <c r="C364" s="473" t="s">
        <v>39</v>
      </c>
      <c r="D364" s="75" t="s">
        <v>627</v>
      </c>
      <c r="E364" s="73">
        <v>0</v>
      </c>
      <c r="F364" s="61">
        <v>11.5</v>
      </c>
      <c r="G364" s="23">
        <v>8.6</v>
      </c>
      <c r="H364" s="64">
        <v>7.9</v>
      </c>
      <c r="I364" s="65">
        <v>4.5</v>
      </c>
      <c r="J364" s="66">
        <v>4.3</v>
      </c>
      <c r="K364" s="24">
        <v>8.08</v>
      </c>
      <c r="L364" s="69">
        <v>8.06</v>
      </c>
      <c r="M364" s="65"/>
      <c r="N364" s="66">
        <v>34.5</v>
      </c>
      <c r="O364" s="23"/>
      <c r="P364" s="64">
        <v>74.099999999999994</v>
      </c>
      <c r="Q364" s="23"/>
      <c r="R364" s="64">
        <v>102.5</v>
      </c>
      <c r="S364" s="23"/>
      <c r="T364" s="64"/>
      <c r="U364" s="23"/>
      <c r="V364" s="64"/>
      <c r="W364" s="65"/>
      <c r="X364" s="66">
        <v>31.9</v>
      </c>
      <c r="Y364" s="70"/>
      <c r="Z364" s="71">
        <v>204</v>
      </c>
      <c r="AA364" s="24"/>
      <c r="AB364" s="1826">
        <v>0.17</v>
      </c>
      <c r="AC364" s="481"/>
      <c r="AD364" s="464"/>
      <c r="AE364" s="1825"/>
      <c r="AF364" s="118" t="s">
        <v>394</v>
      </c>
      <c r="AG364" s="6" t="s">
        <v>25</v>
      </c>
      <c r="AH364" s="18" t="s">
        <v>23</v>
      </c>
      <c r="AI364" s="23"/>
      <c r="AJ364" s="998">
        <v>2.1</v>
      </c>
      <c r="AK364" s="36"/>
      <c r="AL364" s="97"/>
    </row>
    <row r="365" spans="1:38" ht="13.5" customHeight="1">
      <c r="A365" s="2257"/>
      <c r="B365" s="472">
        <v>42782</v>
      </c>
      <c r="C365" s="473" t="s">
        <v>40</v>
      </c>
      <c r="D365" s="75" t="s">
        <v>641</v>
      </c>
      <c r="E365" s="73">
        <v>0</v>
      </c>
      <c r="F365" s="61">
        <v>5</v>
      </c>
      <c r="G365" s="23">
        <v>8.6</v>
      </c>
      <c r="H365" s="64">
        <v>7.9</v>
      </c>
      <c r="I365" s="65">
        <v>5</v>
      </c>
      <c r="J365" s="66">
        <v>4.8</v>
      </c>
      <c r="K365" s="24">
        <v>8.15</v>
      </c>
      <c r="L365" s="69">
        <v>8.1300000000000008</v>
      </c>
      <c r="M365" s="65"/>
      <c r="N365" s="66">
        <v>34.4</v>
      </c>
      <c r="O365" s="23"/>
      <c r="P365" s="64">
        <v>74.400000000000006</v>
      </c>
      <c r="Q365" s="23"/>
      <c r="R365" s="64">
        <v>104.1</v>
      </c>
      <c r="S365" s="23"/>
      <c r="T365" s="64"/>
      <c r="U365" s="23"/>
      <c r="V365" s="64"/>
      <c r="W365" s="65"/>
      <c r="X365" s="66">
        <v>30.8</v>
      </c>
      <c r="Y365" s="70"/>
      <c r="Z365" s="71">
        <v>213</v>
      </c>
      <c r="AA365" s="24"/>
      <c r="AB365" s="1826">
        <v>0.15</v>
      </c>
      <c r="AC365" s="481"/>
      <c r="AD365" s="464"/>
      <c r="AE365" s="1825"/>
      <c r="AF365" s="118" t="s">
        <v>395</v>
      </c>
      <c r="AG365" s="6" t="s">
        <v>528</v>
      </c>
      <c r="AH365" s="18" t="s">
        <v>23</v>
      </c>
      <c r="AI365" s="51"/>
      <c r="AJ365" s="998">
        <v>11.9</v>
      </c>
      <c r="AK365" s="43"/>
      <c r="AL365" s="99"/>
    </row>
    <row r="366" spans="1:38" ht="13.5" customHeight="1">
      <c r="A366" s="2257"/>
      <c r="B366" s="472">
        <v>42783</v>
      </c>
      <c r="C366" s="473" t="s">
        <v>41</v>
      </c>
      <c r="D366" s="75" t="s">
        <v>627</v>
      </c>
      <c r="E366" s="73">
        <v>0</v>
      </c>
      <c r="F366" s="61">
        <v>8.1</v>
      </c>
      <c r="G366" s="23">
        <v>8.6999999999999993</v>
      </c>
      <c r="H366" s="64">
        <v>7.9</v>
      </c>
      <c r="I366" s="65">
        <v>4.9000000000000004</v>
      </c>
      <c r="J366" s="66">
        <v>4.7</v>
      </c>
      <c r="K366" s="24">
        <v>8.06</v>
      </c>
      <c r="L366" s="69">
        <v>8.06</v>
      </c>
      <c r="M366" s="65"/>
      <c r="N366" s="66">
        <v>35.1</v>
      </c>
      <c r="O366" s="23"/>
      <c r="P366" s="64" t="s">
        <v>19</v>
      </c>
      <c r="Q366" s="23"/>
      <c r="R366" s="64" t="s">
        <v>19</v>
      </c>
      <c r="S366" s="23"/>
      <c r="T366" s="64"/>
      <c r="U366" s="23"/>
      <c r="V366" s="64"/>
      <c r="W366" s="65"/>
      <c r="X366" s="66" t="s">
        <v>19</v>
      </c>
      <c r="Y366" s="70"/>
      <c r="Z366" s="71" t="s">
        <v>19</v>
      </c>
      <c r="AA366" s="24"/>
      <c r="AB366" s="1826"/>
      <c r="AC366" s="481"/>
      <c r="AD366" s="464"/>
      <c r="AE366" s="1825"/>
      <c r="AF366" s="118" t="s">
        <v>394</v>
      </c>
      <c r="AG366" s="6" t="s">
        <v>529</v>
      </c>
      <c r="AH366" s="18" t="s">
        <v>23</v>
      </c>
      <c r="AI366" s="1958"/>
      <c r="AJ366" s="268">
        <v>1.2999999999999999E-2</v>
      </c>
      <c r="AK366" s="43"/>
      <c r="AL366" s="99"/>
    </row>
    <row r="367" spans="1:38" ht="13.5" customHeight="1">
      <c r="A367" s="2257"/>
      <c r="B367" s="472">
        <v>42784</v>
      </c>
      <c r="C367" s="473" t="s">
        <v>42</v>
      </c>
      <c r="D367" s="75" t="s">
        <v>627</v>
      </c>
      <c r="E367" s="73">
        <v>0</v>
      </c>
      <c r="F367" s="61">
        <v>3.4</v>
      </c>
      <c r="G367" s="23">
        <v>8.6999999999999993</v>
      </c>
      <c r="H367" s="64">
        <v>8</v>
      </c>
      <c r="I367" s="65">
        <v>5</v>
      </c>
      <c r="J367" s="66">
        <v>4.8</v>
      </c>
      <c r="K367" s="24">
        <v>8.07</v>
      </c>
      <c r="L367" s="69">
        <v>8.06</v>
      </c>
      <c r="M367" s="65"/>
      <c r="N367" s="66">
        <v>35.299999999999997</v>
      </c>
      <c r="O367" s="23"/>
      <c r="P367" s="64" t="s">
        <v>19</v>
      </c>
      <c r="Q367" s="23"/>
      <c r="R367" s="64" t="s">
        <v>19</v>
      </c>
      <c r="S367" s="23"/>
      <c r="T367" s="64"/>
      <c r="U367" s="23"/>
      <c r="V367" s="64"/>
      <c r="W367" s="65"/>
      <c r="X367" s="66" t="s">
        <v>19</v>
      </c>
      <c r="Y367" s="70"/>
      <c r="Z367" s="71" t="s">
        <v>19</v>
      </c>
      <c r="AA367" s="24"/>
      <c r="AB367" s="1826"/>
      <c r="AC367" s="481"/>
      <c r="AD367" s="464"/>
      <c r="AE367" s="1825"/>
      <c r="AF367" s="118" t="s">
        <v>394</v>
      </c>
      <c r="AG367" s="1410" t="s">
        <v>292</v>
      </c>
      <c r="AH367" s="1750" t="s">
        <v>23</v>
      </c>
      <c r="AI367" s="1959"/>
      <c r="AJ367" s="1763">
        <v>3.32</v>
      </c>
      <c r="AK367" s="8"/>
      <c r="AL367" s="9"/>
    </row>
    <row r="368" spans="1:38" ht="13.5" customHeight="1">
      <c r="A368" s="2257"/>
      <c r="B368" s="472">
        <v>42785</v>
      </c>
      <c r="C368" s="473" t="s">
        <v>37</v>
      </c>
      <c r="D368" s="75" t="s">
        <v>627</v>
      </c>
      <c r="E368" s="73">
        <v>0</v>
      </c>
      <c r="F368" s="61">
        <v>3.6</v>
      </c>
      <c r="G368" s="23">
        <v>9</v>
      </c>
      <c r="H368" s="64">
        <v>8.1999999999999993</v>
      </c>
      <c r="I368" s="65">
        <v>5.7</v>
      </c>
      <c r="J368" s="66">
        <v>5.5</v>
      </c>
      <c r="K368" s="24">
        <v>8.0299999999999994</v>
      </c>
      <c r="L368" s="69">
        <v>8.01</v>
      </c>
      <c r="M368" s="65"/>
      <c r="N368" s="66">
        <v>34.799999999999997</v>
      </c>
      <c r="O368" s="23"/>
      <c r="P368" s="64">
        <v>75</v>
      </c>
      <c r="Q368" s="23"/>
      <c r="R368" s="64">
        <v>106.1</v>
      </c>
      <c r="S368" s="23"/>
      <c r="T368" s="64"/>
      <c r="U368" s="23"/>
      <c r="V368" s="64"/>
      <c r="W368" s="65"/>
      <c r="X368" s="66">
        <v>31.3</v>
      </c>
      <c r="Y368" s="70"/>
      <c r="Z368" s="71">
        <v>182</v>
      </c>
      <c r="AA368" s="24"/>
      <c r="AB368" s="1826">
        <v>0.18</v>
      </c>
      <c r="AC368" s="481"/>
      <c r="AD368" s="464"/>
      <c r="AE368" s="1825"/>
      <c r="AF368" s="118" t="s">
        <v>394</v>
      </c>
      <c r="AG368" s="1410" t="s">
        <v>530</v>
      </c>
      <c r="AH368" s="1750" t="s">
        <v>23</v>
      </c>
      <c r="AI368" s="1959"/>
      <c r="AJ368" s="1763">
        <v>3.69</v>
      </c>
      <c r="AK368" s="8"/>
      <c r="AL368" s="9"/>
    </row>
    <row r="369" spans="1:38" ht="13.5" customHeight="1">
      <c r="A369" s="2257"/>
      <c r="B369" s="802">
        <v>42786</v>
      </c>
      <c r="C369" s="473" t="s">
        <v>38</v>
      </c>
      <c r="D369" s="539" t="s">
        <v>627</v>
      </c>
      <c r="E369" s="194">
        <v>0</v>
      </c>
      <c r="F369" s="195">
        <v>6.7</v>
      </c>
      <c r="G369" s="196">
        <v>9</v>
      </c>
      <c r="H369" s="188">
        <v>8.3000000000000007</v>
      </c>
      <c r="I369" s="197">
        <v>5.9</v>
      </c>
      <c r="J369" s="198">
        <v>5.6</v>
      </c>
      <c r="K369" s="199">
        <v>7.98</v>
      </c>
      <c r="L369" s="200">
        <v>7.95</v>
      </c>
      <c r="M369" s="197"/>
      <c r="N369" s="198">
        <v>35.6</v>
      </c>
      <c r="O369" s="196"/>
      <c r="P369" s="188">
        <v>74.099999999999994</v>
      </c>
      <c r="Q369" s="196"/>
      <c r="R369" s="188">
        <v>106.3</v>
      </c>
      <c r="S369" s="196"/>
      <c r="T369" s="188"/>
      <c r="U369" s="196"/>
      <c r="V369" s="188"/>
      <c r="W369" s="197"/>
      <c r="X369" s="198">
        <v>33.799999999999997</v>
      </c>
      <c r="Y369" s="202"/>
      <c r="Z369" s="203">
        <v>230</v>
      </c>
      <c r="AA369" s="199"/>
      <c r="AB369" s="1829">
        <v>0.19</v>
      </c>
      <c r="AC369" s="522"/>
      <c r="AD369" s="541"/>
      <c r="AE369" s="1827"/>
      <c r="AF369" s="568" t="s">
        <v>394</v>
      </c>
      <c r="AG369" s="1410" t="s">
        <v>531</v>
      </c>
      <c r="AH369" s="1750" t="s">
        <v>23</v>
      </c>
      <c r="AI369" s="1959"/>
      <c r="AJ369" s="1764">
        <v>0.125</v>
      </c>
      <c r="AK369" s="8"/>
      <c r="AL369" s="9"/>
    </row>
    <row r="370" spans="1:38" ht="13.5" customHeight="1">
      <c r="A370" s="2257"/>
      <c r="B370" s="1464">
        <v>42787</v>
      </c>
      <c r="C370" s="473" t="s">
        <v>35</v>
      </c>
      <c r="D370" s="75" t="s">
        <v>641</v>
      </c>
      <c r="E370" s="73">
        <v>0</v>
      </c>
      <c r="F370" s="61">
        <v>5.0999999999999996</v>
      </c>
      <c r="G370" s="23">
        <v>9.1</v>
      </c>
      <c r="H370" s="64">
        <v>8.5</v>
      </c>
      <c r="I370" s="65">
        <v>5</v>
      </c>
      <c r="J370" s="66">
        <v>4.2</v>
      </c>
      <c r="K370" s="24">
        <v>7.94</v>
      </c>
      <c r="L370" s="69">
        <v>7.87</v>
      </c>
      <c r="M370" s="65"/>
      <c r="N370" s="66">
        <v>36</v>
      </c>
      <c r="O370" s="23"/>
      <c r="P370" s="64">
        <v>75</v>
      </c>
      <c r="Q370" s="23"/>
      <c r="R370" s="64">
        <v>104.7</v>
      </c>
      <c r="S370" s="23"/>
      <c r="T370" s="64"/>
      <c r="U370" s="23"/>
      <c r="V370" s="64"/>
      <c r="W370" s="65"/>
      <c r="X370" s="66">
        <v>34.9</v>
      </c>
      <c r="Y370" s="70"/>
      <c r="Z370" s="71">
        <v>224</v>
      </c>
      <c r="AA370" s="24"/>
      <c r="AB370" s="69">
        <v>0.2</v>
      </c>
      <c r="AC370" s="481"/>
      <c r="AD370" s="464"/>
      <c r="AE370" s="1825"/>
      <c r="AF370" s="118" t="s">
        <v>394</v>
      </c>
      <c r="AG370" s="1410" t="s">
        <v>532</v>
      </c>
      <c r="AH370" s="1750" t="s">
        <v>23</v>
      </c>
      <c r="AI370" s="1959"/>
      <c r="AJ370" s="1763" t="s">
        <v>644</v>
      </c>
      <c r="AK370" s="8"/>
      <c r="AL370" s="9"/>
    </row>
    <row r="371" spans="1:38" s="1" customFormat="1" ht="13.5" customHeight="1">
      <c r="A371" s="2257"/>
      <c r="B371" s="1465">
        <v>42788</v>
      </c>
      <c r="C371" s="473" t="s">
        <v>39</v>
      </c>
      <c r="D371" s="512" t="s">
        <v>632</v>
      </c>
      <c r="E371" s="513">
        <v>0.5</v>
      </c>
      <c r="F371" s="514">
        <v>2.1</v>
      </c>
      <c r="G371" s="349">
        <v>9.4</v>
      </c>
      <c r="H371" s="350">
        <v>8.5</v>
      </c>
      <c r="I371" s="351">
        <v>4.5999999999999996</v>
      </c>
      <c r="J371" s="352">
        <v>4.5</v>
      </c>
      <c r="K371" s="353">
        <v>7.91</v>
      </c>
      <c r="L371" s="354">
        <v>7.92</v>
      </c>
      <c r="M371" s="351"/>
      <c r="N371" s="352">
        <v>36</v>
      </c>
      <c r="O371" s="349"/>
      <c r="P371" s="350">
        <v>75.5</v>
      </c>
      <c r="Q371" s="349"/>
      <c r="R371" s="350">
        <v>106.1</v>
      </c>
      <c r="S371" s="349"/>
      <c r="T371" s="350"/>
      <c r="U371" s="349"/>
      <c r="V371" s="350"/>
      <c r="W371" s="351"/>
      <c r="X371" s="352">
        <v>32.5</v>
      </c>
      <c r="Y371" s="515"/>
      <c r="Z371" s="516">
        <v>226</v>
      </c>
      <c r="AA371" s="353"/>
      <c r="AB371" s="1830">
        <v>0.15</v>
      </c>
      <c r="AC371" s="517"/>
      <c r="AD371" s="614"/>
      <c r="AE371" s="1828"/>
      <c r="AF371" s="610" t="s">
        <v>411</v>
      </c>
      <c r="AG371" s="1752" t="s">
        <v>533</v>
      </c>
      <c r="AH371" s="1750" t="s">
        <v>23</v>
      </c>
      <c r="AI371" s="1748"/>
      <c r="AJ371" s="1684">
        <v>23.5</v>
      </c>
      <c r="AK371" s="1753"/>
      <c r="AL371" s="1754"/>
    </row>
    <row r="372" spans="1:38" s="1" customFormat="1" ht="13.5" customHeight="1">
      <c r="A372" s="2257"/>
      <c r="B372" s="472">
        <v>42789</v>
      </c>
      <c r="C372" s="473" t="s">
        <v>40</v>
      </c>
      <c r="D372" s="75" t="s">
        <v>641</v>
      </c>
      <c r="E372" s="73">
        <v>0</v>
      </c>
      <c r="F372" s="61">
        <v>3.2</v>
      </c>
      <c r="G372" s="23">
        <v>9.5</v>
      </c>
      <c r="H372" s="64">
        <v>8.6</v>
      </c>
      <c r="I372" s="65">
        <v>6.4</v>
      </c>
      <c r="J372" s="66">
        <v>6</v>
      </c>
      <c r="K372" s="24">
        <v>7.94</v>
      </c>
      <c r="L372" s="69">
        <v>7.93</v>
      </c>
      <c r="M372" s="65"/>
      <c r="N372" s="66">
        <v>37.1</v>
      </c>
      <c r="O372" s="23"/>
      <c r="P372" s="64">
        <v>74.099999999999994</v>
      </c>
      <c r="Q372" s="23"/>
      <c r="R372" s="64">
        <v>105.1</v>
      </c>
      <c r="S372" s="23"/>
      <c r="T372" s="64"/>
      <c r="U372" s="23"/>
      <c r="V372" s="64"/>
      <c r="W372" s="65"/>
      <c r="X372" s="66">
        <v>35.799999999999997</v>
      </c>
      <c r="Y372" s="70"/>
      <c r="Z372" s="71">
        <v>227</v>
      </c>
      <c r="AA372" s="24"/>
      <c r="AB372" s="1826">
        <v>0.25</v>
      </c>
      <c r="AC372" s="481"/>
      <c r="AD372" s="464"/>
      <c r="AE372" s="1825"/>
      <c r="AF372" s="118" t="s">
        <v>412</v>
      </c>
      <c r="AG372" s="1410" t="s">
        <v>27</v>
      </c>
      <c r="AH372" s="1750" t="s">
        <v>23</v>
      </c>
      <c r="AI372" s="1960"/>
      <c r="AJ372" s="1684">
        <v>28.5</v>
      </c>
      <c r="AK372" s="1327"/>
      <c r="AL372" s="1328"/>
    </row>
    <row r="373" spans="1:38" s="1" customFormat="1" ht="13.5" customHeight="1">
      <c r="A373" s="2257"/>
      <c r="B373" s="472">
        <v>42790</v>
      </c>
      <c r="C373" s="473" t="s">
        <v>41</v>
      </c>
      <c r="D373" s="75" t="s">
        <v>627</v>
      </c>
      <c r="E373" s="73">
        <v>0</v>
      </c>
      <c r="F373" s="61">
        <v>5.2</v>
      </c>
      <c r="G373" s="23">
        <v>9.6999999999999993</v>
      </c>
      <c r="H373" s="64">
        <v>8.6</v>
      </c>
      <c r="I373" s="65">
        <v>5.7</v>
      </c>
      <c r="J373" s="66">
        <v>5.9</v>
      </c>
      <c r="K373" s="24">
        <v>7.95</v>
      </c>
      <c r="L373" s="69">
        <v>7.96</v>
      </c>
      <c r="M373" s="65"/>
      <c r="N373" s="66">
        <v>37.700000000000003</v>
      </c>
      <c r="O373" s="23"/>
      <c r="P373" s="64" t="s">
        <v>19</v>
      </c>
      <c r="Q373" s="23"/>
      <c r="R373" s="64" t="s">
        <v>19</v>
      </c>
      <c r="S373" s="23"/>
      <c r="T373" s="64"/>
      <c r="U373" s="23"/>
      <c r="V373" s="64"/>
      <c r="W373" s="65"/>
      <c r="X373" s="66" t="s">
        <v>19</v>
      </c>
      <c r="Y373" s="70"/>
      <c r="Z373" s="71" t="s">
        <v>19</v>
      </c>
      <c r="AA373" s="24"/>
      <c r="AB373" s="1826"/>
      <c r="AC373" s="481"/>
      <c r="AD373" s="464"/>
      <c r="AE373" s="1825"/>
      <c r="AF373" s="118" t="s">
        <v>412</v>
      </c>
      <c r="AG373" s="1308" t="s">
        <v>534</v>
      </c>
      <c r="AH373" s="1750" t="s">
        <v>519</v>
      </c>
      <c r="AI373" s="1922"/>
      <c r="AJ373" s="1781">
        <v>5</v>
      </c>
      <c r="AK373" s="36"/>
      <c r="AL373" s="97"/>
    </row>
    <row r="374" spans="1:38" s="1" customFormat="1" ht="13.5" customHeight="1">
      <c r="A374" s="2257"/>
      <c r="B374" s="472">
        <v>42791</v>
      </c>
      <c r="C374" s="625" t="s">
        <v>42</v>
      </c>
      <c r="D374" s="75" t="s">
        <v>641</v>
      </c>
      <c r="E374" s="73">
        <v>0</v>
      </c>
      <c r="F374" s="61">
        <v>6.5</v>
      </c>
      <c r="G374" s="23">
        <v>9.6999999999999993</v>
      </c>
      <c r="H374" s="64">
        <v>8.6</v>
      </c>
      <c r="I374" s="65">
        <v>6.4</v>
      </c>
      <c r="J374" s="66">
        <v>6.5</v>
      </c>
      <c r="K374" s="24">
        <v>7.88</v>
      </c>
      <c r="L374" s="69">
        <v>7.9</v>
      </c>
      <c r="M374" s="65"/>
      <c r="N374" s="66">
        <v>38.6</v>
      </c>
      <c r="O374" s="23"/>
      <c r="P374" s="64" t="s">
        <v>19</v>
      </c>
      <c r="Q374" s="23"/>
      <c r="R374" s="64" t="s">
        <v>19</v>
      </c>
      <c r="S374" s="23"/>
      <c r="T374" s="64"/>
      <c r="U374" s="23"/>
      <c r="V374" s="64"/>
      <c r="W374" s="65"/>
      <c r="X374" s="66" t="s">
        <v>19</v>
      </c>
      <c r="Y374" s="70"/>
      <c r="Z374" s="71" t="s">
        <v>19</v>
      </c>
      <c r="AA374" s="24"/>
      <c r="AB374" s="1826"/>
      <c r="AC374" s="481"/>
      <c r="AD374" s="464"/>
      <c r="AE374" s="1825"/>
      <c r="AF374" s="118" t="s">
        <v>36</v>
      </c>
      <c r="AG374" s="6" t="s">
        <v>535</v>
      </c>
      <c r="AH374" s="18" t="s">
        <v>23</v>
      </c>
      <c r="AI374" s="1824"/>
      <c r="AJ374" s="1781">
        <v>3</v>
      </c>
      <c r="AK374" s="39"/>
      <c r="AL374" s="95"/>
    </row>
    <row r="375" spans="1:38" s="1" customFormat="1" ht="13.5" customHeight="1">
      <c r="A375" s="2257"/>
      <c r="B375" s="472">
        <v>42792</v>
      </c>
      <c r="C375" s="473" t="s">
        <v>37</v>
      </c>
      <c r="D375" s="75" t="s">
        <v>641</v>
      </c>
      <c r="E375" s="73">
        <v>0</v>
      </c>
      <c r="F375" s="61">
        <v>5.7</v>
      </c>
      <c r="G375" s="23">
        <v>9.8000000000000007</v>
      </c>
      <c r="H375" s="64">
        <v>8.6999999999999993</v>
      </c>
      <c r="I375" s="65">
        <v>5.0999999999999996</v>
      </c>
      <c r="J375" s="66">
        <v>5.2</v>
      </c>
      <c r="K375" s="24">
        <v>7.84</v>
      </c>
      <c r="L375" s="69">
        <v>7.82</v>
      </c>
      <c r="M375" s="65"/>
      <c r="N375" s="66">
        <v>37.6</v>
      </c>
      <c r="O375" s="23"/>
      <c r="P375" s="64">
        <v>75.2</v>
      </c>
      <c r="Q375" s="23"/>
      <c r="R375" s="64">
        <v>105.3</v>
      </c>
      <c r="S375" s="23"/>
      <c r="T375" s="64"/>
      <c r="U375" s="23"/>
      <c r="V375" s="64"/>
      <c r="W375" s="65"/>
      <c r="X375" s="66">
        <v>35.9</v>
      </c>
      <c r="Y375" s="70"/>
      <c r="Z375" s="71">
        <v>229</v>
      </c>
      <c r="AA375" s="24"/>
      <c r="AB375" s="1826">
        <v>0.25</v>
      </c>
      <c r="AC375" s="481"/>
      <c r="AD375" s="464"/>
      <c r="AE375" s="1825"/>
      <c r="AF375" s="118" t="s">
        <v>413</v>
      </c>
      <c r="AG375" s="684" t="s">
        <v>389</v>
      </c>
      <c r="AH375" s="1810"/>
      <c r="AI375" s="1810"/>
      <c r="AJ375" s="1810"/>
      <c r="AK375" s="1810"/>
      <c r="AL375" s="1811"/>
    </row>
    <row r="376" spans="1:38" s="1" customFormat="1" ht="13.5" customHeight="1">
      <c r="A376" s="2257"/>
      <c r="B376" s="472">
        <v>42793</v>
      </c>
      <c r="C376" s="473" t="s">
        <v>38</v>
      </c>
      <c r="D376" s="75" t="s">
        <v>641</v>
      </c>
      <c r="E376" s="73">
        <v>0</v>
      </c>
      <c r="F376" s="61">
        <v>5.9</v>
      </c>
      <c r="G376" s="23">
        <v>10.1</v>
      </c>
      <c r="H376" s="64">
        <v>8.8000000000000007</v>
      </c>
      <c r="I376" s="65">
        <v>5.0999999999999996</v>
      </c>
      <c r="J376" s="66">
        <v>5</v>
      </c>
      <c r="K376" s="24">
        <v>7.85</v>
      </c>
      <c r="L376" s="69">
        <v>7.86</v>
      </c>
      <c r="M376" s="65"/>
      <c r="N376" s="66">
        <v>37.799999999999997</v>
      </c>
      <c r="O376" s="23"/>
      <c r="P376" s="64">
        <v>74.2</v>
      </c>
      <c r="Q376" s="23"/>
      <c r="R376" s="64">
        <v>104.9</v>
      </c>
      <c r="S376" s="23"/>
      <c r="T376" s="64"/>
      <c r="U376" s="23"/>
      <c r="V376" s="64"/>
      <c r="W376" s="65"/>
      <c r="X376" s="66">
        <v>36.5</v>
      </c>
      <c r="Y376" s="70"/>
      <c r="Z376" s="71">
        <v>219</v>
      </c>
      <c r="AA376" s="24"/>
      <c r="AB376" s="1826">
        <v>0.21</v>
      </c>
      <c r="AC376" s="481"/>
      <c r="AD376" s="464"/>
      <c r="AE376" s="1825"/>
      <c r="AF376" s="118" t="s">
        <v>413</v>
      </c>
      <c r="AG376" s="1691"/>
      <c r="AH376" s="1692"/>
      <c r="AI376" s="1692"/>
      <c r="AJ376" s="1692"/>
      <c r="AK376" s="1692"/>
      <c r="AL376" s="1693"/>
    </row>
    <row r="377" spans="1:38" s="1" customFormat="1" ht="13.5" customHeight="1">
      <c r="A377" s="2257"/>
      <c r="B377" s="472">
        <v>42794</v>
      </c>
      <c r="C377" s="473" t="s">
        <v>775</v>
      </c>
      <c r="D377" s="75" t="s">
        <v>627</v>
      </c>
      <c r="E377" s="73">
        <v>0.5</v>
      </c>
      <c r="F377" s="61">
        <v>10.3</v>
      </c>
      <c r="G377" s="23">
        <v>10.1</v>
      </c>
      <c r="H377" s="64">
        <v>8.8000000000000007</v>
      </c>
      <c r="I377" s="65">
        <v>4.7</v>
      </c>
      <c r="J377" s="66">
        <v>4.5</v>
      </c>
      <c r="K377" s="24">
        <v>7.76</v>
      </c>
      <c r="L377" s="69">
        <v>7.76</v>
      </c>
      <c r="M377" s="65"/>
      <c r="N377" s="66">
        <v>38</v>
      </c>
      <c r="O377" s="23"/>
      <c r="P377" s="64">
        <v>74.8</v>
      </c>
      <c r="Q377" s="23"/>
      <c r="R377" s="64">
        <v>104.9</v>
      </c>
      <c r="S377" s="23"/>
      <c r="T377" s="64"/>
      <c r="U377" s="23"/>
      <c r="V377" s="64"/>
      <c r="W377" s="65"/>
      <c r="X377" s="66">
        <v>38.1</v>
      </c>
      <c r="Y377" s="70"/>
      <c r="Z377" s="71">
        <v>245</v>
      </c>
      <c r="AA377" s="24"/>
      <c r="AB377" s="1826">
        <v>0.24</v>
      </c>
      <c r="AC377" s="481"/>
      <c r="AD377" s="464"/>
      <c r="AE377" s="1825"/>
      <c r="AF377" s="118" t="s">
        <v>412</v>
      </c>
      <c r="AG377" s="1691"/>
      <c r="AH377" s="1692"/>
      <c r="AI377" s="1692"/>
      <c r="AJ377" s="1692"/>
      <c r="AK377" s="1692"/>
      <c r="AL377" s="1693"/>
    </row>
    <row r="378" spans="1:38" s="1" customFormat="1" ht="13.5" customHeight="1">
      <c r="A378" s="2257"/>
      <c r="B378" s="2183" t="s">
        <v>407</v>
      </c>
      <c r="C378" s="2184"/>
      <c r="D378" s="1276"/>
      <c r="E378" s="586">
        <f t="shared" ref="E378:AD378" si="39">IF(COUNT(E350:E377)=0,"",MAX(E350:E377))</f>
        <v>9</v>
      </c>
      <c r="F378" s="1255">
        <f t="shared" si="39"/>
        <v>11.5</v>
      </c>
      <c r="G378" s="588">
        <f t="shared" si="39"/>
        <v>10.1</v>
      </c>
      <c r="H378" s="589">
        <f t="shared" si="39"/>
        <v>8.8000000000000007</v>
      </c>
      <c r="I378" s="1252">
        <f t="shared" si="39"/>
        <v>6.4</v>
      </c>
      <c r="J378" s="1193">
        <f t="shared" si="39"/>
        <v>6.5</v>
      </c>
      <c r="K378" s="592">
        <f t="shared" si="39"/>
        <v>8.15</v>
      </c>
      <c r="L378" s="593">
        <f t="shared" si="39"/>
        <v>8.1300000000000008</v>
      </c>
      <c r="M378" s="1252" t="str">
        <f t="shared" si="39"/>
        <v/>
      </c>
      <c r="N378" s="1193">
        <f t="shared" si="39"/>
        <v>38.6</v>
      </c>
      <c r="O378" s="588" t="str">
        <f t="shared" si="39"/>
        <v/>
      </c>
      <c r="P378" s="589">
        <f t="shared" si="39"/>
        <v>75.5</v>
      </c>
      <c r="Q378" s="1247" t="str">
        <f t="shared" si="39"/>
        <v/>
      </c>
      <c r="R378" s="1243">
        <f t="shared" si="39"/>
        <v>106.3</v>
      </c>
      <c r="S378" s="588" t="str">
        <f t="shared" si="39"/>
        <v/>
      </c>
      <c r="T378" s="589">
        <f t="shared" si="39"/>
        <v>59</v>
      </c>
      <c r="U378" s="1247" t="str">
        <f t="shared" si="39"/>
        <v/>
      </c>
      <c r="V378" s="1243">
        <f t="shared" si="39"/>
        <v>43.1</v>
      </c>
      <c r="W378" s="590" t="str">
        <f t="shared" si="39"/>
        <v/>
      </c>
      <c r="X378" s="591">
        <f t="shared" si="39"/>
        <v>38.1</v>
      </c>
      <c r="Y378" s="1239" t="str">
        <f t="shared" si="39"/>
        <v/>
      </c>
      <c r="Z378" s="1236">
        <f t="shared" si="39"/>
        <v>271</v>
      </c>
      <c r="AA378" s="592" t="str">
        <f t="shared" si="39"/>
        <v/>
      </c>
      <c r="AB378" s="593">
        <f t="shared" si="39"/>
        <v>0.25</v>
      </c>
      <c r="AC378" s="1239">
        <f t="shared" si="39"/>
        <v>330</v>
      </c>
      <c r="AD378" s="1179">
        <f t="shared" si="39"/>
        <v>684</v>
      </c>
      <c r="AE378" s="467" t="s">
        <v>36</v>
      </c>
      <c r="AF378" s="118" t="s">
        <v>414</v>
      </c>
      <c r="AG378" s="1691"/>
      <c r="AH378" s="1692"/>
      <c r="AI378" s="1692"/>
      <c r="AJ378" s="1692"/>
      <c r="AK378" s="1692"/>
      <c r="AL378" s="1693"/>
    </row>
    <row r="379" spans="1:38" s="1" customFormat="1" ht="13.5" customHeight="1">
      <c r="A379" s="2257"/>
      <c r="B379" s="2185" t="s">
        <v>408</v>
      </c>
      <c r="C379" s="2186"/>
      <c r="D379" s="1277"/>
      <c r="E379" s="597">
        <f t="shared" ref="E379:AA379" si="40">IF(COUNT(E350:E377)=0,"",MIN(E350:E377))</f>
        <v>0</v>
      </c>
      <c r="F379" s="1256">
        <f t="shared" si="40"/>
        <v>1.3</v>
      </c>
      <c r="G379" s="599">
        <f t="shared" si="40"/>
        <v>8</v>
      </c>
      <c r="H379" s="600">
        <f t="shared" si="40"/>
        <v>7.3</v>
      </c>
      <c r="I379" s="1253">
        <f t="shared" si="40"/>
        <v>3.1</v>
      </c>
      <c r="J379" s="1250">
        <f t="shared" si="40"/>
        <v>3.2</v>
      </c>
      <c r="K379" s="603">
        <f t="shared" si="40"/>
        <v>7.69</v>
      </c>
      <c r="L379" s="604">
        <f t="shared" si="40"/>
        <v>7.72</v>
      </c>
      <c r="M379" s="1253" t="str">
        <f t="shared" si="40"/>
        <v/>
      </c>
      <c r="N379" s="1250">
        <f t="shared" si="40"/>
        <v>34.1</v>
      </c>
      <c r="O379" s="599" t="str">
        <f t="shared" si="40"/>
        <v/>
      </c>
      <c r="P379" s="600">
        <f t="shared" si="40"/>
        <v>72</v>
      </c>
      <c r="Q379" s="1248" t="str">
        <f t="shared" si="40"/>
        <v/>
      </c>
      <c r="R379" s="1244">
        <f t="shared" si="40"/>
        <v>102.1</v>
      </c>
      <c r="S379" s="599" t="str">
        <f t="shared" si="40"/>
        <v/>
      </c>
      <c r="T379" s="600">
        <f t="shared" si="40"/>
        <v>59</v>
      </c>
      <c r="U379" s="1248" t="str">
        <f t="shared" si="40"/>
        <v/>
      </c>
      <c r="V379" s="1244">
        <f t="shared" si="40"/>
        <v>43.1</v>
      </c>
      <c r="W379" s="601" t="str">
        <f t="shared" si="40"/>
        <v/>
      </c>
      <c r="X379" s="602">
        <f t="shared" si="40"/>
        <v>30.8</v>
      </c>
      <c r="Y379" s="1240" t="str">
        <f t="shared" si="40"/>
        <v/>
      </c>
      <c r="Z379" s="1237">
        <f>IF(COUNT(Z350:Z377)=0,"",MIN(Z350:Z377))</f>
        <v>152</v>
      </c>
      <c r="AA379" s="603" t="str">
        <f t="shared" si="40"/>
        <v/>
      </c>
      <c r="AB379" s="916">
        <f>IF(COUNT(AB350:AB377)=0,"",MIN(AB350:AB377))</f>
        <v>0.09</v>
      </c>
      <c r="AC379" s="1240">
        <f>IF(COUNT(AC350:AC377)=0,"",IF(COUNT(B350:B377)&lt;&gt;COUNT(AC350:AC377),0,MIN(AC350:AC377)))</f>
        <v>0</v>
      </c>
      <c r="AD379" s="1205">
        <f>IF(COUNT(AD350:AD377)=0,"",IF(COUNT(C350:C377)&lt;&gt;COUNT(AD350:AD377),0,MIN(AD350:AD377)))</f>
        <v>0</v>
      </c>
      <c r="AE379" s="467" t="s">
        <v>36</v>
      </c>
      <c r="AF379" s="118" t="s">
        <v>36</v>
      </c>
      <c r="AG379" s="1691"/>
      <c r="AH379" s="1692"/>
      <c r="AI379" s="1692"/>
      <c r="AJ379" s="1692"/>
      <c r="AK379" s="1692"/>
      <c r="AL379" s="1693"/>
    </row>
    <row r="380" spans="1:38" s="1" customFormat="1" ht="13.5" customHeight="1">
      <c r="A380" s="2257"/>
      <c r="B380" s="2185" t="s">
        <v>409</v>
      </c>
      <c r="C380" s="2186"/>
      <c r="D380" s="1278"/>
      <c r="E380" s="1226">
        <f>AVERAGE(E350:E377)</f>
        <v>0.8035714285714286</v>
      </c>
      <c r="F380" s="1257">
        <f t="shared" ref="F380:AA380" si="41">IF(COUNT(F350:F377)=0,"",AVERAGE(F350:F377))</f>
        <v>5.1607142857142856</v>
      </c>
      <c r="G380" s="1195">
        <f t="shared" si="41"/>
        <v>8.7857142857142829</v>
      </c>
      <c r="H380" s="1196">
        <f t="shared" si="41"/>
        <v>7.9071428571428575</v>
      </c>
      <c r="I380" s="1254">
        <f t="shared" si="41"/>
        <v>4.4457857142857149</v>
      </c>
      <c r="J380" s="1251">
        <f t="shared" si="41"/>
        <v>4.3782499999999995</v>
      </c>
      <c r="K380" s="1199">
        <f t="shared" si="41"/>
        <v>7.8782142857142841</v>
      </c>
      <c r="L380" s="1200">
        <f t="shared" si="41"/>
        <v>7.8785714285714281</v>
      </c>
      <c r="M380" s="1254" t="str">
        <f t="shared" si="41"/>
        <v/>
      </c>
      <c r="N380" s="1251">
        <f t="shared" si="41"/>
        <v>35.589285714285715</v>
      </c>
      <c r="O380" s="1195" t="str">
        <f t="shared" si="41"/>
        <v/>
      </c>
      <c r="P380" s="1196">
        <f t="shared" si="41"/>
        <v>73.942105263157885</v>
      </c>
      <c r="Q380" s="1249" t="str">
        <f t="shared" si="41"/>
        <v/>
      </c>
      <c r="R380" s="1245">
        <f t="shared" si="41"/>
        <v>104.06842105263156</v>
      </c>
      <c r="S380" s="1195" t="str">
        <f t="shared" si="41"/>
        <v/>
      </c>
      <c r="T380" s="1196">
        <f t="shared" si="41"/>
        <v>59</v>
      </c>
      <c r="U380" s="1249" t="str">
        <f t="shared" si="41"/>
        <v/>
      </c>
      <c r="V380" s="1245">
        <f t="shared" si="41"/>
        <v>43.1</v>
      </c>
      <c r="W380" s="1197" t="str">
        <f t="shared" si="41"/>
        <v/>
      </c>
      <c r="X380" s="1198">
        <f t="shared" si="41"/>
        <v>33.526315789473685</v>
      </c>
      <c r="Y380" s="1246" t="str">
        <f t="shared" si="41"/>
        <v/>
      </c>
      <c r="Z380" s="1238">
        <f>IF(COUNT(Z350:Z377)=0,"",AVERAGE(Z350:Z377))</f>
        <v>218.42105263157896</v>
      </c>
      <c r="AA380" s="1199" t="str">
        <f t="shared" si="41"/>
        <v/>
      </c>
      <c r="AB380" s="926">
        <f>IF(COUNT(AB350:AB377)=0,"",AVERAGE(AB350:AB377))</f>
        <v>0.1626315789473684</v>
      </c>
      <c r="AC380" s="1241">
        <f>IF(COUNT(AC350:AC377)=0,0,AVERAGE(AC350:AC377))</f>
        <v>330</v>
      </c>
      <c r="AD380" s="501">
        <f>IF(COUNT(AD350:AD377)=0,0,AVERAGE(AD350:AD377))</f>
        <v>684</v>
      </c>
      <c r="AE380" s="467" t="s">
        <v>36</v>
      </c>
      <c r="AF380" s="118" t="s">
        <v>36</v>
      </c>
      <c r="AG380" s="1691"/>
      <c r="AH380" s="1692"/>
      <c r="AI380" s="1692"/>
      <c r="AJ380" s="1692"/>
      <c r="AK380" s="1692"/>
      <c r="AL380" s="1693"/>
    </row>
    <row r="381" spans="1:38" s="1" customFormat="1" ht="13.5" customHeight="1">
      <c r="A381" s="2258"/>
      <c r="B381" s="2189" t="s">
        <v>410</v>
      </c>
      <c r="C381" s="2190"/>
      <c r="D381" s="1268"/>
      <c r="E381" s="1183">
        <f>SUM(E350:E377)</f>
        <v>22.5</v>
      </c>
      <c r="F381" s="1279"/>
      <c r="G381" s="1268"/>
      <c r="H381" s="1269"/>
      <c r="I381" s="1280"/>
      <c r="J381" s="1281"/>
      <c r="K381" s="1268"/>
      <c r="L381" s="1269"/>
      <c r="M381" s="1280"/>
      <c r="N381" s="1281"/>
      <c r="O381" s="1268"/>
      <c r="P381" s="1269"/>
      <c r="Q381" s="1280"/>
      <c r="R381" s="1281"/>
      <c r="S381" s="1268"/>
      <c r="T381" s="1269"/>
      <c r="U381" s="1280"/>
      <c r="V381" s="1281"/>
      <c r="W381" s="1268"/>
      <c r="X381" s="1269"/>
      <c r="Y381" s="1280"/>
      <c r="Z381" s="1281"/>
      <c r="AA381" s="1268"/>
      <c r="AB381" s="1269" t="s">
        <v>511</v>
      </c>
      <c r="AC381" s="1242">
        <f>SUM(AC350:AC377)</f>
        <v>330</v>
      </c>
      <c r="AD381" s="1206">
        <f>SUM(AD350:AD377)</f>
        <v>684</v>
      </c>
      <c r="AE381" s="467" t="s">
        <v>36</v>
      </c>
      <c r="AF381" s="118" t="s">
        <v>412</v>
      </c>
      <c r="AG381" s="1688"/>
      <c r="AH381" s="1689"/>
      <c r="AI381" s="1689"/>
      <c r="AJ381" s="1689"/>
      <c r="AK381" s="1689"/>
      <c r="AL381" s="1690"/>
    </row>
    <row r="382" spans="1:38" s="1" customFormat="1" ht="13.5" customHeight="1">
      <c r="A382" s="2272" t="s">
        <v>776</v>
      </c>
      <c r="B382" s="472">
        <v>43160</v>
      </c>
      <c r="C382" s="473" t="s">
        <v>774</v>
      </c>
      <c r="D382" s="75" t="s">
        <v>627</v>
      </c>
      <c r="E382" s="73">
        <v>42</v>
      </c>
      <c r="F382" s="61">
        <v>16.2</v>
      </c>
      <c r="G382" s="23">
        <v>10.4</v>
      </c>
      <c r="H382" s="64">
        <v>9</v>
      </c>
      <c r="I382" s="65">
        <v>3.5</v>
      </c>
      <c r="J382" s="66">
        <v>3.4</v>
      </c>
      <c r="K382" s="24">
        <v>7.7</v>
      </c>
      <c r="L382" s="69">
        <v>7.7</v>
      </c>
      <c r="M382" s="65" t="s">
        <v>36</v>
      </c>
      <c r="N382" s="66">
        <v>37.200000000000003</v>
      </c>
      <c r="O382" s="23" t="s">
        <v>19</v>
      </c>
      <c r="P382" s="64">
        <v>75.3</v>
      </c>
      <c r="Q382" s="23" t="s">
        <v>36</v>
      </c>
      <c r="R382" s="64">
        <v>105.3</v>
      </c>
      <c r="S382" s="23" t="s">
        <v>36</v>
      </c>
      <c r="T382" s="64" t="s">
        <v>36</v>
      </c>
      <c r="U382" s="23" t="s">
        <v>36</v>
      </c>
      <c r="V382" s="64" t="s">
        <v>36</v>
      </c>
      <c r="W382" s="65" t="s">
        <v>36</v>
      </c>
      <c r="X382" s="66">
        <v>36</v>
      </c>
      <c r="Y382" s="70" t="s">
        <v>36</v>
      </c>
      <c r="Z382" s="71">
        <v>255</v>
      </c>
      <c r="AA382" s="24" t="s">
        <v>36</v>
      </c>
      <c r="AB382" s="69">
        <v>0.12</v>
      </c>
      <c r="AC382" s="481" t="s">
        <v>36</v>
      </c>
      <c r="AD382" s="464" t="s">
        <v>36</v>
      </c>
      <c r="AE382" s="467" t="s">
        <v>36</v>
      </c>
      <c r="AF382" s="118" t="s">
        <v>36</v>
      </c>
      <c r="AG382" s="1235">
        <v>43167</v>
      </c>
      <c r="AH382" s="1354" t="s">
        <v>512</v>
      </c>
      <c r="AI382" s="1371">
        <v>5</v>
      </c>
      <c r="AJ382" s="1372" t="s">
        <v>20</v>
      </c>
      <c r="AK382" s="1373"/>
      <c r="AL382" s="1374"/>
    </row>
    <row r="383" spans="1:38" s="1" customFormat="1" ht="13.5" customHeight="1">
      <c r="A383" s="2273"/>
      <c r="B383" s="472">
        <v>43161</v>
      </c>
      <c r="C383" s="473" t="s">
        <v>40</v>
      </c>
      <c r="D383" s="75" t="s">
        <v>627</v>
      </c>
      <c r="E383" s="73" t="s">
        <v>36</v>
      </c>
      <c r="F383" s="61">
        <v>10</v>
      </c>
      <c r="G383" s="23">
        <v>10.199999999999999</v>
      </c>
      <c r="H383" s="64">
        <v>9.1</v>
      </c>
      <c r="I383" s="65">
        <v>4.4000000000000004</v>
      </c>
      <c r="J383" s="66">
        <v>4.2</v>
      </c>
      <c r="K383" s="24">
        <v>7.69</v>
      </c>
      <c r="L383" s="69">
        <v>7.7</v>
      </c>
      <c r="M383" s="65" t="s">
        <v>36</v>
      </c>
      <c r="N383" s="66">
        <v>37.6</v>
      </c>
      <c r="O383" s="23" t="s">
        <v>36</v>
      </c>
      <c r="P383" s="64">
        <v>75.5</v>
      </c>
      <c r="Q383" s="23" t="s">
        <v>36</v>
      </c>
      <c r="R383" s="64">
        <v>106.1</v>
      </c>
      <c r="S383" s="23" t="s">
        <v>36</v>
      </c>
      <c r="T383" s="64" t="s">
        <v>19</v>
      </c>
      <c r="U383" s="23" t="s">
        <v>36</v>
      </c>
      <c r="V383" s="64" t="s">
        <v>19</v>
      </c>
      <c r="W383" s="65" t="s">
        <v>36</v>
      </c>
      <c r="X383" s="66">
        <v>37.9</v>
      </c>
      <c r="Y383" s="70" t="s">
        <v>36</v>
      </c>
      <c r="Z383" s="71">
        <v>249</v>
      </c>
      <c r="AA383" s="24" t="s">
        <v>36</v>
      </c>
      <c r="AB383" s="69">
        <v>0.16</v>
      </c>
      <c r="AC383" s="481" t="s">
        <v>36</v>
      </c>
      <c r="AD383" s="464" t="s">
        <v>36</v>
      </c>
      <c r="AE383" s="467" t="s">
        <v>36</v>
      </c>
      <c r="AF383" s="118" t="s">
        <v>36</v>
      </c>
      <c r="AG383" s="12" t="s">
        <v>513</v>
      </c>
      <c r="AH383" s="13" t="s">
        <v>514</v>
      </c>
      <c r="AI383" s="1376" t="s">
        <v>515</v>
      </c>
      <c r="AJ383" s="1377" t="s">
        <v>516</v>
      </c>
      <c r="AK383" s="1334"/>
      <c r="AL383" s="1335"/>
    </row>
    <row r="384" spans="1:38" s="1" customFormat="1" ht="13.5" customHeight="1">
      <c r="A384" s="2273"/>
      <c r="B384" s="472">
        <v>43162</v>
      </c>
      <c r="C384" s="473" t="s">
        <v>41</v>
      </c>
      <c r="D384" s="75" t="s">
        <v>627</v>
      </c>
      <c r="E384" s="73" t="s">
        <v>36</v>
      </c>
      <c r="F384" s="61">
        <v>9.8000000000000007</v>
      </c>
      <c r="G384" s="23">
        <v>10.1</v>
      </c>
      <c r="H384" s="64">
        <v>9</v>
      </c>
      <c r="I384" s="65">
        <v>3.8</v>
      </c>
      <c r="J384" s="66">
        <v>3.3</v>
      </c>
      <c r="K384" s="24">
        <v>7.67</v>
      </c>
      <c r="L384" s="69">
        <v>7.7</v>
      </c>
      <c r="M384" s="65" t="s">
        <v>36</v>
      </c>
      <c r="N384" s="66">
        <v>37.5</v>
      </c>
      <c r="O384" s="23" t="s">
        <v>36</v>
      </c>
      <c r="P384" s="64" t="s">
        <v>19</v>
      </c>
      <c r="Q384" s="23" t="s">
        <v>36</v>
      </c>
      <c r="R384" s="64" t="s">
        <v>19</v>
      </c>
      <c r="S384" s="23" t="s">
        <v>36</v>
      </c>
      <c r="T384" s="64" t="s">
        <v>19</v>
      </c>
      <c r="U384" s="23" t="s">
        <v>36</v>
      </c>
      <c r="V384" s="64" t="s">
        <v>19</v>
      </c>
      <c r="W384" s="65" t="s">
        <v>36</v>
      </c>
      <c r="X384" s="66" t="s">
        <v>19</v>
      </c>
      <c r="Y384" s="70" t="s">
        <v>36</v>
      </c>
      <c r="Z384" s="71" t="s">
        <v>19</v>
      </c>
      <c r="AA384" s="24" t="s">
        <v>36</v>
      </c>
      <c r="AB384" s="69" t="s">
        <v>36</v>
      </c>
      <c r="AC384" s="481" t="s">
        <v>36</v>
      </c>
      <c r="AD384" s="464" t="s">
        <v>36</v>
      </c>
      <c r="AE384" s="467" t="s">
        <v>36</v>
      </c>
      <c r="AF384" s="118" t="s">
        <v>36</v>
      </c>
      <c r="AG384" s="1218" t="s">
        <v>546</v>
      </c>
      <c r="AH384" s="1219" t="s">
        <v>20</v>
      </c>
      <c r="AI384" s="31" t="str">
        <f>IF('[1]3月'!AH50="","",'[1]3月'!AH50)</f>
        <v/>
      </c>
      <c r="AJ384" s="984">
        <v>10</v>
      </c>
      <c r="AK384" s="36"/>
      <c r="AL384" s="96"/>
    </row>
    <row r="385" spans="1:38" s="1" customFormat="1" ht="13.5" customHeight="1">
      <c r="A385" s="2273"/>
      <c r="B385" s="472">
        <v>43163</v>
      </c>
      <c r="C385" s="473" t="s">
        <v>42</v>
      </c>
      <c r="D385" s="75" t="s">
        <v>627</v>
      </c>
      <c r="E385" s="73" t="s">
        <v>36</v>
      </c>
      <c r="F385" s="61">
        <v>15.6</v>
      </c>
      <c r="G385" s="23">
        <v>10.199999999999999</v>
      </c>
      <c r="H385" s="64">
        <v>9.3000000000000007</v>
      </c>
      <c r="I385" s="65">
        <v>4</v>
      </c>
      <c r="J385" s="66">
        <v>3.7</v>
      </c>
      <c r="K385" s="24">
        <v>7.66</v>
      </c>
      <c r="L385" s="69">
        <v>7.65</v>
      </c>
      <c r="M385" s="65" t="s">
        <v>36</v>
      </c>
      <c r="N385" s="66">
        <v>37.299999999999997</v>
      </c>
      <c r="O385" s="23" t="s">
        <v>36</v>
      </c>
      <c r="P385" s="64" t="s">
        <v>19</v>
      </c>
      <c r="Q385" s="23" t="s">
        <v>36</v>
      </c>
      <c r="R385" s="64" t="s">
        <v>19</v>
      </c>
      <c r="S385" s="23" t="s">
        <v>36</v>
      </c>
      <c r="T385" s="64" t="s">
        <v>36</v>
      </c>
      <c r="U385" s="23" t="s">
        <v>36</v>
      </c>
      <c r="V385" s="64" t="s">
        <v>36</v>
      </c>
      <c r="W385" s="65" t="s">
        <v>36</v>
      </c>
      <c r="X385" s="66" t="s">
        <v>19</v>
      </c>
      <c r="Y385" s="70" t="s">
        <v>36</v>
      </c>
      <c r="Z385" s="71" t="s">
        <v>19</v>
      </c>
      <c r="AA385" s="24" t="s">
        <v>36</v>
      </c>
      <c r="AB385" s="69" t="s">
        <v>36</v>
      </c>
      <c r="AC385" s="481" t="s">
        <v>36</v>
      </c>
      <c r="AD385" s="464" t="s">
        <v>36</v>
      </c>
      <c r="AE385" s="467" t="s">
        <v>36</v>
      </c>
      <c r="AF385" s="118" t="s">
        <v>36</v>
      </c>
      <c r="AG385" s="6" t="s">
        <v>547</v>
      </c>
      <c r="AH385" s="18" t="s">
        <v>548</v>
      </c>
      <c r="AI385" s="37" t="str">
        <f>IF('[1]3月'!AH51="","",'[1]3月'!AH51)</f>
        <v/>
      </c>
      <c r="AJ385" s="987" t="s">
        <v>644</v>
      </c>
      <c r="AK385" s="36"/>
      <c r="AL385" s="96"/>
    </row>
    <row r="386" spans="1:38" s="1" customFormat="1" ht="13.5" customHeight="1">
      <c r="A386" s="2273"/>
      <c r="B386" s="472">
        <v>43164</v>
      </c>
      <c r="C386" s="473" t="s">
        <v>37</v>
      </c>
      <c r="D386" s="75" t="s">
        <v>641</v>
      </c>
      <c r="E386" s="73">
        <v>19</v>
      </c>
      <c r="F386" s="61">
        <v>17.100000000000001</v>
      </c>
      <c r="G386" s="23">
        <v>10.5</v>
      </c>
      <c r="H386" s="64">
        <v>9.6</v>
      </c>
      <c r="I386" s="65">
        <v>3.9</v>
      </c>
      <c r="J386" s="66">
        <v>3.9</v>
      </c>
      <c r="K386" s="24">
        <v>7.63</v>
      </c>
      <c r="L386" s="69">
        <v>7.63</v>
      </c>
      <c r="M386" s="65" t="s">
        <v>36</v>
      </c>
      <c r="N386" s="66">
        <v>37</v>
      </c>
      <c r="O386" s="23" t="s">
        <v>36</v>
      </c>
      <c r="P386" s="64">
        <v>73.900000000000006</v>
      </c>
      <c r="Q386" s="23" t="s">
        <v>36</v>
      </c>
      <c r="R386" s="64">
        <v>105.9</v>
      </c>
      <c r="S386" s="23" t="s">
        <v>36</v>
      </c>
      <c r="T386" s="64" t="s">
        <v>36</v>
      </c>
      <c r="U386" s="23" t="s">
        <v>36</v>
      </c>
      <c r="V386" s="64" t="s">
        <v>36</v>
      </c>
      <c r="W386" s="65" t="s">
        <v>36</v>
      </c>
      <c r="X386" s="66">
        <v>36.299999999999997</v>
      </c>
      <c r="Y386" s="70" t="s">
        <v>36</v>
      </c>
      <c r="Z386" s="71">
        <v>245</v>
      </c>
      <c r="AA386" s="24" t="s">
        <v>36</v>
      </c>
      <c r="AB386" s="69">
        <v>0.16</v>
      </c>
      <c r="AC386" s="481" t="s">
        <v>36</v>
      </c>
      <c r="AD386" s="464" t="s">
        <v>36</v>
      </c>
      <c r="AE386" s="467" t="s">
        <v>36</v>
      </c>
      <c r="AF386" s="118" t="s">
        <v>36</v>
      </c>
      <c r="AG386" s="6" t="s">
        <v>21</v>
      </c>
      <c r="AH386" s="18"/>
      <c r="AI386" s="40" t="str">
        <f>IF('[1]3月'!AH52="","",'[1]3月'!AH52)</f>
        <v/>
      </c>
      <c r="AJ386" s="990" t="s">
        <v>644</v>
      </c>
      <c r="AK386" s="36"/>
      <c r="AL386" s="96"/>
    </row>
    <row r="387" spans="1:38" s="1" customFormat="1" ht="13.5" customHeight="1">
      <c r="A387" s="2273"/>
      <c r="B387" s="472">
        <v>43165</v>
      </c>
      <c r="C387" s="473" t="s">
        <v>38</v>
      </c>
      <c r="D387" s="75" t="s">
        <v>641</v>
      </c>
      <c r="E387" s="73">
        <v>2</v>
      </c>
      <c r="F387" s="61">
        <v>7.9</v>
      </c>
      <c r="G387" s="23">
        <v>10.4</v>
      </c>
      <c r="H387" s="64">
        <v>9.6</v>
      </c>
      <c r="I387" s="65">
        <v>4.5</v>
      </c>
      <c r="J387" s="66">
        <v>4</v>
      </c>
      <c r="K387" s="24">
        <v>7.63</v>
      </c>
      <c r="L387" s="69">
        <v>7.62</v>
      </c>
      <c r="M387" s="65" t="s">
        <v>36</v>
      </c>
      <c r="N387" s="66">
        <v>37.299999999999997</v>
      </c>
      <c r="O387" s="23" t="s">
        <v>36</v>
      </c>
      <c r="P387" s="64">
        <v>73.400000000000006</v>
      </c>
      <c r="Q387" s="23" t="s">
        <v>36</v>
      </c>
      <c r="R387" s="64">
        <v>103.9</v>
      </c>
      <c r="S387" s="23" t="s">
        <v>36</v>
      </c>
      <c r="T387" s="64" t="s">
        <v>36</v>
      </c>
      <c r="U387" s="23" t="s">
        <v>36</v>
      </c>
      <c r="V387" s="64" t="s">
        <v>36</v>
      </c>
      <c r="W387" s="65" t="s">
        <v>36</v>
      </c>
      <c r="X387" s="66">
        <v>36.299999999999997</v>
      </c>
      <c r="Y387" s="70" t="s">
        <v>36</v>
      </c>
      <c r="Z387" s="71">
        <v>240</v>
      </c>
      <c r="AA387" s="24" t="s">
        <v>36</v>
      </c>
      <c r="AB387" s="69">
        <v>0.16</v>
      </c>
      <c r="AC387" s="481" t="s">
        <v>36</v>
      </c>
      <c r="AD387" s="464" t="s">
        <v>36</v>
      </c>
      <c r="AE387" s="467" t="s">
        <v>36</v>
      </c>
      <c r="AF387" s="118" t="s">
        <v>36</v>
      </c>
      <c r="AG387" s="6" t="s">
        <v>549</v>
      </c>
      <c r="AH387" s="18" t="s">
        <v>22</v>
      </c>
      <c r="AI387" s="34" t="str">
        <f>IF('[1]3月'!AH53="","",'[1]3月'!AH53)</f>
        <v/>
      </c>
      <c r="AJ387" s="993">
        <v>36.6</v>
      </c>
      <c r="AK387" s="47"/>
      <c r="AL387" s="98"/>
    </row>
    <row r="388" spans="1:38" s="1" customFormat="1" ht="13.5" customHeight="1">
      <c r="A388" s="2273"/>
      <c r="B388" s="472">
        <v>43166</v>
      </c>
      <c r="C388" s="473" t="s">
        <v>35</v>
      </c>
      <c r="D388" s="75" t="s">
        <v>627</v>
      </c>
      <c r="E388" s="73" t="s">
        <v>36</v>
      </c>
      <c r="F388" s="61">
        <v>5.4</v>
      </c>
      <c r="G388" s="23">
        <v>10.4</v>
      </c>
      <c r="H388" s="64">
        <v>9.6999999999999993</v>
      </c>
      <c r="I388" s="65">
        <v>5.0999999999999996</v>
      </c>
      <c r="J388" s="66">
        <v>4.4000000000000004</v>
      </c>
      <c r="K388" s="24">
        <v>7.52</v>
      </c>
      <c r="L388" s="69">
        <v>7.56</v>
      </c>
      <c r="M388" s="65" t="s">
        <v>36</v>
      </c>
      <c r="N388" s="66">
        <v>37.299999999999997</v>
      </c>
      <c r="O388" s="23" t="s">
        <v>36</v>
      </c>
      <c r="P388" s="64">
        <v>73.900000000000006</v>
      </c>
      <c r="Q388" s="23" t="s">
        <v>36</v>
      </c>
      <c r="R388" s="64">
        <v>103.3</v>
      </c>
      <c r="S388" s="23" t="s">
        <v>36</v>
      </c>
      <c r="T388" s="64" t="s">
        <v>36</v>
      </c>
      <c r="U388" s="23" t="s">
        <v>36</v>
      </c>
      <c r="V388" s="64" t="s">
        <v>36</v>
      </c>
      <c r="W388" s="65" t="s">
        <v>36</v>
      </c>
      <c r="X388" s="66">
        <v>36.799999999999997</v>
      </c>
      <c r="Y388" s="70" t="s">
        <v>36</v>
      </c>
      <c r="Z388" s="71">
        <v>223</v>
      </c>
      <c r="AA388" s="24" t="s">
        <v>36</v>
      </c>
      <c r="AB388" s="69">
        <v>0.22</v>
      </c>
      <c r="AC388" s="481" t="s">
        <v>36</v>
      </c>
      <c r="AD388" s="464" t="s">
        <v>36</v>
      </c>
      <c r="AE388" s="467" t="s">
        <v>36</v>
      </c>
      <c r="AF388" s="118" t="s">
        <v>36</v>
      </c>
      <c r="AG388" s="6" t="s">
        <v>550</v>
      </c>
      <c r="AH388" s="18" t="s">
        <v>23</v>
      </c>
      <c r="AI388" s="523" t="str">
        <f>IF('[1]3月'!AH54="","",'[1]3月'!AH54)</f>
        <v/>
      </c>
      <c r="AJ388" s="993">
        <v>73.099999999999994</v>
      </c>
      <c r="AK388" s="42"/>
      <c r="AL388" s="96"/>
    </row>
    <row r="389" spans="1:38" s="1" customFormat="1" ht="13.5" customHeight="1">
      <c r="A389" s="2273"/>
      <c r="B389" s="472">
        <v>43167</v>
      </c>
      <c r="C389" s="473" t="s">
        <v>39</v>
      </c>
      <c r="D389" s="75" t="s">
        <v>632</v>
      </c>
      <c r="E389" s="73">
        <v>18.5</v>
      </c>
      <c r="F389" s="61">
        <v>5</v>
      </c>
      <c r="G389" s="23">
        <v>10.6</v>
      </c>
      <c r="H389" s="64">
        <v>10</v>
      </c>
      <c r="I389" s="65">
        <v>5.3</v>
      </c>
      <c r="J389" s="66">
        <v>5</v>
      </c>
      <c r="K389" s="24">
        <v>7.51</v>
      </c>
      <c r="L389" s="69">
        <v>7.53</v>
      </c>
      <c r="M389" s="65" t="s">
        <v>36</v>
      </c>
      <c r="N389" s="66">
        <v>36.6</v>
      </c>
      <c r="O389" s="23" t="s">
        <v>36</v>
      </c>
      <c r="P389" s="64">
        <v>73.099999999999994</v>
      </c>
      <c r="Q389" s="23" t="s">
        <v>36</v>
      </c>
      <c r="R389" s="64">
        <v>104.9</v>
      </c>
      <c r="S389" s="23" t="s">
        <v>36</v>
      </c>
      <c r="T389" s="64">
        <v>60.4</v>
      </c>
      <c r="U389" s="23" t="s">
        <v>36</v>
      </c>
      <c r="V389" s="64">
        <v>44.5</v>
      </c>
      <c r="W389" s="65" t="s">
        <v>36</v>
      </c>
      <c r="X389" s="66">
        <v>35.1</v>
      </c>
      <c r="Y389" s="70" t="s">
        <v>36</v>
      </c>
      <c r="Z389" s="71">
        <v>221</v>
      </c>
      <c r="AA389" s="24" t="s">
        <v>36</v>
      </c>
      <c r="AB389" s="69">
        <v>0.23</v>
      </c>
      <c r="AC389" s="481">
        <v>257</v>
      </c>
      <c r="AD389" s="464">
        <v>334</v>
      </c>
      <c r="AE389" s="467"/>
      <c r="AF389" s="118"/>
      <c r="AG389" s="6" t="s">
        <v>551</v>
      </c>
      <c r="AH389" s="18" t="s">
        <v>23</v>
      </c>
      <c r="AI389" s="523" t="str">
        <f>IF('[1]3月'!AH55="","",'[1]3月'!AH55)</f>
        <v/>
      </c>
      <c r="AJ389" s="993">
        <v>104.9</v>
      </c>
      <c r="AK389" s="42"/>
      <c r="AL389" s="96"/>
    </row>
    <row r="390" spans="1:38" s="1" customFormat="1" ht="13.5" customHeight="1">
      <c r="A390" s="2273"/>
      <c r="B390" s="472">
        <v>43168</v>
      </c>
      <c r="C390" s="473" t="s">
        <v>40</v>
      </c>
      <c r="D390" s="75" t="s">
        <v>632</v>
      </c>
      <c r="E390" s="73">
        <v>59</v>
      </c>
      <c r="F390" s="61">
        <v>17</v>
      </c>
      <c r="G390" s="23">
        <v>11.5</v>
      </c>
      <c r="H390" s="64">
        <v>10.6</v>
      </c>
      <c r="I390" s="65">
        <v>5.8</v>
      </c>
      <c r="J390" s="66">
        <v>4.8</v>
      </c>
      <c r="K390" s="24">
        <v>7.42</v>
      </c>
      <c r="L390" s="69">
        <v>7.44</v>
      </c>
      <c r="M390" s="65" t="s">
        <v>36</v>
      </c>
      <c r="N390" s="66">
        <v>35.9</v>
      </c>
      <c r="O390" s="23" t="s">
        <v>36</v>
      </c>
      <c r="P390" s="64">
        <v>71.2</v>
      </c>
      <c r="Q390" s="23" t="s">
        <v>36</v>
      </c>
      <c r="R390" s="64">
        <v>101.3</v>
      </c>
      <c r="S390" s="23" t="s">
        <v>36</v>
      </c>
      <c r="T390" s="64" t="s">
        <v>36</v>
      </c>
      <c r="U390" s="23" t="s">
        <v>36</v>
      </c>
      <c r="V390" s="64" t="s">
        <v>36</v>
      </c>
      <c r="W390" s="65" t="s">
        <v>36</v>
      </c>
      <c r="X390" s="66">
        <v>36.1</v>
      </c>
      <c r="Y390" s="70" t="s">
        <v>36</v>
      </c>
      <c r="Z390" s="71">
        <v>253</v>
      </c>
      <c r="AA390" s="24" t="s">
        <v>36</v>
      </c>
      <c r="AB390" s="69">
        <v>0.28999999999999998</v>
      </c>
      <c r="AC390" s="481" t="s">
        <v>36</v>
      </c>
      <c r="AD390" s="464" t="s">
        <v>36</v>
      </c>
      <c r="AE390" s="467"/>
      <c r="AF390" s="118"/>
      <c r="AG390" s="6" t="s">
        <v>552</v>
      </c>
      <c r="AH390" s="18" t="s">
        <v>23</v>
      </c>
      <c r="AI390" s="523" t="str">
        <f>IF('[1]3月'!AH56="","",'[1]3月'!AH56)</f>
        <v/>
      </c>
      <c r="AJ390" s="993">
        <v>60.4</v>
      </c>
      <c r="AK390" s="42"/>
      <c r="AL390" s="96"/>
    </row>
    <row r="391" spans="1:38" s="1" customFormat="1" ht="13.5" customHeight="1">
      <c r="A391" s="2273"/>
      <c r="B391" s="472">
        <v>43169</v>
      </c>
      <c r="C391" s="473" t="s">
        <v>41</v>
      </c>
      <c r="D391" s="75" t="s">
        <v>627</v>
      </c>
      <c r="E391" s="73">
        <v>3.5</v>
      </c>
      <c r="F391" s="61">
        <v>7.9</v>
      </c>
      <c r="G391" s="23">
        <v>11.7</v>
      </c>
      <c r="H391" s="64">
        <v>10.6</v>
      </c>
      <c r="I391" s="65">
        <v>9.4</v>
      </c>
      <c r="J391" s="66">
        <v>8</v>
      </c>
      <c r="K391" s="24">
        <v>7.49</v>
      </c>
      <c r="L391" s="69">
        <v>7.51</v>
      </c>
      <c r="M391" s="65" t="s">
        <v>36</v>
      </c>
      <c r="N391" s="66">
        <v>36</v>
      </c>
      <c r="O391" s="23" t="s">
        <v>36</v>
      </c>
      <c r="P391" s="64" t="s">
        <v>19</v>
      </c>
      <c r="Q391" s="23" t="s">
        <v>36</v>
      </c>
      <c r="R391" s="64" t="s">
        <v>19</v>
      </c>
      <c r="S391" s="23" t="s">
        <v>36</v>
      </c>
      <c r="T391" s="64" t="s">
        <v>36</v>
      </c>
      <c r="U391" s="23" t="s">
        <v>36</v>
      </c>
      <c r="V391" s="64" t="s">
        <v>36</v>
      </c>
      <c r="W391" s="65" t="s">
        <v>36</v>
      </c>
      <c r="X391" s="66" t="s">
        <v>19</v>
      </c>
      <c r="Y391" s="70" t="s">
        <v>36</v>
      </c>
      <c r="Z391" s="71" t="s">
        <v>19</v>
      </c>
      <c r="AA391" s="24" t="s">
        <v>36</v>
      </c>
      <c r="AB391" s="69" t="s">
        <v>19</v>
      </c>
      <c r="AC391" s="481" t="s">
        <v>36</v>
      </c>
      <c r="AD391" s="464" t="s">
        <v>36</v>
      </c>
      <c r="AE391" s="467"/>
      <c r="AF391" s="118"/>
      <c r="AG391" s="6" t="s">
        <v>553</v>
      </c>
      <c r="AH391" s="18" t="s">
        <v>23</v>
      </c>
      <c r="AI391" s="523" t="str">
        <f>IF('[1]3月'!AH57="","",'[1]3月'!AH57)</f>
        <v/>
      </c>
      <c r="AJ391" s="993">
        <v>44.5</v>
      </c>
      <c r="AK391" s="42"/>
      <c r="AL391" s="96"/>
    </row>
    <row r="392" spans="1:38" s="1" customFormat="1" ht="13.5" customHeight="1">
      <c r="A392" s="2273"/>
      <c r="B392" s="472">
        <v>43170</v>
      </c>
      <c r="C392" s="473" t="s">
        <v>42</v>
      </c>
      <c r="D392" s="75" t="s">
        <v>641</v>
      </c>
      <c r="E392" s="73" t="s">
        <v>36</v>
      </c>
      <c r="F392" s="61">
        <v>7.5</v>
      </c>
      <c r="G392" s="23">
        <v>11.7</v>
      </c>
      <c r="H392" s="64">
        <v>10.7</v>
      </c>
      <c r="I392" s="65">
        <v>7.2</v>
      </c>
      <c r="J392" s="66">
        <v>6.2</v>
      </c>
      <c r="K392" s="24">
        <v>7.51</v>
      </c>
      <c r="L392" s="69">
        <v>7.51</v>
      </c>
      <c r="M392" s="65" t="s">
        <v>36</v>
      </c>
      <c r="N392" s="66">
        <v>35.700000000000003</v>
      </c>
      <c r="O392" s="23" t="s">
        <v>36</v>
      </c>
      <c r="P392" s="64" t="s">
        <v>19</v>
      </c>
      <c r="Q392" s="23" t="s">
        <v>36</v>
      </c>
      <c r="R392" s="64" t="s">
        <v>19</v>
      </c>
      <c r="S392" s="23" t="s">
        <v>36</v>
      </c>
      <c r="T392" s="64" t="s">
        <v>36</v>
      </c>
      <c r="U392" s="23" t="s">
        <v>36</v>
      </c>
      <c r="V392" s="64" t="s">
        <v>36</v>
      </c>
      <c r="W392" s="65" t="s">
        <v>36</v>
      </c>
      <c r="X392" s="66" t="s">
        <v>19</v>
      </c>
      <c r="Y392" s="70" t="s">
        <v>36</v>
      </c>
      <c r="Z392" s="71" t="s">
        <v>19</v>
      </c>
      <c r="AA392" s="24" t="s">
        <v>36</v>
      </c>
      <c r="AB392" s="69" t="s">
        <v>19</v>
      </c>
      <c r="AC392" s="481" t="s">
        <v>36</v>
      </c>
      <c r="AD392" s="464" t="s">
        <v>36</v>
      </c>
      <c r="AE392" s="467"/>
      <c r="AF392" s="118"/>
      <c r="AG392" s="6" t="s">
        <v>554</v>
      </c>
      <c r="AH392" s="18" t="s">
        <v>23</v>
      </c>
      <c r="AI392" s="523" t="str">
        <f>IF('[1]3月'!AH58="","",'[1]3月'!AH58)</f>
        <v/>
      </c>
      <c r="AJ392" s="993">
        <v>35.1</v>
      </c>
      <c r="AK392" s="42"/>
      <c r="AL392" s="96"/>
    </row>
    <row r="393" spans="1:38" s="1" customFormat="1" ht="13.5" customHeight="1">
      <c r="A393" s="2273"/>
      <c r="B393" s="472">
        <v>43171</v>
      </c>
      <c r="C393" s="473" t="s">
        <v>37</v>
      </c>
      <c r="D393" s="75" t="s">
        <v>627</v>
      </c>
      <c r="E393" s="73" t="s">
        <v>36</v>
      </c>
      <c r="F393" s="61">
        <v>10.6</v>
      </c>
      <c r="G393" s="23">
        <v>12</v>
      </c>
      <c r="H393" s="64">
        <v>10.8</v>
      </c>
      <c r="I393" s="65">
        <v>7</v>
      </c>
      <c r="J393" s="66">
        <v>5.9</v>
      </c>
      <c r="K393" s="24">
        <v>7.46</v>
      </c>
      <c r="L393" s="69">
        <v>7.48</v>
      </c>
      <c r="M393" s="65" t="s">
        <v>36</v>
      </c>
      <c r="N393" s="66">
        <v>34.9</v>
      </c>
      <c r="O393" s="23" t="s">
        <v>36</v>
      </c>
      <c r="P393" s="64">
        <v>68.900000000000006</v>
      </c>
      <c r="Q393" s="23" t="s">
        <v>36</v>
      </c>
      <c r="R393" s="64">
        <v>97.8</v>
      </c>
      <c r="S393" s="23" t="s">
        <v>36</v>
      </c>
      <c r="T393" s="64" t="s">
        <v>36</v>
      </c>
      <c r="U393" s="23" t="s">
        <v>36</v>
      </c>
      <c r="V393" s="64" t="s">
        <v>36</v>
      </c>
      <c r="W393" s="65" t="s">
        <v>36</v>
      </c>
      <c r="X393" s="66">
        <v>36</v>
      </c>
      <c r="Y393" s="70" t="s">
        <v>36</v>
      </c>
      <c r="Z393" s="71">
        <v>215</v>
      </c>
      <c r="AA393" s="24" t="s">
        <v>36</v>
      </c>
      <c r="AB393" s="69">
        <v>0.33</v>
      </c>
      <c r="AC393" s="481" t="s">
        <v>36</v>
      </c>
      <c r="AD393" s="464" t="s">
        <v>36</v>
      </c>
      <c r="AE393" s="467"/>
      <c r="AF393" s="118"/>
      <c r="AG393" s="6" t="s">
        <v>555</v>
      </c>
      <c r="AH393" s="18" t="s">
        <v>23</v>
      </c>
      <c r="AI393" s="524" t="str">
        <f>IF('[1]3月'!AH59="","",'[1]3月'!AH59)</f>
        <v/>
      </c>
      <c r="AJ393" s="1431">
        <v>221</v>
      </c>
      <c r="AK393" s="42"/>
      <c r="AL393" s="96"/>
    </row>
    <row r="394" spans="1:38" s="1" customFormat="1" ht="13.5" customHeight="1">
      <c r="A394" s="2273"/>
      <c r="B394" s="472">
        <v>43172</v>
      </c>
      <c r="C394" s="473" t="s">
        <v>38</v>
      </c>
      <c r="D394" s="75" t="s">
        <v>627</v>
      </c>
      <c r="E394" s="73" t="s">
        <v>36</v>
      </c>
      <c r="F394" s="61">
        <v>9.4</v>
      </c>
      <c r="G394" s="23">
        <v>12.1</v>
      </c>
      <c r="H394" s="64">
        <v>10.9</v>
      </c>
      <c r="I394" s="65">
        <v>6.6</v>
      </c>
      <c r="J394" s="66">
        <v>5.5</v>
      </c>
      <c r="K394" s="24">
        <v>7.49</v>
      </c>
      <c r="L394" s="69">
        <v>7.48</v>
      </c>
      <c r="M394" s="65" t="s">
        <v>36</v>
      </c>
      <c r="N394" s="66">
        <v>35.9</v>
      </c>
      <c r="O394" s="23" t="s">
        <v>36</v>
      </c>
      <c r="P394" s="64">
        <v>68.8</v>
      </c>
      <c r="Q394" s="23" t="s">
        <v>36</v>
      </c>
      <c r="R394" s="64">
        <v>99</v>
      </c>
      <c r="S394" s="23" t="s">
        <v>36</v>
      </c>
      <c r="T394" s="64" t="s">
        <v>36</v>
      </c>
      <c r="U394" s="23" t="s">
        <v>36</v>
      </c>
      <c r="V394" s="64" t="s">
        <v>36</v>
      </c>
      <c r="W394" s="65" t="s">
        <v>36</v>
      </c>
      <c r="X394" s="66">
        <v>34.6</v>
      </c>
      <c r="Y394" s="70" t="s">
        <v>36</v>
      </c>
      <c r="Z394" s="71">
        <v>243</v>
      </c>
      <c r="AA394" s="24" t="s">
        <v>36</v>
      </c>
      <c r="AB394" s="69">
        <v>0.33</v>
      </c>
      <c r="AC394" s="481" t="s">
        <v>36</v>
      </c>
      <c r="AD394" s="464" t="s">
        <v>36</v>
      </c>
      <c r="AE394" s="467"/>
      <c r="AF394" s="118"/>
      <c r="AG394" s="6" t="s">
        <v>556</v>
      </c>
      <c r="AH394" s="18" t="s">
        <v>23</v>
      </c>
      <c r="AI394" s="526" t="str">
        <f>IF('[1]3月'!AH60="","",'[1]3月'!AH60)</f>
        <v/>
      </c>
      <c r="AJ394" s="1433">
        <v>0.23</v>
      </c>
      <c r="AK394" s="42"/>
      <c r="AL394" s="96"/>
    </row>
    <row r="395" spans="1:38" s="1" customFormat="1" ht="13.5" customHeight="1">
      <c r="A395" s="2273"/>
      <c r="B395" s="472">
        <v>43173</v>
      </c>
      <c r="C395" s="473" t="s">
        <v>35</v>
      </c>
      <c r="D395" s="75" t="s">
        <v>627</v>
      </c>
      <c r="E395" s="73" t="s">
        <v>36</v>
      </c>
      <c r="F395" s="61">
        <v>16.2</v>
      </c>
      <c r="G395" s="23">
        <v>12.3</v>
      </c>
      <c r="H395" s="64">
        <v>11.1</v>
      </c>
      <c r="I395" s="65">
        <v>6.1</v>
      </c>
      <c r="J395" s="66">
        <v>5.4</v>
      </c>
      <c r="K395" s="24">
        <v>7.47</v>
      </c>
      <c r="L395" s="69">
        <v>7.46</v>
      </c>
      <c r="M395" s="65" t="s">
        <v>36</v>
      </c>
      <c r="N395" s="66">
        <v>34.9</v>
      </c>
      <c r="O395" s="23" t="s">
        <v>36</v>
      </c>
      <c r="P395" s="64">
        <v>69.7</v>
      </c>
      <c r="Q395" s="23" t="s">
        <v>36</v>
      </c>
      <c r="R395" s="64">
        <v>98.8</v>
      </c>
      <c r="S395" s="23" t="s">
        <v>36</v>
      </c>
      <c r="T395" s="64" t="s">
        <v>36</v>
      </c>
      <c r="U395" s="23" t="s">
        <v>36</v>
      </c>
      <c r="V395" s="64" t="s">
        <v>36</v>
      </c>
      <c r="W395" s="65" t="s">
        <v>36</v>
      </c>
      <c r="X395" s="66">
        <v>32.799999999999997</v>
      </c>
      <c r="Y395" s="70" t="s">
        <v>36</v>
      </c>
      <c r="Z395" s="71">
        <v>238</v>
      </c>
      <c r="AA395" s="24" t="s">
        <v>36</v>
      </c>
      <c r="AB395" s="69">
        <v>0.38</v>
      </c>
      <c r="AC395" s="481" t="s">
        <v>36</v>
      </c>
      <c r="AD395" s="464" t="s">
        <v>36</v>
      </c>
      <c r="AE395" s="467"/>
      <c r="AF395" s="118"/>
      <c r="AG395" s="6" t="s">
        <v>24</v>
      </c>
      <c r="AH395" s="18" t="s">
        <v>23</v>
      </c>
      <c r="AI395" s="23" t="str">
        <f>IF('[1]3月'!AH61="","",'[1]3月'!AH61)</f>
        <v/>
      </c>
      <c r="AJ395" s="1956">
        <v>3.6</v>
      </c>
      <c r="AK395" s="42"/>
      <c r="AL395" s="96"/>
    </row>
    <row r="396" spans="1:38" s="1" customFormat="1" ht="13.5" customHeight="1">
      <c r="A396" s="2273"/>
      <c r="B396" s="472">
        <v>43174</v>
      </c>
      <c r="C396" s="473" t="s">
        <v>39</v>
      </c>
      <c r="D396" s="75" t="s">
        <v>627</v>
      </c>
      <c r="E396" s="73" t="s">
        <v>36</v>
      </c>
      <c r="F396" s="61">
        <v>16.899999999999999</v>
      </c>
      <c r="G396" s="23">
        <v>12.4</v>
      </c>
      <c r="H396" s="64">
        <v>11.1</v>
      </c>
      <c r="I396" s="65">
        <v>6.8</v>
      </c>
      <c r="J396" s="66">
        <v>5.5</v>
      </c>
      <c r="K396" s="24">
        <v>7.48</v>
      </c>
      <c r="L396" s="69">
        <v>7.45</v>
      </c>
      <c r="M396" s="65" t="s">
        <v>36</v>
      </c>
      <c r="N396" s="66">
        <v>35.200000000000003</v>
      </c>
      <c r="O396" s="23" t="s">
        <v>36</v>
      </c>
      <c r="P396" s="64">
        <v>69.8</v>
      </c>
      <c r="Q396" s="23" t="s">
        <v>36</v>
      </c>
      <c r="R396" s="64">
        <v>99.2</v>
      </c>
      <c r="S396" s="23" t="s">
        <v>36</v>
      </c>
      <c r="T396" s="64" t="s">
        <v>36</v>
      </c>
      <c r="U396" s="23" t="s">
        <v>36</v>
      </c>
      <c r="V396" s="64" t="s">
        <v>36</v>
      </c>
      <c r="W396" s="65" t="s">
        <v>36</v>
      </c>
      <c r="X396" s="66">
        <v>34.6</v>
      </c>
      <c r="Y396" s="70" t="s">
        <v>36</v>
      </c>
      <c r="Z396" s="71">
        <v>192</v>
      </c>
      <c r="AA396" s="24" t="s">
        <v>36</v>
      </c>
      <c r="AB396" s="69">
        <v>0.36</v>
      </c>
      <c r="AC396" s="481" t="s">
        <v>36</v>
      </c>
      <c r="AD396" s="464" t="s">
        <v>36</v>
      </c>
      <c r="AE396" s="467"/>
      <c r="AF396" s="118"/>
      <c r="AG396" s="6" t="s">
        <v>25</v>
      </c>
      <c r="AH396" s="18" t="s">
        <v>23</v>
      </c>
      <c r="AI396" s="23" t="str">
        <f>IF('[1]3月'!AH62="","",'[1]3月'!AH62)</f>
        <v/>
      </c>
      <c r="AJ396" s="1956">
        <v>1.2</v>
      </c>
      <c r="AK396" s="42"/>
      <c r="AL396" s="96"/>
    </row>
    <row r="397" spans="1:38" s="1" customFormat="1" ht="13.5" customHeight="1">
      <c r="A397" s="2273"/>
      <c r="B397" s="472">
        <v>43175</v>
      </c>
      <c r="C397" s="473" t="s">
        <v>40</v>
      </c>
      <c r="D397" s="75" t="s">
        <v>632</v>
      </c>
      <c r="E397" s="73">
        <v>10.5</v>
      </c>
      <c r="F397" s="61">
        <v>14.3</v>
      </c>
      <c r="G397" s="23">
        <v>12.3</v>
      </c>
      <c r="H397" s="64">
        <v>11.4</v>
      </c>
      <c r="I397" s="65">
        <v>6.7</v>
      </c>
      <c r="J397" s="66">
        <v>5.4</v>
      </c>
      <c r="K397" s="24">
        <v>7.39</v>
      </c>
      <c r="L397" s="69">
        <v>7.4</v>
      </c>
      <c r="M397" s="65" t="s">
        <v>36</v>
      </c>
      <c r="N397" s="66">
        <v>34.6</v>
      </c>
      <c r="O397" s="23" t="s">
        <v>36</v>
      </c>
      <c r="P397" s="64">
        <v>63.1</v>
      </c>
      <c r="Q397" s="23" t="s">
        <v>36</v>
      </c>
      <c r="R397" s="64">
        <v>99.5</v>
      </c>
      <c r="S397" s="23" t="s">
        <v>36</v>
      </c>
      <c r="T397" s="64" t="s">
        <v>36</v>
      </c>
      <c r="U397" s="23" t="s">
        <v>36</v>
      </c>
      <c r="V397" s="64" t="s">
        <v>36</v>
      </c>
      <c r="W397" s="65" t="s">
        <v>36</v>
      </c>
      <c r="X397" s="66">
        <v>37.200000000000003</v>
      </c>
      <c r="Y397" s="70" t="s">
        <v>36</v>
      </c>
      <c r="Z397" s="71">
        <v>221</v>
      </c>
      <c r="AA397" s="24" t="s">
        <v>36</v>
      </c>
      <c r="AB397" s="69">
        <v>0.08</v>
      </c>
      <c r="AC397" s="481" t="s">
        <v>36</v>
      </c>
      <c r="AD397" s="464" t="s">
        <v>36</v>
      </c>
      <c r="AE397" s="467"/>
      <c r="AF397" s="118"/>
      <c r="AG397" s="6" t="s">
        <v>557</v>
      </c>
      <c r="AH397" s="18" t="s">
        <v>23</v>
      </c>
      <c r="AI397" s="23" t="str">
        <f>IF('[1]3月'!AH63="","",'[1]3月'!AH63)</f>
        <v/>
      </c>
      <c r="AJ397" s="1956">
        <v>10.9</v>
      </c>
      <c r="AK397" s="42"/>
      <c r="AL397" s="96"/>
    </row>
    <row r="398" spans="1:38" s="1" customFormat="1" ht="13.5" customHeight="1">
      <c r="A398" s="2273"/>
      <c r="B398" s="472">
        <v>43176</v>
      </c>
      <c r="C398" s="473" t="s">
        <v>41</v>
      </c>
      <c r="D398" s="75" t="s">
        <v>627</v>
      </c>
      <c r="E398" s="73" t="s">
        <v>36</v>
      </c>
      <c r="F398" s="61">
        <v>7.3</v>
      </c>
      <c r="G398" s="23">
        <v>12.3</v>
      </c>
      <c r="H398" s="64">
        <v>11.2</v>
      </c>
      <c r="I398" s="65">
        <v>6.5</v>
      </c>
      <c r="J398" s="66">
        <v>5.3</v>
      </c>
      <c r="K398" s="24">
        <v>7.44</v>
      </c>
      <c r="L398" s="69">
        <v>7.4</v>
      </c>
      <c r="M398" s="65" t="s">
        <v>36</v>
      </c>
      <c r="N398" s="66">
        <v>34.200000000000003</v>
      </c>
      <c r="O398" s="23" t="s">
        <v>36</v>
      </c>
      <c r="P398" s="64" t="s">
        <v>36</v>
      </c>
      <c r="Q398" s="23" t="s">
        <v>36</v>
      </c>
      <c r="R398" s="64" t="s">
        <v>36</v>
      </c>
      <c r="S398" s="23" t="s">
        <v>36</v>
      </c>
      <c r="T398" s="64" t="s">
        <v>36</v>
      </c>
      <c r="U398" s="23" t="s">
        <v>36</v>
      </c>
      <c r="V398" s="64" t="s">
        <v>36</v>
      </c>
      <c r="W398" s="65" t="s">
        <v>36</v>
      </c>
      <c r="X398" s="66" t="s">
        <v>36</v>
      </c>
      <c r="Y398" s="70" t="s">
        <v>36</v>
      </c>
      <c r="Z398" s="71" t="s">
        <v>36</v>
      </c>
      <c r="AA398" s="24" t="s">
        <v>36</v>
      </c>
      <c r="AB398" s="69" t="s">
        <v>36</v>
      </c>
      <c r="AC398" s="481" t="s">
        <v>36</v>
      </c>
      <c r="AD398" s="464" t="s">
        <v>36</v>
      </c>
      <c r="AE398" s="467"/>
      <c r="AF398" s="118"/>
      <c r="AG398" s="6" t="s">
        <v>558</v>
      </c>
      <c r="AH398" s="18" t="s">
        <v>23</v>
      </c>
      <c r="AI398" s="45" t="str">
        <f>IF('[1]3月'!AH64="","",'[1]3月'!AH64)</f>
        <v/>
      </c>
      <c r="AJ398" s="1955">
        <v>2.1999999999999999E-2</v>
      </c>
      <c r="AK398" s="42"/>
      <c r="AL398" s="96"/>
    </row>
    <row r="399" spans="1:38" s="1" customFormat="1" ht="13.5" customHeight="1">
      <c r="A399" s="2273"/>
      <c r="B399" s="472">
        <v>43177</v>
      </c>
      <c r="C399" s="473" t="s">
        <v>42</v>
      </c>
      <c r="D399" s="75" t="s">
        <v>627</v>
      </c>
      <c r="E399" s="73" t="s">
        <v>36</v>
      </c>
      <c r="F399" s="61">
        <v>11.8</v>
      </c>
      <c r="G399" s="23">
        <v>12.7</v>
      </c>
      <c r="H399" s="64">
        <v>11.4</v>
      </c>
      <c r="I399" s="65">
        <v>6.7</v>
      </c>
      <c r="J399" s="66">
        <v>5.7</v>
      </c>
      <c r="K399" s="24">
        <v>7.42</v>
      </c>
      <c r="L399" s="69">
        <v>7.47</v>
      </c>
      <c r="M399" s="65" t="s">
        <v>36</v>
      </c>
      <c r="N399" s="66">
        <v>33.5</v>
      </c>
      <c r="O399" s="23" t="s">
        <v>36</v>
      </c>
      <c r="P399" s="64" t="s">
        <v>36</v>
      </c>
      <c r="Q399" s="23" t="s">
        <v>36</v>
      </c>
      <c r="R399" s="64" t="s">
        <v>36</v>
      </c>
      <c r="S399" s="23" t="s">
        <v>36</v>
      </c>
      <c r="T399" s="64" t="s">
        <v>36</v>
      </c>
      <c r="U399" s="23" t="s">
        <v>36</v>
      </c>
      <c r="V399" s="64" t="s">
        <v>36</v>
      </c>
      <c r="W399" s="65" t="s">
        <v>36</v>
      </c>
      <c r="X399" s="66" t="s">
        <v>36</v>
      </c>
      <c r="Y399" s="70" t="s">
        <v>36</v>
      </c>
      <c r="Z399" s="71" t="s">
        <v>36</v>
      </c>
      <c r="AA399" s="24" t="s">
        <v>36</v>
      </c>
      <c r="AB399" s="69" t="s">
        <v>36</v>
      </c>
      <c r="AC399" s="481" t="s">
        <v>36</v>
      </c>
      <c r="AD399" s="464" t="s">
        <v>36</v>
      </c>
      <c r="AE399" s="467"/>
      <c r="AF399" s="118"/>
      <c r="AG399" s="6" t="s">
        <v>292</v>
      </c>
      <c r="AH399" s="18" t="s">
        <v>23</v>
      </c>
      <c r="AI399" s="24" t="str">
        <f>IF('[1]3月'!AH65="","",'[1]3月'!AH65)</f>
        <v/>
      </c>
      <c r="AJ399" s="1772">
        <v>3.23</v>
      </c>
      <c r="AK399" s="42"/>
      <c r="AL399" s="96"/>
    </row>
    <row r="400" spans="1:38" s="1" customFormat="1" ht="13.5" customHeight="1">
      <c r="A400" s="2273"/>
      <c r="B400" s="472">
        <v>43178</v>
      </c>
      <c r="C400" s="473" t="s">
        <v>37</v>
      </c>
      <c r="D400" s="75" t="s">
        <v>641</v>
      </c>
      <c r="E400" s="73">
        <v>0.5</v>
      </c>
      <c r="F400" s="61">
        <v>16.399999999999999</v>
      </c>
      <c r="G400" s="23">
        <v>12.9</v>
      </c>
      <c r="H400" s="64">
        <v>11.6</v>
      </c>
      <c r="I400" s="65">
        <v>6.883</v>
      </c>
      <c r="J400" s="66">
        <v>5.9029999999999996</v>
      </c>
      <c r="K400" s="24">
        <v>7.41</v>
      </c>
      <c r="L400" s="69">
        <v>7.42</v>
      </c>
      <c r="M400" s="65" t="s">
        <v>36</v>
      </c>
      <c r="N400" s="66">
        <v>33.799999999999997</v>
      </c>
      <c r="O400" s="23" t="s">
        <v>36</v>
      </c>
      <c r="P400" s="64">
        <v>63.6</v>
      </c>
      <c r="Q400" s="23" t="s">
        <v>36</v>
      </c>
      <c r="R400" s="64">
        <v>95.8</v>
      </c>
      <c r="S400" s="23" t="s">
        <v>36</v>
      </c>
      <c r="T400" s="64" t="s">
        <v>36</v>
      </c>
      <c r="U400" s="23" t="s">
        <v>36</v>
      </c>
      <c r="V400" s="64" t="s">
        <v>36</v>
      </c>
      <c r="W400" s="65" t="s">
        <v>36</v>
      </c>
      <c r="X400" s="66">
        <v>34.1</v>
      </c>
      <c r="Y400" s="70" t="s">
        <v>36</v>
      </c>
      <c r="Z400" s="71">
        <v>212</v>
      </c>
      <c r="AA400" s="24" t="s">
        <v>36</v>
      </c>
      <c r="AB400" s="69">
        <v>0.09</v>
      </c>
      <c r="AC400" s="481" t="s">
        <v>36</v>
      </c>
      <c r="AD400" s="464" t="s">
        <v>36</v>
      </c>
      <c r="AE400" s="467"/>
      <c r="AF400" s="118"/>
      <c r="AG400" s="6" t="s">
        <v>559</v>
      </c>
      <c r="AH400" s="18" t="s">
        <v>23</v>
      </c>
      <c r="AI400" s="24" t="str">
        <f>IF('[1]3月'!AH66="","",'[1]3月'!AH66)</f>
        <v/>
      </c>
      <c r="AJ400" s="1772">
        <v>3.81</v>
      </c>
      <c r="AK400" s="42"/>
      <c r="AL400" s="96"/>
    </row>
    <row r="401" spans="1:38" s="1" customFormat="1" ht="13.5" customHeight="1">
      <c r="A401" s="2273"/>
      <c r="B401" s="472">
        <v>43179</v>
      </c>
      <c r="C401" s="473" t="s">
        <v>38</v>
      </c>
      <c r="D401" s="75" t="s">
        <v>632</v>
      </c>
      <c r="E401" s="73">
        <v>12.5</v>
      </c>
      <c r="F401" s="61">
        <v>7.4</v>
      </c>
      <c r="G401" s="23">
        <v>12.5</v>
      </c>
      <c r="H401" s="64">
        <v>11.7</v>
      </c>
      <c r="I401" s="65">
        <v>6.4</v>
      </c>
      <c r="J401" s="66">
        <v>5.3</v>
      </c>
      <c r="K401" s="24">
        <v>7.4</v>
      </c>
      <c r="L401" s="69">
        <v>7.42</v>
      </c>
      <c r="M401" s="65" t="s">
        <v>36</v>
      </c>
      <c r="N401" s="66">
        <v>32.299999999999997</v>
      </c>
      <c r="O401" s="23" t="s">
        <v>36</v>
      </c>
      <c r="P401" s="64">
        <v>64.099999999999994</v>
      </c>
      <c r="Q401" s="23" t="s">
        <v>36</v>
      </c>
      <c r="R401" s="64">
        <v>93.8</v>
      </c>
      <c r="S401" s="23" t="s">
        <v>36</v>
      </c>
      <c r="T401" s="64" t="s">
        <v>36</v>
      </c>
      <c r="U401" s="23" t="s">
        <v>36</v>
      </c>
      <c r="V401" s="64" t="s">
        <v>36</v>
      </c>
      <c r="W401" s="65" t="s">
        <v>36</v>
      </c>
      <c r="X401" s="66">
        <v>33.700000000000003</v>
      </c>
      <c r="Y401" s="70" t="s">
        <v>36</v>
      </c>
      <c r="Z401" s="71">
        <v>214</v>
      </c>
      <c r="AA401" s="24" t="s">
        <v>36</v>
      </c>
      <c r="AB401" s="69">
        <v>0.11</v>
      </c>
      <c r="AC401" s="481" t="s">
        <v>36</v>
      </c>
      <c r="AD401" s="464" t="s">
        <v>36</v>
      </c>
      <c r="AE401" s="467"/>
      <c r="AF401" s="118"/>
      <c r="AG401" s="6" t="s">
        <v>560</v>
      </c>
      <c r="AH401" s="18" t="s">
        <v>23</v>
      </c>
      <c r="AI401" s="348" t="str">
        <f>IF('[1]3月'!AH67="","",'[1]3月'!AH67)</f>
        <v/>
      </c>
      <c r="AJ401" s="1955">
        <v>0.158</v>
      </c>
      <c r="AK401" s="42"/>
      <c r="AL401" s="96"/>
    </row>
    <row r="402" spans="1:38" s="1" customFormat="1" ht="13.5" customHeight="1">
      <c r="A402" s="2273"/>
      <c r="B402" s="472">
        <v>43180</v>
      </c>
      <c r="C402" s="473" t="s">
        <v>35</v>
      </c>
      <c r="D402" s="75" t="s">
        <v>632</v>
      </c>
      <c r="E402" s="73">
        <v>33</v>
      </c>
      <c r="F402" s="61">
        <v>4.5999999999999996</v>
      </c>
      <c r="G402" s="23">
        <v>12.9</v>
      </c>
      <c r="H402" s="64">
        <v>11.7</v>
      </c>
      <c r="I402" s="65">
        <v>6.4</v>
      </c>
      <c r="J402" s="66">
        <v>5.2</v>
      </c>
      <c r="K402" s="24">
        <v>7.48</v>
      </c>
      <c r="L402" s="69">
        <v>7.53</v>
      </c>
      <c r="M402" s="65" t="s">
        <v>36</v>
      </c>
      <c r="N402" s="66">
        <v>32.5</v>
      </c>
      <c r="O402" s="23" t="s">
        <v>36</v>
      </c>
      <c r="P402" s="64" t="s">
        <v>36</v>
      </c>
      <c r="Q402" s="23" t="s">
        <v>36</v>
      </c>
      <c r="R402" s="64" t="s">
        <v>36</v>
      </c>
      <c r="S402" s="23" t="s">
        <v>36</v>
      </c>
      <c r="T402" s="64" t="s">
        <v>36</v>
      </c>
      <c r="U402" s="23" t="s">
        <v>36</v>
      </c>
      <c r="V402" s="64" t="s">
        <v>36</v>
      </c>
      <c r="W402" s="65" t="s">
        <v>36</v>
      </c>
      <c r="X402" s="66" t="s">
        <v>36</v>
      </c>
      <c r="Y402" s="70" t="s">
        <v>36</v>
      </c>
      <c r="Z402" s="71" t="s">
        <v>36</v>
      </c>
      <c r="AA402" s="24" t="s">
        <v>36</v>
      </c>
      <c r="AB402" s="69" t="s">
        <v>36</v>
      </c>
      <c r="AC402" s="481" t="s">
        <v>36</v>
      </c>
      <c r="AD402" s="464" t="s">
        <v>36</v>
      </c>
      <c r="AE402" s="467"/>
      <c r="AF402" s="118"/>
      <c r="AG402" s="6" t="s">
        <v>561</v>
      </c>
      <c r="AH402" s="18" t="s">
        <v>23</v>
      </c>
      <c r="AI402" s="24" t="str">
        <f>IF('[1]3月'!AH68="","",'[1]3月'!AH68)</f>
        <v/>
      </c>
      <c r="AJ402" s="1772" t="s">
        <v>644</v>
      </c>
      <c r="AK402" s="42"/>
      <c r="AL402" s="96"/>
    </row>
    <row r="403" spans="1:38" s="1" customFormat="1" ht="13.5" customHeight="1">
      <c r="A403" s="2273"/>
      <c r="B403" s="472">
        <v>43181</v>
      </c>
      <c r="C403" s="473" t="s">
        <v>39</v>
      </c>
      <c r="D403" s="75" t="s">
        <v>641</v>
      </c>
      <c r="E403" s="73">
        <v>12</v>
      </c>
      <c r="F403" s="61">
        <v>8.3000000000000007</v>
      </c>
      <c r="G403" s="23">
        <v>13.2</v>
      </c>
      <c r="H403" s="64">
        <v>11.9</v>
      </c>
      <c r="I403" s="65">
        <v>6.1</v>
      </c>
      <c r="J403" s="66">
        <v>5.3</v>
      </c>
      <c r="K403" s="24">
        <v>7.49</v>
      </c>
      <c r="L403" s="69">
        <v>7.5</v>
      </c>
      <c r="M403" s="65" t="s">
        <v>36</v>
      </c>
      <c r="N403" s="66">
        <v>31.7</v>
      </c>
      <c r="O403" s="23" t="s">
        <v>36</v>
      </c>
      <c r="P403" s="64">
        <v>66.3</v>
      </c>
      <c r="Q403" s="23" t="s">
        <v>36</v>
      </c>
      <c r="R403" s="64">
        <v>88</v>
      </c>
      <c r="S403" s="23" t="s">
        <v>36</v>
      </c>
      <c r="T403" s="64" t="s">
        <v>36</v>
      </c>
      <c r="U403" s="23" t="s">
        <v>36</v>
      </c>
      <c r="V403" s="64" t="s">
        <v>36</v>
      </c>
      <c r="W403" s="65" t="s">
        <v>36</v>
      </c>
      <c r="X403" s="66">
        <v>32.5</v>
      </c>
      <c r="Y403" s="70" t="s">
        <v>36</v>
      </c>
      <c r="Z403" s="71">
        <v>206</v>
      </c>
      <c r="AA403" s="24" t="s">
        <v>36</v>
      </c>
      <c r="AB403" s="69">
        <v>0.08</v>
      </c>
      <c r="AC403" s="481" t="s">
        <v>36</v>
      </c>
      <c r="AD403" s="464" t="s">
        <v>36</v>
      </c>
      <c r="AE403" s="467" t="s">
        <v>36</v>
      </c>
      <c r="AF403" s="118" t="s">
        <v>36</v>
      </c>
      <c r="AG403" s="1352" t="s">
        <v>562</v>
      </c>
      <c r="AH403" s="1750" t="s">
        <v>23</v>
      </c>
      <c r="AI403" s="23" t="str">
        <f>IF('[1]3月'!AH69="","",'[1]3月'!AH69)</f>
        <v/>
      </c>
      <c r="AJ403" s="1956">
        <v>33.5</v>
      </c>
      <c r="AK403" s="42"/>
      <c r="AL403" s="96"/>
    </row>
    <row r="404" spans="1:38" s="1" customFormat="1" ht="13.5" customHeight="1">
      <c r="A404" s="2273"/>
      <c r="B404" s="472">
        <v>43182</v>
      </c>
      <c r="C404" s="473" t="s">
        <v>40</v>
      </c>
      <c r="D404" s="75" t="s">
        <v>641</v>
      </c>
      <c r="E404" s="73">
        <v>1</v>
      </c>
      <c r="F404" s="61">
        <v>12.8</v>
      </c>
      <c r="G404" s="23">
        <v>13.5</v>
      </c>
      <c r="H404" s="64">
        <v>12</v>
      </c>
      <c r="I404" s="65">
        <v>8.3000000000000007</v>
      </c>
      <c r="J404" s="66">
        <v>7.6</v>
      </c>
      <c r="K404" s="24">
        <v>7.47</v>
      </c>
      <c r="L404" s="69">
        <v>7.49</v>
      </c>
      <c r="M404" s="65" t="s">
        <v>36</v>
      </c>
      <c r="N404" s="66">
        <v>31.2</v>
      </c>
      <c r="O404" s="23" t="s">
        <v>36</v>
      </c>
      <c r="P404" s="64">
        <v>64.099999999999994</v>
      </c>
      <c r="Q404" s="23" t="s">
        <v>36</v>
      </c>
      <c r="R404" s="64">
        <v>85.8</v>
      </c>
      <c r="S404" s="23" t="s">
        <v>36</v>
      </c>
      <c r="T404" s="64" t="s">
        <v>36</v>
      </c>
      <c r="U404" s="23" t="s">
        <v>36</v>
      </c>
      <c r="V404" s="64" t="s">
        <v>36</v>
      </c>
      <c r="W404" s="65" t="s">
        <v>36</v>
      </c>
      <c r="X404" s="66">
        <v>31.5</v>
      </c>
      <c r="Y404" s="70" t="s">
        <v>36</v>
      </c>
      <c r="Z404" s="71">
        <v>214</v>
      </c>
      <c r="AA404" s="24" t="s">
        <v>36</v>
      </c>
      <c r="AB404" s="69">
        <v>0.14000000000000001</v>
      </c>
      <c r="AC404" s="481" t="s">
        <v>36</v>
      </c>
      <c r="AD404" s="464" t="s">
        <v>36</v>
      </c>
      <c r="AE404" s="467" t="s">
        <v>36</v>
      </c>
      <c r="AF404" s="118" t="s">
        <v>36</v>
      </c>
      <c r="AG404" s="1352" t="s">
        <v>27</v>
      </c>
      <c r="AH404" s="1750" t="s">
        <v>23</v>
      </c>
      <c r="AI404" s="23" t="str">
        <f>IF('[1]3月'!AH70="","",'[1]3月'!AH70)</f>
        <v/>
      </c>
      <c r="AJ404" s="1956">
        <v>27.6</v>
      </c>
      <c r="AK404" s="47"/>
      <c r="AL404" s="98"/>
    </row>
    <row r="405" spans="1:38" s="1" customFormat="1" ht="13.5" customHeight="1">
      <c r="A405" s="2273"/>
      <c r="B405" s="472">
        <v>43183</v>
      </c>
      <c r="C405" s="473" t="s">
        <v>41</v>
      </c>
      <c r="D405" s="75" t="s">
        <v>627</v>
      </c>
      <c r="E405" s="73">
        <v>0.5</v>
      </c>
      <c r="F405" s="61">
        <v>11.6</v>
      </c>
      <c r="G405" s="23">
        <v>13.3</v>
      </c>
      <c r="H405" s="64">
        <v>12</v>
      </c>
      <c r="I405" s="65">
        <v>7.7</v>
      </c>
      <c r="J405" s="66">
        <v>6.9</v>
      </c>
      <c r="K405" s="24">
        <v>7.53</v>
      </c>
      <c r="L405" s="69">
        <v>7.54</v>
      </c>
      <c r="M405" s="65" t="s">
        <v>36</v>
      </c>
      <c r="N405" s="66">
        <v>31.6</v>
      </c>
      <c r="O405" s="23" t="s">
        <v>36</v>
      </c>
      <c r="P405" s="64" t="s">
        <v>36</v>
      </c>
      <c r="Q405" s="23" t="s">
        <v>36</v>
      </c>
      <c r="R405" s="64" t="s">
        <v>36</v>
      </c>
      <c r="S405" s="23" t="s">
        <v>36</v>
      </c>
      <c r="T405" s="64" t="s">
        <v>36</v>
      </c>
      <c r="U405" s="23" t="s">
        <v>36</v>
      </c>
      <c r="V405" s="64" t="s">
        <v>36</v>
      </c>
      <c r="W405" s="65" t="s">
        <v>36</v>
      </c>
      <c r="X405" s="66" t="s">
        <v>36</v>
      </c>
      <c r="Y405" s="70" t="s">
        <v>36</v>
      </c>
      <c r="Z405" s="71" t="s">
        <v>36</v>
      </c>
      <c r="AA405" s="24" t="s">
        <v>36</v>
      </c>
      <c r="AB405" s="69" t="s">
        <v>36</v>
      </c>
      <c r="AC405" s="481" t="s">
        <v>36</v>
      </c>
      <c r="AD405" s="464" t="s">
        <v>36</v>
      </c>
      <c r="AE405" s="467" t="s">
        <v>36</v>
      </c>
      <c r="AF405" s="118" t="s">
        <v>36</v>
      </c>
      <c r="AG405" s="1190" t="s">
        <v>563</v>
      </c>
      <c r="AH405" s="1751" t="s">
        <v>548</v>
      </c>
      <c r="AI405" s="51" t="str">
        <f>IF('[1]3月'!AH71="","",'[1]3月'!AH71)</f>
        <v/>
      </c>
      <c r="AJ405" s="1957">
        <v>7</v>
      </c>
      <c r="AK405" s="42"/>
      <c r="AL405" s="96"/>
    </row>
    <row r="406" spans="1:38" s="1" customFormat="1" ht="13.5" customHeight="1">
      <c r="A406" s="2273"/>
      <c r="B406" s="472">
        <v>43184</v>
      </c>
      <c r="C406" s="625" t="s">
        <v>42</v>
      </c>
      <c r="D406" s="75" t="s">
        <v>627</v>
      </c>
      <c r="E406" s="73" t="s">
        <v>36</v>
      </c>
      <c r="F406" s="61">
        <v>13</v>
      </c>
      <c r="G406" s="23">
        <v>13.5</v>
      </c>
      <c r="H406" s="64">
        <v>12</v>
      </c>
      <c r="I406" s="65">
        <v>7</v>
      </c>
      <c r="J406" s="66">
        <v>6.4</v>
      </c>
      <c r="K406" s="24">
        <v>7.53</v>
      </c>
      <c r="L406" s="69">
        <v>7.52</v>
      </c>
      <c r="M406" s="65" t="s">
        <v>36</v>
      </c>
      <c r="N406" s="66">
        <v>31.8</v>
      </c>
      <c r="O406" s="23" t="s">
        <v>36</v>
      </c>
      <c r="P406" s="64" t="s">
        <v>36</v>
      </c>
      <c r="Q406" s="23" t="s">
        <v>36</v>
      </c>
      <c r="R406" s="64" t="s">
        <v>36</v>
      </c>
      <c r="S406" s="23" t="s">
        <v>36</v>
      </c>
      <c r="T406" s="64" t="s">
        <v>36</v>
      </c>
      <c r="U406" s="23" t="s">
        <v>36</v>
      </c>
      <c r="V406" s="64" t="s">
        <v>36</v>
      </c>
      <c r="W406" s="65" t="s">
        <v>36</v>
      </c>
      <c r="X406" s="66" t="s">
        <v>36</v>
      </c>
      <c r="Y406" s="70" t="s">
        <v>36</v>
      </c>
      <c r="Z406" s="71" t="s">
        <v>36</v>
      </c>
      <c r="AA406" s="24" t="s">
        <v>36</v>
      </c>
      <c r="AB406" s="69" t="s">
        <v>36</v>
      </c>
      <c r="AC406" s="481" t="s">
        <v>36</v>
      </c>
      <c r="AD406" s="464" t="s">
        <v>36</v>
      </c>
      <c r="AE406" s="467" t="s">
        <v>36</v>
      </c>
      <c r="AF406" s="118" t="s">
        <v>36</v>
      </c>
      <c r="AG406" s="1308" t="s">
        <v>564</v>
      </c>
      <c r="AH406" s="1816" t="s">
        <v>23</v>
      </c>
      <c r="AI406" s="51" t="str">
        <f>IF('[1]3月'!AH72="","",'[1]3月'!AH72)</f>
        <v/>
      </c>
      <c r="AJ406" s="1957">
        <v>3</v>
      </c>
      <c r="AK406" s="36"/>
      <c r="AL406" s="97"/>
    </row>
    <row r="407" spans="1:38" s="1" customFormat="1" ht="13.5" customHeight="1">
      <c r="A407" s="2273"/>
      <c r="B407" s="472">
        <v>43185</v>
      </c>
      <c r="C407" s="473" t="s">
        <v>777</v>
      </c>
      <c r="D407" s="75" t="s">
        <v>627</v>
      </c>
      <c r="E407" s="73" t="s">
        <v>36</v>
      </c>
      <c r="F407" s="61">
        <v>13.2</v>
      </c>
      <c r="G407" s="23">
        <v>13.6</v>
      </c>
      <c r="H407" s="64">
        <v>12.2</v>
      </c>
      <c r="I407" s="65">
        <v>6.5</v>
      </c>
      <c r="J407" s="66">
        <v>6.4</v>
      </c>
      <c r="K407" s="24">
        <v>7.59</v>
      </c>
      <c r="L407" s="69">
        <v>7.58</v>
      </c>
      <c r="M407" s="65" t="s">
        <v>36</v>
      </c>
      <c r="N407" s="66">
        <v>31.3</v>
      </c>
      <c r="O407" s="23" t="s">
        <v>36</v>
      </c>
      <c r="P407" s="64">
        <v>62.8</v>
      </c>
      <c r="Q407" s="23" t="s">
        <v>36</v>
      </c>
      <c r="R407" s="64">
        <v>89.5</v>
      </c>
      <c r="S407" s="23" t="s">
        <v>36</v>
      </c>
      <c r="T407" s="64" t="s">
        <v>36</v>
      </c>
      <c r="U407" s="23" t="s">
        <v>36</v>
      </c>
      <c r="V407" s="64" t="s">
        <v>36</v>
      </c>
      <c r="W407" s="65" t="s">
        <v>36</v>
      </c>
      <c r="X407" s="66">
        <v>31.6</v>
      </c>
      <c r="Y407" s="70" t="s">
        <v>36</v>
      </c>
      <c r="Z407" s="71">
        <v>204</v>
      </c>
      <c r="AA407" s="24" t="s">
        <v>36</v>
      </c>
      <c r="AB407" s="69">
        <v>0.11</v>
      </c>
      <c r="AC407" s="481" t="s">
        <v>36</v>
      </c>
      <c r="AD407" s="464" t="s">
        <v>36</v>
      </c>
      <c r="AE407" s="467" t="s">
        <v>36</v>
      </c>
      <c r="AF407" s="118" t="s">
        <v>415</v>
      </c>
      <c r="AG407" s="20"/>
      <c r="AH407" s="1304"/>
      <c r="AI407" s="20"/>
      <c r="AJ407" s="8"/>
      <c r="AK407" s="36"/>
      <c r="AL407" s="97"/>
    </row>
    <row r="408" spans="1:38" s="1" customFormat="1" ht="13.5" customHeight="1">
      <c r="A408" s="2273"/>
      <c r="B408" s="472">
        <v>43186</v>
      </c>
      <c r="C408" s="473" t="s">
        <v>38</v>
      </c>
      <c r="D408" s="75" t="s">
        <v>627</v>
      </c>
      <c r="E408" s="73" t="s">
        <v>36</v>
      </c>
      <c r="F408" s="61">
        <v>13.5</v>
      </c>
      <c r="G408" s="23">
        <v>13.8</v>
      </c>
      <c r="H408" s="64">
        <v>12.3</v>
      </c>
      <c r="I408" s="65">
        <v>6.2</v>
      </c>
      <c r="J408" s="66">
        <v>6.5</v>
      </c>
      <c r="K408" s="24">
        <v>7.53</v>
      </c>
      <c r="L408" s="69">
        <v>7.53</v>
      </c>
      <c r="M408" s="65" t="s">
        <v>36</v>
      </c>
      <c r="N408" s="66">
        <v>31.5</v>
      </c>
      <c r="O408" s="23" t="s">
        <v>36</v>
      </c>
      <c r="P408" s="64">
        <v>65.599999999999994</v>
      </c>
      <c r="Q408" s="23" t="s">
        <v>36</v>
      </c>
      <c r="R408" s="64">
        <v>86.9</v>
      </c>
      <c r="S408" s="23" t="s">
        <v>36</v>
      </c>
      <c r="T408" s="64" t="s">
        <v>36</v>
      </c>
      <c r="U408" s="23" t="s">
        <v>36</v>
      </c>
      <c r="V408" s="64" t="s">
        <v>36</v>
      </c>
      <c r="W408" s="65" t="s">
        <v>36</v>
      </c>
      <c r="X408" s="66">
        <v>32.200000000000003</v>
      </c>
      <c r="Y408" s="70" t="s">
        <v>36</v>
      </c>
      <c r="Z408" s="71">
        <v>202</v>
      </c>
      <c r="AA408" s="24" t="s">
        <v>36</v>
      </c>
      <c r="AB408" s="69">
        <v>0.1</v>
      </c>
      <c r="AC408" s="481" t="s">
        <v>36</v>
      </c>
      <c r="AD408" s="464" t="s">
        <v>36</v>
      </c>
      <c r="AE408" s="467" t="s">
        <v>36</v>
      </c>
      <c r="AF408" s="118" t="s">
        <v>36</v>
      </c>
      <c r="AG408" s="20"/>
      <c r="AH408" s="1304"/>
      <c r="AI408" s="20"/>
      <c r="AJ408" s="8"/>
      <c r="AK408" s="43"/>
      <c r="AL408" s="99"/>
    </row>
    <row r="409" spans="1:38" s="1" customFormat="1" ht="13.5" customHeight="1">
      <c r="A409" s="2273"/>
      <c r="B409" s="472">
        <v>43187</v>
      </c>
      <c r="C409" s="473" t="s">
        <v>40</v>
      </c>
      <c r="D409" s="75" t="s">
        <v>627</v>
      </c>
      <c r="E409" s="73" t="s">
        <v>36</v>
      </c>
      <c r="F409" s="61">
        <v>18.600000000000001</v>
      </c>
      <c r="G409" s="23">
        <v>13.9</v>
      </c>
      <c r="H409" s="64">
        <v>12.8</v>
      </c>
      <c r="I409" s="65">
        <v>4.2</v>
      </c>
      <c r="J409" s="66">
        <v>4</v>
      </c>
      <c r="K409" s="24">
        <v>7.52</v>
      </c>
      <c r="L409" s="69">
        <v>7.54</v>
      </c>
      <c r="M409" s="65" t="s">
        <v>36</v>
      </c>
      <c r="N409" s="66">
        <v>30.1</v>
      </c>
      <c r="O409" s="23" t="s">
        <v>36</v>
      </c>
      <c r="P409" s="64">
        <v>61.8</v>
      </c>
      <c r="Q409" s="23" t="s">
        <v>36</v>
      </c>
      <c r="R409" s="64">
        <v>93.1</v>
      </c>
      <c r="S409" s="23" t="s">
        <v>36</v>
      </c>
      <c r="T409" s="64" t="s">
        <v>36</v>
      </c>
      <c r="U409" s="23" t="s">
        <v>36</v>
      </c>
      <c r="V409" s="64" t="s">
        <v>36</v>
      </c>
      <c r="W409" s="65" t="s">
        <v>36</v>
      </c>
      <c r="X409" s="66">
        <v>31.5</v>
      </c>
      <c r="Y409" s="70" t="s">
        <v>36</v>
      </c>
      <c r="Z409" s="71">
        <v>206</v>
      </c>
      <c r="AA409" s="24" t="s">
        <v>36</v>
      </c>
      <c r="AB409" s="69">
        <v>0.1</v>
      </c>
      <c r="AC409" s="481" t="s">
        <v>36</v>
      </c>
      <c r="AD409" s="464" t="s">
        <v>36</v>
      </c>
      <c r="AE409" s="467" t="s">
        <v>36</v>
      </c>
      <c r="AF409" s="118" t="s">
        <v>36</v>
      </c>
      <c r="AG409" s="1817"/>
      <c r="AH409" s="1880"/>
      <c r="AI409" s="22"/>
      <c r="AJ409" s="10"/>
      <c r="AK409" s="1961"/>
      <c r="AL409" s="1962"/>
    </row>
    <row r="410" spans="1:38" s="1" customFormat="1" ht="13.5" customHeight="1">
      <c r="A410" s="2273"/>
      <c r="B410" s="472">
        <v>43188</v>
      </c>
      <c r="C410" s="473" t="s">
        <v>41</v>
      </c>
      <c r="D410" s="75" t="s">
        <v>627</v>
      </c>
      <c r="E410" s="73" t="s">
        <v>36</v>
      </c>
      <c r="F410" s="61">
        <v>18.600000000000001</v>
      </c>
      <c r="G410" s="23">
        <v>14</v>
      </c>
      <c r="H410" s="64">
        <v>12.9</v>
      </c>
      <c r="I410" s="65">
        <v>4.4000000000000004</v>
      </c>
      <c r="J410" s="66">
        <v>4.0999999999999996</v>
      </c>
      <c r="K410" s="24">
        <v>7.55</v>
      </c>
      <c r="L410" s="69">
        <v>7.55</v>
      </c>
      <c r="M410" s="65" t="s">
        <v>36</v>
      </c>
      <c r="N410" s="66">
        <v>31.2</v>
      </c>
      <c r="O410" s="23" t="s">
        <v>36</v>
      </c>
      <c r="P410" s="64">
        <v>66.3</v>
      </c>
      <c r="Q410" s="23" t="s">
        <v>36</v>
      </c>
      <c r="R410" s="64">
        <v>92.9</v>
      </c>
      <c r="S410" s="23" t="s">
        <v>36</v>
      </c>
      <c r="T410" s="64" t="s">
        <v>36</v>
      </c>
      <c r="U410" s="23" t="s">
        <v>36</v>
      </c>
      <c r="V410" s="64" t="s">
        <v>36</v>
      </c>
      <c r="W410" s="65" t="s">
        <v>36</v>
      </c>
      <c r="X410" s="66">
        <v>31.5</v>
      </c>
      <c r="Y410" s="70" t="s">
        <v>36</v>
      </c>
      <c r="Z410" s="71">
        <v>200</v>
      </c>
      <c r="AA410" s="24" t="s">
        <v>36</v>
      </c>
      <c r="AB410" s="69">
        <v>0.1</v>
      </c>
      <c r="AC410" s="481" t="s">
        <v>36</v>
      </c>
      <c r="AD410" s="464" t="s">
        <v>36</v>
      </c>
      <c r="AE410" s="467" t="s">
        <v>36</v>
      </c>
      <c r="AF410" s="118" t="s">
        <v>36</v>
      </c>
      <c r="AG410" s="684" t="s">
        <v>389</v>
      </c>
      <c r="AH410" s="2"/>
      <c r="AI410" s="2"/>
      <c r="AJ410" s="2"/>
      <c r="AK410" s="2"/>
      <c r="AL410" s="100"/>
    </row>
    <row r="411" spans="1:38" s="1" customFormat="1" ht="13.5" customHeight="1">
      <c r="A411" s="2273"/>
      <c r="B411" s="472">
        <v>43189</v>
      </c>
      <c r="C411" s="625" t="s">
        <v>42</v>
      </c>
      <c r="D411" s="75" t="s">
        <v>641</v>
      </c>
      <c r="E411" s="73" t="s">
        <v>36</v>
      </c>
      <c r="F411" s="61">
        <v>12.3</v>
      </c>
      <c r="G411" s="23">
        <v>14</v>
      </c>
      <c r="H411" s="64">
        <v>13.8</v>
      </c>
      <c r="I411" s="65">
        <v>4.4000000000000004</v>
      </c>
      <c r="J411" s="66">
        <v>4</v>
      </c>
      <c r="K411" s="24">
        <v>7.57</v>
      </c>
      <c r="L411" s="69">
        <v>7.59</v>
      </c>
      <c r="M411" s="65" t="s">
        <v>36</v>
      </c>
      <c r="N411" s="66">
        <v>30.8</v>
      </c>
      <c r="O411" s="23" t="s">
        <v>36</v>
      </c>
      <c r="P411" s="64">
        <v>64.599999999999994</v>
      </c>
      <c r="Q411" s="23" t="s">
        <v>36</v>
      </c>
      <c r="R411" s="64">
        <v>92.2</v>
      </c>
      <c r="S411" s="23" t="s">
        <v>36</v>
      </c>
      <c r="T411" s="64" t="s">
        <v>36</v>
      </c>
      <c r="U411" s="23" t="s">
        <v>36</v>
      </c>
      <c r="V411" s="64" t="s">
        <v>36</v>
      </c>
      <c r="W411" s="65" t="s">
        <v>36</v>
      </c>
      <c r="X411" s="66">
        <v>31.1</v>
      </c>
      <c r="Y411" s="70" t="s">
        <v>36</v>
      </c>
      <c r="Z411" s="71">
        <v>202</v>
      </c>
      <c r="AA411" s="24" t="s">
        <v>36</v>
      </c>
      <c r="AB411" s="69">
        <v>0.11</v>
      </c>
      <c r="AC411" s="481" t="s">
        <v>36</v>
      </c>
      <c r="AD411" s="464" t="s">
        <v>36</v>
      </c>
      <c r="AE411" s="467" t="s">
        <v>36</v>
      </c>
      <c r="AF411" s="118" t="s">
        <v>36</v>
      </c>
      <c r="AG411" s="11"/>
      <c r="AH411" s="2"/>
      <c r="AI411" s="2"/>
      <c r="AJ411" s="2"/>
      <c r="AK411" s="2"/>
      <c r="AL411" s="100"/>
    </row>
    <row r="412" spans="1:38" s="1" customFormat="1" ht="13.5" customHeight="1">
      <c r="A412" s="2274"/>
      <c r="B412" s="475">
        <v>43190</v>
      </c>
      <c r="C412" s="476" t="s">
        <v>778</v>
      </c>
      <c r="D412" s="75" t="s">
        <v>627</v>
      </c>
      <c r="E412" s="73" t="s">
        <v>36</v>
      </c>
      <c r="F412" s="61">
        <v>14.5</v>
      </c>
      <c r="G412" s="23">
        <v>14.2</v>
      </c>
      <c r="H412" s="64">
        <v>13.1</v>
      </c>
      <c r="I412" s="65">
        <v>4.4000000000000004</v>
      </c>
      <c r="J412" s="66">
        <v>3.9</v>
      </c>
      <c r="K412" s="24">
        <v>7.65</v>
      </c>
      <c r="L412" s="69">
        <v>7.66</v>
      </c>
      <c r="M412" s="65" t="s">
        <v>36</v>
      </c>
      <c r="N412" s="66">
        <v>30.9</v>
      </c>
      <c r="O412" s="23" t="s">
        <v>36</v>
      </c>
      <c r="P412" s="64" t="s">
        <v>36</v>
      </c>
      <c r="Q412" s="23" t="s">
        <v>36</v>
      </c>
      <c r="R412" s="64" t="s">
        <v>36</v>
      </c>
      <c r="S412" s="23" t="s">
        <v>36</v>
      </c>
      <c r="T412" s="64" t="s">
        <v>36</v>
      </c>
      <c r="U412" s="23" t="s">
        <v>36</v>
      </c>
      <c r="V412" s="64" t="s">
        <v>36</v>
      </c>
      <c r="W412" s="65" t="s">
        <v>36</v>
      </c>
      <c r="X412" s="66" t="s">
        <v>36</v>
      </c>
      <c r="Y412" s="70" t="s">
        <v>36</v>
      </c>
      <c r="Z412" s="71" t="s">
        <v>36</v>
      </c>
      <c r="AA412" s="24" t="s">
        <v>36</v>
      </c>
      <c r="AB412" s="69" t="s">
        <v>36</v>
      </c>
      <c r="AC412" s="481" t="s">
        <v>36</v>
      </c>
      <c r="AD412" s="464" t="s">
        <v>36</v>
      </c>
      <c r="AE412" s="467" t="s">
        <v>36</v>
      </c>
      <c r="AF412" s="118" t="s">
        <v>36</v>
      </c>
      <c r="AG412" s="11"/>
      <c r="AH412" s="2"/>
      <c r="AI412" s="2"/>
      <c r="AJ412" s="2"/>
      <c r="AK412" s="2"/>
      <c r="AL412" s="100"/>
    </row>
    <row r="413" spans="1:38" s="1" customFormat="1" ht="13.5" customHeight="1">
      <c r="A413" s="2289" t="s">
        <v>419</v>
      </c>
      <c r="B413" s="2259" t="s">
        <v>407</v>
      </c>
      <c r="C413" s="2260"/>
      <c r="D413" s="664"/>
      <c r="E413" s="586">
        <v>144</v>
      </c>
      <c r="F413" s="1930">
        <v>34.299999999999997</v>
      </c>
      <c r="G413" s="31">
        <v>28.8</v>
      </c>
      <c r="H413" s="1931">
        <v>27.5</v>
      </c>
      <c r="I413" s="1932">
        <v>11.8</v>
      </c>
      <c r="J413" s="1933">
        <v>11.3</v>
      </c>
      <c r="K413" s="1934">
        <v>8.64</v>
      </c>
      <c r="L413" s="1935">
        <v>8.35</v>
      </c>
      <c r="M413" s="1932" t="s">
        <v>36</v>
      </c>
      <c r="N413" s="1933">
        <v>38.6</v>
      </c>
      <c r="O413" s="31" t="s">
        <v>36</v>
      </c>
      <c r="P413" s="1931">
        <v>75.5</v>
      </c>
      <c r="Q413" s="31" t="s">
        <v>36</v>
      </c>
      <c r="R413" s="1931">
        <v>106.5</v>
      </c>
      <c r="S413" s="31" t="s">
        <v>36</v>
      </c>
      <c r="T413" s="1931">
        <v>60.4</v>
      </c>
      <c r="U413" s="31" t="s">
        <v>36</v>
      </c>
      <c r="V413" s="1931">
        <v>45.5</v>
      </c>
      <c r="W413" s="1932" t="s">
        <v>36</v>
      </c>
      <c r="X413" s="1933">
        <v>38.1</v>
      </c>
      <c r="Y413" s="615" t="s">
        <v>36</v>
      </c>
      <c r="Z413" s="507">
        <v>283</v>
      </c>
      <c r="AA413" s="1934" t="s">
        <v>36</v>
      </c>
      <c r="AB413" s="1935">
        <v>0.54</v>
      </c>
      <c r="AC413" s="1936">
        <v>457</v>
      </c>
      <c r="AD413" s="1937">
        <v>684</v>
      </c>
      <c r="AE413" s="596" t="s">
        <v>36</v>
      </c>
      <c r="AF413" s="611"/>
      <c r="AG413" s="11"/>
      <c r="AH413" s="2"/>
      <c r="AI413" s="2"/>
      <c r="AJ413" s="2"/>
      <c r="AK413" s="2"/>
      <c r="AL413" s="100"/>
    </row>
    <row r="414" spans="1:38" s="1" customFormat="1" ht="13.5" customHeight="1">
      <c r="A414" s="2290"/>
      <c r="B414" s="2185" t="s">
        <v>408</v>
      </c>
      <c r="C414" s="2186"/>
      <c r="D414" s="666"/>
      <c r="E414" s="597">
        <v>0</v>
      </c>
      <c r="F414" s="1938">
        <v>-0.4</v>
      </c>
      <c r="G414" s="34">
        <v>8</v>
      </c>
      <c r="H414" s="1939">
        <v>7.3</v>
      </c>
      <c r="I414" s="37">
        <v>2.4</v>
      </c>
      <c r="J414" s="1940">
        <v>2.2000000000000002</v>
      </c>
      <c r="K414" s="40">
        <v>7.28</v>
      </c>
      <c r="L414" s="1941">
        <v>7.35</v>
      </c>
      <c r="M414" s="37" t="s">
        <v>36</v>
      </c>
      <c r="N414" s="1940">
        <v>26.1</v>
      </c>
      <c r="O414" s="34" t="s">
        <v>36</v>
      </c>
      <c r="P414" s="1939">
        <v>51.7</v>
      </c>
      <c r="Q414" s="34" t="s">
        <v>36</v>
      </c>
      <c r="R414" s="1939">
        <v>73.2</v>
      </c>
      <c r="S414" s="34" t="s">
        <v>36</v>
      </c>
      <c r="T414" s="1939">
        <v>43</v>
      </c>
      <c r="U414" s="34" t="s">
        <v>36</v>
      </c>
      <c r="V414" s="1939">
        <v>31.6</v>
      </c>
      <c r="W414" s="37" t="s">
        <v>36</v>
      </c>
      <c r="X414" s="1940">
        <v>22</v>
      </c>
      <c r="Y414" s="49" t="s">
        <v>36</v>
      </c>
      <c r="Z414" s="501">
        <v>126</v>
      </c>
      <c r="AA414" s="40" t="s">
        <v>36</v>
      </c>
      <c r="AB414" s="1941">
        <v>0.08</v>
      </c>
      <c r="AC414" s="1942">
        <v>0</v>
      </c>
      <c r="AD414" s="1943">
        <v>0</v>
      </c>
      <c r="AE414" s="607" t="s">
        <v>36</v>
      </c>
      <c r="AF414" s="612"/>
      <c r="AG414" s="11"/>
      <c r="AH414" s="2"/>
      <c r="AI414" s="2"/>
      <c r="AJ414" s="2"/>
      <c r="AK414" s="2"/>
      <c r="AL414" s="100"/>
    </row>
    <row r="415" spans="1:38" s="1" customFormat="1" ht="13.5" customHeight="1">
      <c r="A415" s="2290"/>
      <c r="B415" s="2185" t="s">
        <v>409</v>
      </c>
      <c r="C415" s="2186"/>
      <c r="D415" s="666"/>
      <c r="E415" s="666"/>
      <c r="F415" s="1944">
        <v>16.709863013698637</v>
      </c>
      <c r="G415" s="1945">
        <v>18.410136986301378</v>
      </c>
      <c r="H415" s="1946">
        <v>17.340821917808217</v>
      </c>
      <c r="I415" s="1947">
        <v>6.2041232876712318</v>
      </c>
      <c r="J415" s="1948">
        <v>5.769367123287676</v>
      </c>
      <c r="K415" s="1949">
        <v>7.6834520547945209</v>
      </c>
      <c r="L415" s="1950">
        <v>7.657315068493153</v>
      </c>
      <c r="M415" s="1947" t="s">
        <v>36</v>
      </c>
      <c r="N415" s="1948">
        <v>31.699452054794502</v>
      </c>
      <c r="O415" s="1945" t="s">
        <v>36</v>
      </c>
      <c r="P415" s="1946">
        <v>64.616393442622936</v>
      </c>
      <c r="Q415" s="1945" t="s">
        <v>36</v>
      </c>
      <c r="R415" s="1946">
        <v>88.71024590163934</v>
      </c>
      <c r="S415" s="1945" t="s">
        <v>36</v>
      </c>
      <c r="T415" s="1946">
        <v>52.050000000000004</v>
      </c>
      <c r="U415" s="1945" t="s">
        <v>36</v>
      </c>
      <c r="V415" s="1946">
        <v>37.175000000000004</v>
      </c>
      <c r="W415" s="1947" t="s">
        <v>36</v>
      </c>
      <c r="X415" s="1948">
        <v>29.851229508196713</v>
      </c>
      <c r="Y415" s="616" t="s">
        <v>36</v>
      </c>
      <c r="Z415" s="504">
        <v>203.23360655737704</v>
      </c>
      <c r="AA415" s="1949" t="s">
        <v>36</v>
      </c>
      <c r="AB415" s="1950">
        <v>0.23270491803278678</v>
      </c>
      <c r="AC415" s="1951">
        <v>127.79591836734694</v>
      </c>
      <c r="AD415" s="1952">
        <v>233.33333333333334</v>
      </c>
      <c r="AE415" s="607" t="s">
        <v>36</v>
      </c>
      <c r="AF415" s="613"/>
      <c r="AG415" s="11"/>
      <c r="AH415" s="2"/>
      <c r="AI415" s="2"/>
      <c r="AJ415" s="2"/>
      <c r="AK415" s="2"/>
      <c r="AL415" s="100"/>
    </row>
    <row r="416" spans="1:38" s="1" customFormat="1" ht="13.5" customHeight="1">
      <c r="A416" s="2291"/>
      <c r="B416" s="2185" t="s">
        <v>410</v>
      </c>
      <c r="C416" s="2186"/>
      <c r="D416" s="666"/>
      <c r="E416" s="669">
        <v>1515.5</v>
      </c>
      <c r="F416" s="725"/>
      <c r="G416" s="732"/>
      <c r="H416" s="727"/>
      <c r="I416" s="728"/>
      <c r="J416" s="735"/>
      <c r="K416" s="762"/>
      <c r="L416" s="731"/>
      <c r="M416" s="728"/>
      <c r="N416" s="735"/>
      <c r="O416" s="732"/>
      <c r="P416" s="727"/>
      <c r="Q416" s="732"/>
      <c r="R416" s="727"/>
      <c r="S416" s="732"/>
      <c r="T416" s="727"/>
      <c r="U416" s="732"/>
      <c r="V416" s="727"/>
      <c r="W416" s="728"/>
      <c r="X416" s="735"/>
      <c r="Y416" s="736"/>
      <c r="Z416" s="763"/>
      <c r="AA416" s="762"/>
      <c r="AB416" s="731"/>
      <c r="AC416" s="2009">
        <v>6262</v>
      </c>
      <c r="AD416" s="2010">
        <v>14000</v>
      </c>
      <c r="AE416" s="764"/>
      <c r="AF416" s="674"/>
      <c r="AG416" s="11"/>
      <c r="AH416" s="2"/>
      <c r="AI416" s="2"/>
      <c r="AJ416" s="2"/>
      <c r="AK416" s="2"/>
      <c r="AL416" s="100"/>
    </row>
    <row r="417" spans="1:40" s="1" customFormat="1" ht="13.5" customHeight="1">
      <c r="A417" s="761"/>
      <c r="B417" s="2189" t="s">
        <v>418</v>
      </c>
      <c r="C417" s="2190"/>
      <c r="D417" s="675"/>
      <c r="E417" s="739"/>
      <c r="F417" s="740"/>
      <c r="G417" s="740"/>
      <c r="H417" s="740"/>
      <c r="I417" s="741"/>
      <c r="J417" s="741"/>
      <c r="K417" s="742"/>
      <c r="L417" s="742"/>
      <c r="M417" s="741"/>
      <c r="N417" s="741"/>
      <c r="O417" s="740"/>
      <c r="P417" s="740"/>
      <c r="Q417" s="740"/>
      <c r="R417" s="740"/>
      <c r="S417" s="740"/>
      <c r="T417" s="740"/>
      <c r="U417" s="740"/>
      <c r="V417" s="740"/>
      <c r="W417" s="741"/>
      <c r="X417" s="741"/>
      <c r="Y417" s="743"/>
      <c r="Z417" s="743"/>
      <c r="AA417" s="742"/>
      <c r="AB417" s="742"/>
      <c r="AC417" s="744"/>
      <c r="AD417" s="744"/>
      <c r="AE417" s="751"/>
      <c r="AF417" s="756"/>
      <c r="AG417" s="685"/>
      <c r="AH417" s="685"/>
      <c r="AI417" s="685"/>
      <c r="AJ417" s="685"/>
      <c r="AK417" s="685"/>
      <c r="AL417" s="685"/>
      <c r="AM417" s="384"/>
      <c r="AN417" s="748"/>
    </row>
  </sheetData>
  <protectedRanges>
    <protectedRange sqref="D280:AE310" name="範囲1"/>
    <protectedRange sqref="AG275:AL279" name="範囲1_1"/>
  </protectedRanges>
  <mergeCells count="86">
    <mergeCell ref="A382:A412"/>
    <mergeCell ref="AG275:AL275"/>
    <mergeCell ref="AG276:AI276"/>
    <mergeCell ref="AG277:AI277"/>
    <mergeCell ref="AG278:AI278"/>
    <mergeCell ref="AG279:AK279"/>
    <mergeCell ref="B378:C378"/>
    <mergeCell ref="B379:C379"/>
    <mergeCell ref="B380:C380"/>
    <mergeCell ref="B381:C381"/>
    <mergeCell ref="A350:A381"/>
    <mergeCell ref="B346:C346"/>
    <mergeCell ref="B347:C347"/>
    <mergeCell ref="B348:C348"/>
    <mergeCell ref="B349:C349"/>
    <mergeCell ref="A315:A345"/>
    <mergeCell ref="B416:C416"/>
    <mergeCell ref="B414:C414"/>
    <mergeCell ref="B415:C415"/>
    <mergeCell ref="B413:C413"/>
    <mergeCell ref="B417:C417"/>
    <mergeCell ref="A413:A416"/>
    <mergeCell ref="AG2:AL3"/>
    <mergeCell ref="AC2:AD2"/>
    <mergeCell ref="I2:J2"/>
    <mergeCell ref="O2:P2"/>
    <mergeCell ref="AA2:AB2"/>
    <mergeCell ref="Y2:Z2"/>
    <mergeCell ref="Q2:R2"/>
    <mergeCell ref="AF2:AF3"/>
    <mergeCell ref="B2:B3"/>
    <mergeCell ref="A2:A3"/>
    <mergeCell ref="B69:C69"/>
    <mergeCell ref="B70:C70"/>
    <mergeCell ref="B175:C175"/>
    <mergeCell ref="B207:C207"/>
    <mergeCell ref="B140:C140"/>
    <mergeCell ref="B1:E1"/>
    <mergeCell ref="S2:T2"/>
    <mergeCell ref="K2:L2"/>
    <mergeCell ref="W2:X2"/>
    <mergeCell ref="M2:N2"/>
    <mergeCell ref="D2:D3"/>
    <mergeCell ref="C2:C3"/>
    <mergeCell ref="G2:H2"/>
    <mergeCell ref="U2:V2"/>
    <mergeCell ref="B141:C141"/>
    <mergeCell ref="A107:A141"/>
    <mergeCell ref="B173:C173"/>
    <mergeCell ref="B174:C174"/>
    <mergeCell ref="B34:C34"/>
    <mergeCell ref="B35:C35"/>
    <mergeCell ref="B36:C36"/>
    <mergeCell ref="B37:C37"/>
    <mergeCell ref="A4:A37"/>
    <mergeCell ref="B209:C209"/>
    <mergeCell ref="B210:C210"/>
    <mergeCell ref="A177:A210"/>
    <mergeCell ref="B71:C71"/>
    <mergeCell ref="B72:C72"/>
    <mergeCell ref="A38:A72"/>
    <mergeCell ref="B138:C138"/>
    <mergeCell ref="B139:C139"/>
    <mergeCell ref="B176:C176"/>
    <mergeCell ref="A142:A176"/>
    <mergeCell ref="B103:C103"/>
    <mergeCell ref="B104:C104"/>
    <mergeCell ref="B105:C105"/>
    <mergeCell ref="B106:C106"/>
    <mergeCell ref="A73:A106"/>
    <mergeCell ref="B208:C208"/>
    <mergeCell ref="A280:A314"/>
    <mergeCell ref="B242:C242"/>
    <mergeCell ref="B243:C243"/>
    <mergeCell ref="B278:C278"/>
    <mergeCell ref="B279:C279"/>
    <mergeCell ref="A246:A279"/>
    <mergeCell ref="B244:C244"/>
    <mergeCell ref="B245:C245"/>
    <mergeCell ref="A211:A245"/>
    <mergeCell ref="B276:C276"/>
    <mergeCell ref="B277:C277"/>
    <mergeCell ref="B311:C311"/>
    <mergeCell ref="B312:C312"/>
    <mergeCell ref="B313:C313"/>
    <mergeCell ref="B314:C314"/>
  </mergeCells>
  <phoneticPr fontId="4"/>
  <conditionalFormatting sqref="AG6:AH28">
    <cfRule type="expression" dxfId="44" priority="17" stopIfTrue="1">
      <formula>$B$1=1</formula>
    </cfRule>
  </conditionalFormatting>
  <conditionalFormatting sqref="AG368:AL370">
    <cfRule type="expression" dxfId="43" priority="13" stopIfTrue="1">
      <formula>$A$1=1</formula>
    </cfRule>
  </conditionalFormatting>
  <conditionalFormatting sqref="AG368:AL370">
    <cfRule type="expression" dxfId="42" priority="12" stopIfTrue="1">
      <formula>$A$1=1</formula>
    </cfRule>
  </conditionalFormatting>
  <conditionalFormatting sqref="AG368:AL370">
    <cfRule type="expression" dxfId="41" priority="11" stopIfTrue="1">
      <formula>$A$1=1</formula>
    </cfRule>
  </conditionalFormatting>
  <conditionalFormatting sqref="AG368:AL370">
    <cfRule type="expression" dxfId="40" priority="10" stopIfTrue="1">
      <formula>$A$1=1</formula>
    </cfRule>
  </conditionalFormatting>
  <conditionalFormatting sqref="AG368:AL370">
    <cfRule type="expression" dxfId="39" priority="9" stopIfTrue="1">
      <formula>$A$1=1</formula>
    </cfRule>
  </conditionalFormatting>
  <conditionalFormatting sqref="AG368:AL370">
    <cfRule type="expression" dxfId="38" priority="8" stopIfTrue="1">
      <formula>$A$1=1</formula>
    </cfRule>
  </conditionalFormatting>
  <conditionalFormatting sqref="AG368:AL370">
    <cfRule type="expression" dxfId="37" priority="7" stopIfTrue="1">
      <formula>$A$1=1</formula>
    </cfRule>
  </conditionalFormatting>
  <conditionalFormatting sqref="AG368:AL370">
    <cfRule type="expression" dxfId="36" priority="6" stopIfTrue="1">
      <formula>$A$1=1</formula>
    </cfRule>
  </conditionalFormatting>
  <conditionalFormatting sqref="AG368:AL370">
    <cfRule type="expression" dxfId="35" priority="5" stopIfTrue="1">
      <formula>$A$1=1</formula>
    </cfRule>
  </conditionalFormatting>
  <conditionalFormatting sqref="B280:AE311 B314:AE314 AE313 B312:AA313 AC312:AE312">
    <cfRule type="expression" dxfId="34" priority="4" stopIfTrue="1">
      <formula>$A$1=1</formula>
    </cfRule>
  </conditionalFormatting>
  <conditionalFormatting sqref="B349:AD349 B346:AD347 B348:AB348">
    <cfRule type="expression" dxfId="33" priority="3" stopIfTrue="1">
      <formula>$A$1=1</formula>
    </cfRule>
  </conditionalFormatting>
  <conditionalFormatting sqref="B378:AD379 B381:AD381 B380:AB380">
    <cfRule type="expression" dxfId="32" priority="2" stopIfTrue="1">
      <formula>$A$1=1</formula>
    </cfRule>
  </conditionalFormatting>
  <conditionalFormatting sqref="AJ276:AL278 AG275:AG279 AL279">
    <cfRule type="expression" dxfId="31" priority="1" stopIfTrue="1">
      <formula>$A$1=1</formula>
    </cfRule>
  </conditionalFormatting>
  <dataValidations count="2">
    <dataValidation imeMode="off" allowBlank="1" showInputMessage="1" showErrorMessage="1" sqref="AI2 AG29:AH31 AE17:AF31 E382:AD412 AK350:AL367 E280:AE310 AI355:AJ367 AK382:AL409 E4:AD33 AE342:AE412 E342:AD345 E350:AD377 AK373:AL374 AI395:AJ409"/>
    <dataValidation imeMode="on" allowBlank="1" showInputMessage="1" showErrorMessage="1" sqref="AE32:AH33 AG5:AH5 D280:D310 AJ276:AK278 AG367 AG370 AH368:AL370 AK372:AL372 AG414:AL417 D4:D33 AG34:AL37 AG69:AL72 AG103:AL106 AG138:AL141 AG173:AL176 AG207:AL210 AG242:AL245 AL276:AL279 D342:D345 D350:D377 D382:D412 AG276:AG279"/>
  </dataValidations>
  <pageMargins left="0.70866141732283472" right="0.70866141732283472" top="0.74803149606299213" bottom="0.74803149606299213" header="0.31496062992125984" footer="0.31496062992125984"/>
  <pageSetup paperSize="9" scale="1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Q432"/>
  <sheetViews>
    <sheetView zoomScale="80" zoomScaleNormal="80" workbookViewId="0">
      <pane xSplit="4" ySplit="3" topLeftCell="F385" activePane="bottomRight" state="frozen"/>
      <selection pane="topRight" activeCell="E1" sqref="E1"/>
      <selection pane="bottomLeft" activeCell="A4" sqref="A4"/>
      <selection pane="bottomRight" activeCell="AD416" sqref="AD416"/>
    </sheetView>
  </sheetViews>
  <sheetFormatPr defaultRowHeight="13.5"/>
  <cols>
    <col min="1" max="1" width="4.375" customWidth="1"/>
    <col min="2" max="3" width="4.75" customWidth="1"/>
    <col min="4" max="4" width="5" customWidth="1"/>
    <col min="5" max="5" width="5.25" customWidth="1"/>
    <col min="6" max="8" width="5.375" customWidth="1"/>
    <col min="9" max="9" width="5.625" bestFit="1" customWidth="1"/>
    <col min="10" max="28" width="5.375" customWidth="1"/>
    <col min="29" max="30" width="7" customWidth="1"/>
    <col min="31" max="32" width="8.625" hidden="1" customWidth="1"/>
    <col min="33" max="33" width="12.75" customWidth="1"/>
    <col min="34" max="34" width="6.125" customWidth="1"/>
    <col min="35" max="35" width="6.625" customWidth="1"/>
    <col min="36" max="36" width="7.375" customWidth="1"/>
    <col min="37" max="38" width="2" customWidth="1"/>
  </cols>
  <sheetData>
    <row r="1" spans="1:38" ht="17.25">
      <c r="B1" s="2203" t="s">
        <v>351</v>
      </c>
      <c r="C1" s="2203"/>
      <c r="D1" s="2203"/>
      <c r="E1" s="2203"/>
      <c r="F1" s="104"/>
      <c r="G1" s="104"/>
      <c r="H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row>
    <row r="2" spans="1:38" s="1" customFormat="1" ht="13.5" customHeight="1">
      <c r="A2" s="2151"/>
      <c r="B2" s="2242" t="s">
        <v>0</v>
      </c>
      <c r="C2" s="2244" t="s">
        <v>18</v>
      </c>
      <c r="D2" s="2220" t="s">
        <v>1</v>
      </c>
      <c r="E2" s="106"/>
      <c r="F2" s="106" t="s">
        <v>3</v>
      </c>
      <c r="G2" s="2213" t="s">
        <v>7</v>
      </c>
      <c r="H2" s="2214"/>
      <c r="I2" s="2213" t="s">
        <v>8</v>
      </c>
      <c r="J2" s="2214"/>
      <c r="K2" s="2213" t="s">
        <v>44</v>
      </c>
      <c r="L2" s="2214"/>
      <c r="M2" s="2213" t="s">
        <v>9</v>
      </c>
      <c r="N2" s="2214"/>
      <c r="O2" s="2213" t="s">
        <v>10</v>
      </c>
      <c r="P2" s="2214"/>
      <c r="Q2" s="2213" t="s">
        <v>11</v>
      </c>
      <c r="R2" s="2214"/>
      <c r="S2" s="2213" t="s">
        <v>16</v>
      </c>
      <c r="T2" s="2214"/>
      <c r="U2" s="2213" t="s">
        <v>17</v>
      </c>
      <c r="V2" s="2214"/>
      <c r="W2" s="2213" t="s">
        <v>12</v>
      </c>
      <c r="X2" s="2214"/>
      <c r="Y2" s="2213" t="s">
        <v>13</v>
      </c>
      <c r="Z2" s="2214"/>
      <c r="AA2" s="2213" t="s">
        <v>14</v>
      </c>
      <c r="AB2" s="2214"/>
      <c r="AC2" s="2292" t="s">
        <v>318</v>
      </c>
      <c r="AD2" s="2307"/>
      <c r="AE2" s="387"/>
      <c r="AF2" s="2215"/>
      <c r="AG2" s="2207" t="s">
        <v>4</v>
      </c>
      <c r="AH2" s="2208"/>
      <c r="AI2" s="2208"/>
      <c r="AJ2" s="2208"/>
      <c r="AK2" s="2208"/>
      <c r="AL2" s="2209"/>
    </row>
    <row r="3" spans="1:38" s="1" customFormat="1" ht="13.5" customHeight="1">
      <c r="A3" s="2152"/>
      <c r="B3" s="2243"/>
      <c r="C3" s="2245"/>
      <c r="D3" s="2246"/>
      <c r="E3" s="108"/>
      <c r="F3" s="108" t="s">
        <v>15</v>
      </c>
      <c r="G3" s="105" t="s">
        <v>5</v>
      </c>
      <c r="H3" s="107" t="s">
        <v>6</v>
      </c>
      <c r="I3" s="105" t="s">
        <v>5</v>
      </c>
      <c r="J3" s="107" t="s">
        <v>6</v>
      </c>
      <c r="K3" s="105" t="s">
        <v>5</v>
      </c>
      <c r="L3" s="107" t="s">
        <v>6</v>
      </c>
      <c r="M3" s="105" t="s">
        <v>5</v>
      </c>
      <c r="N3" s="107" t="s">
        <v>6</v>
      </c>
      <c r="O3" s="105" t="s">
        <v>5</v>
      </c>
      <c r="P3" s="107" t="s">
        <v>6</v>
      </c>
      <c r="Q3" s="105" t="s">
        <v>5</v>
      </c>
      <c r="R3" s="107" t="s">
        <v>6</v>
      </c>
      <c r="S3" s="105" t="s">
        <v>5</v>
      </c>
      <c r="T3" s="107" t="s">
        <v>6</v>
      </c>
      <c r="U3" s="105" t="s">
        <v>5</v>
      </c>
      <c r="V3" s="107" t="s">
        <v>6</v>
      </c>
      <c r="W3" s="105" t="s">
        <v>5</v>
      </c>
      <c r="X3" s="107" t="s">
        <v>6</v>
      </c>
      <c r="Y3" s="105" t="s">
        <v>5</v>
      </c>
      <c r="Z3" s="107" t="s">
        <v>6</v>
      </c>
      <c r="AA3" s="105" t="s">
        <v>5</v>
      </c>
      <c r="AB3" s="107" t="s">
        <v>6</v>
      </c>
      <c r="AC3" s="509" t="s">
        <v>268</v>
      </c>
      <c r="AD3" s="542" t="s">
        <v>269</v>
      </c>
      <c r="AE3" s="387"/>
      <c r="AF3" s="2215"/>
      <c r="AG3" s="2210"/>
      <c r="AH3" s="2211"/>
      <c r="AI3" s="2211"/>
      <c r="AJ3" s="2211"/>
      <c r="AK3" s="2211"/>
      <c r="AL3" s="2212"/>
    </row>
    <row r="4" spans="1:38" ht="13.5" customHeight="1">
      <c r="A4" s="2238" t="s">
        <v>28</v>
      </c>
      <c r="B4" s="53">
        <v>42826</v>
      </c>
      <c r="C4" s="7" t="s">
        <v>41</v>
      </c>
      <c r="D4" s="74" t="s">
        <v>632</v>
      </c>
      <c r="E4" s="72" t="s">
        <v>36</v>
      </c>
      <c r="F4" s="60" t="s">
        <v>36</v>
      </c>
      <c r="G4" s="62">
        <v>10.5</v>
      </c>
      <c r="H4" s="63">
        <v>10.4</v>
      </c>
      <c r="I4" s="56">
        <v>6.5</v>
      </c>
      <c r="J4" s="57">
        <v>4.4000000000000004</v>
      </c>
      <c r="K4" s="67">
        <v>7.7</v>
      </c>
      <c r="L4" s="68">
        <v>7.6</v>
      </c>
      <c r="M4" s="56" t="s">
        <v>36</v>
      </c>
      <c r="N4" s="57">
        <v>34.700000000000003</v>
      </c>
      <c r="O4" s="62" t="s">
        <v>36</v>
      </c>
      <c r="P4" s="63" t="s">
        <v>19</v>
      </c>
      <c r="Q4" s="62" t="s">
        <v>36</v>
      </c>
      <c r="R4" s="63" t="s">
        <v>19</v>
      </c>
      <c r="S4" s="62" t="s">
        <v>36</v>
      </c>
      <c r="T4" s="63" t="s">
        <v>36</v>
      </c>
      <c r="U4" s="62" t="s">
        <v>36</v>
      </c>
      <c r="V4" s="63" t="s">
        <v>36</v>
      </c>
      <c r="W4" s="56" t="s">
        <v>36</v>
      </c>
      <c r="X4" s="57" t="s">
        <v>19</v>
      </c>
      <c r="Y4" s="58" t="s">
        <v>36</v>
      </c>
      <c r="Z4" s="59" t="s">
        <v>19</v>
      </c>
      <c r="AA4" s="67" t="s">
        <v>36</v>
      </c>
      <c r="AB4" s="68" t="s">
        <v>19</v>
      </c>
      <c r="AC4" s="483" t="s">
        <v>36</v>
      </c>
      <c r="AD4" s="543" t="s">
        <v>36</v>
      </c>
      <c r="AE4" s="388" t="s">
        <v>361</v>
      </c>
      <c r="AF4" s="385" t="s">
        <v>361</v>
      </c>
      <c r="AG4" s="109">
        <v>42831</v>
      </c>
      <c r="AH4" s="4" t="s">
        <v>29</v>
      </c>
      <c r="AI4" s="30">
        <v>20.6</v>
      </c>
      <c r="AJ4" s="27" t="s">
        <v>20</v>
      </c>
      <c r="AK4" s="28"/>
      <c r="AL4" s="103"/>
    </row>
    <row r="5" spans="1:38">
      <c r="A5" s="2239"/>
      <c r="B5" s="54">
        <v>42827</v>
      </c>
      <c r="C5" s="7" t="s">
        <v>42</v>
      </c>
      <c r="D5" s="75" t="s">
        <v>627</v>
      </c>
      <c r="E5" s="73" t="s">
        <v>36</v>
      </c>
      <c r="F5" s="61" t="s">
        <v>36</v>
      </c>
      <c r="G5" s="23">
        <v>10.7</v>
      </c>
      <c r="H5" s="64">
        <v>10.8</v>
      </c>
      <c r="I5" s="65">
        <v>7.2</v>
      </c>
      <c r="J5" s="66">
        <v>4.2</v>
      </c>
      <c r="K5" s="24">
        <v>7.6</v>
      </c>
      <c r="L5" s="69">
        <v>7.6</v>
      </c>
      <c r="M5" s="65" t="s">
        <v>36</v>
      </c>
      <c r="N5" s="66">
        <v>34.799999999999997</v>
      </c>
      <c r="O5" s="23" t="s">
        <v>36</v>
      </c>
      <c r="P5" s="64" t="s">
        <v>645</v>
      </c>
      <c r="Q5" s="23" t="s">
        <v>36</v>
      </c>
      <c r="R5" s="64" t="s">
        <v>19</v>
      </c>
      <c r="S5" s="23" t="s">
        <v>36</v>
      </c>
      <c r="T5" s="64" t="s">
        <v>36</v>
      </c>
      <c r="U5" s="23" t="s">
        <v>36</v>
      </c>
      <c r="V5" s="64" t="s">
        <v>36</v>
      </c>
      <c r="W5" s="65" t="s">
        <v>36</v>
      </c>
      <c r="X5" s="66" t="s">
        <v>19</v>
      </c>
      <c r="Y5" s="70" t="s">
        <v>36</v>
      </c>
      <c r="Z5" s="71" t="s">
        <v>19</v>
      </c>
      <c r="AA5" s="24" t="s">
        <v>36</v>
      </c>
      <c r="AB5" s="69" t="s">
        <v>19</v>
      </c>
      <c r="AC5" s="481" t="s">
        <v>36</v>
      </c>
      <c r="AD5" s="544" t="s">
        <v>36</v>
      </c>
      <c r="AE5" s="388" t="s">
        <v>36</v>
      </c>
      <c r="AF5" s="385" t="s">
        <v>36</v>
      </c>
      <c r="AG5" s="12" t="s">
        <v>30</v>
      </c>
      <c r="AH5" s="13" t="s">
        <v>31</v>
      </c>
      <c r="AI5" s="14" t="s">
        <v>32</v>
      </c>
      <c r="AJ5" s="15" t="s">
        <v>33</v>
      </c>
      <c r="AK5" s="16" t="s">
        <v>36</v>
      </c>
      <c r="AL5" s="93"/>
    </row>
    <row r="6" spans="1:38" ht="13.5" customHeight="1">
      <c r="A6" s="2239"/>
      <c r="B6" s="54">
        <v>42828</v>
      </c>
      <c r="C6" s="7" t="s">
        <v>37</v>
      </c>
      <c r="D6" s="76" t="s">
        <v>627</v>
      </c>
      <c r="E6" s="121" t="s">
        <v>36</v>
      </c>
      <c r="F6" s="61" t="s">
        <v>36</v>
      </c>
      <c r="G6" s="23">
        <v>10.7</v>
      </c>
      <c r="H6" s="64">
        <v>10.9</v>
      </c>
      <c r="I6" s="65">
        <v>7.7</v>
      </c>
      <c r="J6" s="66">
        <v>5</v>
      </c>
      <c r="K6" s="24">
        <v>7.5</v>
      </c>
      <c r="L6" s="69">
        <v>7.6</v>
      </c>
      <c r="M6" s="65" t="s">
        <v>36</v>
      </c>
      <c r="N6" s="66">
        <v>33</v>
      </c>
      <c r="O6" s="23" t="s">
        <v>36</v>
      </c>
      <c r="P6" s="64">
        <v>71.3</v>
      </c>
      <c r="Q6" s="23" t="s">
        <v>36</v>
      </c>
      <c r="R6" s="64">
        <v>94.2</v>
      </c>
      <c r="S6" s="23" t="s">
        <v>36</v>
      </c>
      <c r="T6" s="64" t="s">
        <v>36</v>
      </c>
      <c r="U6" s="23" t="s">
        <v>36</v>
      </c>
      <c r="V6" s="64" t="s">
        <v>36</v>
      </c>
      <c r="W6" s="65" t="s">
        <v>36</v>
      </c>
      <c r="X6" s="66">
        <v>33.700000000000003</v>
      </c>
      <c r="Y6" s="70" t="s">
        <v>36</v>
      </c>
      <c r="Z6" s="71">
        <v>225</v>
      </c>
      <c r="AA6" s="24" t="s">
        <v>36</v>
      </c>
      <c r="AB6" s="69">
        <v>0.32</v>
      </c>
      <c r="AC6" s="481" t="s">
        <v>36</v>
      </c>
      <c r="AD6" s="544" t="s">
        <v>36</v>
      </c>
      <c r="AE6" s="388" t="s">
        <v>36</v>
      </c>
      <c r="AF6" s="385" t="s">
        <v>36</v>
      </c>
      <c r="AG6" s="5" t="s">
        <v>273</v>
      </c>
      <c r="AH6" s="17" t="s">
        <v>20</v>
      </c>
      <c r="AI6" s="31" t="s">
        <v>19</v>
      </c>
      <c r="AJ6" s="32">
        <v>12.3</v>
      </c>
      <c r="AK6" s="33" t="s">
        <v>36</v>
      </c>
      <c r="AL6" s="94"/>
    </row>
    <row r="7" spans="1:38">
      <c r="A7" s="2239"/>
      <c r="B7" s="54">
        <v>42829</v>
      </c>
      <c r="C7" s="7" t="s">
        <v>38</v>
      </c>
      <c r="D7" s="76" t="s">
        <v>627</v>
      </c>
      <c r="E7" s="121" t="s">
        <v>36</v>
      </c>
      <c r="F7" s="61" t="s">
        <v>36</v>
      </c>
      <c r="G7" s="23">
        <v>10.8</v>
      </c>
      <c r="H7" s="64">
        <v>10.9</v>
      </c>
      <c r="I7" s="65">
        <v>6.9</v>
      </c>
      <c r="J7" s="66">
        <v>4.2</v>
      </c>
      <c r="K7" s="24">
        <v>7.6</v>
      </c>
      <c r="L7" s="69">
        <v>7.6</v>
      </c>
      <c r="M7" s="65" t="s">
        <v>36</v>
      </c>
      <c r="N7" s="66">
        <v>32.4</v>
      </c>
      <c r="O7" s="23" t="s">
        <v>36</v>
      </c>
      <c r="P7" s="64">
        <v>71.400000000000006</v>
      </c>
      <c r="Q7" s="23" t="s">
        <v>36</v>
      </c>
      <c r="R7" s="64">
        <v>94.6</v>
      </c>
      <c r="S7" s="23" t="s">
        <v>36</v>
      </c>
      <c r="T7" s="64" t="s">
        <v>36</v>
      </c>
      <c r="U7" s="23" t="s">
        <v>36</v>
      </c>
      <c r="V7" s="64" t="s">
        <v>36</v>
      </c>
      <c r="W7" s="65" t="s">
        <v>36</v>
      </c>
      <c r="X7" s="66">
        <v>32.200000000000003</v>
      </c>
      <c r="Y7" s="70" t="s">
        <v>36</v>
      </c>
      <c r="Z7" s="71">
        <v>205</v>
      </c>
      <c r="AA7" s="24" t="s">
        <v>36</v>
      </c>
      <c r="AB7" s="886">
        <v>0.37</v>
      </c>
      <c r="AC7" s="481" t="s">
        <v>36</v>
      </c>
      <c r="AD7" s="544" t="s">
        <v>36</v>
      </c>
      <c r="AE7" s="388" t="s">
        <v>36</v>
      </c>
      <c r="AF7" s="385" t="s">
        <v>36</v>
      </c>
      <c r="AG7" s="6" t="s">
        <v>274</v>
      </c>
      <c r="AH7" s="18" t="s">
        <v>275</v>
      </c>
      <c r="AI7" s="986" t="s">
        <v>19</v>
      </c>
      <c r="AJ7" s="987" t="s">
        <v>644</v>
      </c>
      <c r="AK7" s="39" t="s">
        <v>36</v>
      </c>
      <c r="AL7" s="95"/>
    </row>
    <row r="8" spans="1:38">
      <c r="A8" s="2239"/>
      <c r="B8" s="54">
        <v>42830</v>
      </c>
      <c r="C8" s="7" t="s">
        <v>35</v>
      </c>
      <c r="D8" s="76" t="s">
        <v>627</v>
      </c>
      <c r="E8" s="73" t="s">
        <v>36</v>
      </c>
      <c r="F8" s="61" t="s">
        <v>36</v>
      </c>
      <c r="G8" s="23">
        <v>10.8</v>
      </c>
      <c r="H8" s="64">
        <v>11</v>
      </c>
      <c r="I8" s="65">
        <v>6.2</v>
      </c>
      <c r="J8" s="66">
        <v>3.7</v>
      </c>
      <c r="K8" s="24">
        <v>7.5</v>
      </c>
      <c r="L8" s="69">
        <v>7.6</v>
      </c>
      <c r="M8" s="65" t="s">
        <v>36</v>
      </c>
      <c r="N8" s="66">
        <v>34.700000000000003</v>
      </c>
      <c r="O8" s="23" t="s">
        <v>36</v>
      </c>
      <c r="P8" s="64">
        <v>69.7</v>
      </c>
      <c r="Q8" s="23" t="s">
        <v>36</v>
      </c>
      <c r="R8" s="64">
        <v>95.2</v>
      </c>
      <c r="S8" s="23" t="s">
        <v>36</v>
      </c>
      <c r="T8" s="64" t="s">
        <v>36</v>
      </c>
      <c r="U8" s="23" t="s">
        <v>36</v>
      </c>
      <c r="V8" s="64" t="s">
        <v>36</v>
      </c>
      <c r="W8" s="65" t="s">
        <v>36</v>
      </c>
      <c r="X8" s="66">
        <v>33.1</v>
      </c>
      <c r="Y8" s="70" t="s">
        <v>36</v>
      </c>
      <c r="Z8" s="71">
        <v>206</v>
      </c>
      <c r="AA8" s="24" t="s">
        <v>36</v>
      </c>
      <c r="AB8" s="886">
        <v>0.22</v>
      </c>
      <c r="AC8" s="481" t="s">
        <v>36</v>
      </c>
      <c r="AD8" s="544" t="s">
        <v>36</v>
      </c>
      <c r="AE8" s="388" t="s">
        <v>36</v>
      </c>
      <c r="AF8" s="385" t="s">
        <v>36</v>
      </c>
      <c r="AG8" s="6" t="s">
        <v>21</v>
      </c>
      <c r="AH8" s="18"/>
      <c r="AI8" s="989" t="s">
        <v>19</v>
      </c>
      <c r="AJ8" s="990" t="s">
        <v>644</v>
      </c>
      <c r="AK8" s="42" t="s">
        <v>19</v>
      </c>
      <c r="AL8" s="96"/>
    </row>
    <row r="9" spans="1:38">
      <c r="A9" s="2239"/>
      <c r="B9" s="537">
        <v>42831</v>
      </c>
      <c r="C9" s="528" t="s">
        <v>39</v>
      </c>
      <c r="D9" s="76" t="s">
        <v>627</v>
      </c>
      <c r="E9" s="73" t="s">
        <v>36</v>
      </c>
      <c r="F9" s="61">
        <v>20.6</v>
      </c>
      <c r="G9" s="23">
        <v>10.9</v>
      </c>
      <c r="H9" s="64">
        <v>12.3</v>
      </c>
      <c r="I9" s="65">
        <v>5.9</v>
      </c>
      <c r="J9" s="66">
        <v>3.5</v>
      </c>
      <c r="K9" s="24">
        <v>7.5</v>
      </c>
      <c r="L9" s="69">
        <v>7.6</v>
      </c>
      <c r="M9" s="65" t="s">
        <v>36</v>
      </c>
      <c r="N9" s="66">
        <v>35.299999999999997</v>
      </c>
      <c r="O9" s="23" t="s">
        <v>36</v>
      </c>
      <c r="P9" s="64">
        <v>71.900000000000006</v>
      </c>
      <c r="Q9" s="23" t="s">
        <v>36</v>
      </c>
      <c r="R9" s="64">
        <v>96</v>
      </c>
      <c r="S9" s="23" t="s">
        <v>36</v>
      </c>
      <c r="T9" s="64">
        <v>55.4</v>
      </c>
      <c r="U9" s="23" t="s">
        <v>36</v>
      </c>
      <c r="V9" s="64">
        <v>40.6</v>
      </c>
      <c r="W9" s="65" t="s">
        <v>19</v>
      </c>
      <c r="X9" s="66">
        <v>34.1</v>
      </c>
      <c r="Y9" s="70" t="s">
        <v>36</v>
      </c>
      <c r="Z9" s="71">
        <v>196</v>
      </c>
      <c r="AA9" s="24" t="s">
        <v>36</v>
      </c>
      <c r="AB9" s="886">
        <v>0.23</v>
      </c>
      <c r="AC9" s="481" t="s">
        <v>36</v>
      </c>
      <c r="AD9" s="544" t="s">
        <v>36</v>
      </c>
      <c r="AE9" s="388" t="s">
        <v>36</v>
      </c>
      <c r="AF9" s="385" t="s">
        <v>36</v>
      </c>
      <c r="AG9" s="6" t="s">
        <v>276</v>
      </c>
      <c r="AH9" s="18" t="s">
        <v>22</v>
      </c>
      <c r="AI9" s="992" t="s">
        <v>36</v>
      </c>
      <c r="AJ9" s="993">
        <v>35.299999999999997</v>
      </c>
      <c r="AK9" s="36" t="s">
        <v>36</v>
      </c>
      <c r="AL9" s="97"/>
    </row>
    <row r="10" spans="1:38">
      <c r="A10" s="2239"/>
      <c r="B10" s="1592">
        <v>42832</v>
      </c>
      <c r="C10" s="1593" t="s">
        <v>40</v>
      </c>
      <c r="D10" s="76" t="s">
        <v>632</v>
      </c>
      <c r="E10" s="73" t="s">
        <v>36</v>
      </c>
      <c r="F10" s="61" t="s">
        <v>19</v>
      </c>
      <c r="G10" s="23">
        <v>11.1</v>
      </c>
      <c r="H10" s="64">
        <v>11.1</v>
      </c>
      <c r="I10" s="65">
        <v>5.7</v>
      </c>
      <c r="J10" s="66">
        <v>3.3</v>
      </c>
      <c r="K10" s="24">
        <v>7.6</v>
      </c>
      <c r="L10" s="69">
        <v>7.6</v>
      </c>
      <c r="M10" s="65" t="s">
        <v>36</v>
      </c>
      <c r="N10" s="66">
        <v>34.4</v>
      </c>
      <c r="O10" s="23" t="s">
        <v>36</v>
      </c>
      <c r="P10" s="64">
        <v>71.900000000000006</v>
      </c>
      <c r="Q10" s="23" t="s">
        <v>36</v>
      </c>
      <c r="R10" s="64">
        <v>97.4</v>
      </c>
      <c r="S10" s="23" t="s">
        <v>36</v>
      </c>
      <c r="T10" s="64" t="s">
        <v>19</v>
      </c>
      <c r="U10" s="23" t="s">
        <v>36</v>
      </c>
      <c r="V10" s="64" t="s">
        <v>19</v>
      </c>
      <c r="W10" s="65" t="s">
        <v>36</v>
      </c>
      <c r="X10" s="66">
        <v>34.1</v>
      </c>
      <c r="Y10" s="70" t="s">
        <v>36</v>
      </c>
      <c r="Z10" s="71">
        <v>242</v>
      </c>
      <c r="AA10" s="24" t="s">
        <v>36</v>
      </c>
      <c r="AB10" s="886">
        <v>0.32</v>
      </c>
      <c r="AC10" s="481" t="s">
        <v>36</v>
      </c>
      <c r="AD10" s="544" t="s">
        <v>36</v>
      </c>
      <c r="AE10" s="388" t="s">
        <v>36</v>
      </c>
      <c r="AF10" s="385" t="s">
        <v>36</v>
      </c>
      <c r="AG10" s="6" t="s">
        <v>277</v>
      </c>
      <c r="AH10" s="18" t="s">
        <v>23</v>
      </c>
      <c r="AI10" s="992" t="s">
        <v>36</v>
      </c>
      <c r="AJ10" s="993">
        <v>71.900000000000006</v>
      </c>
      <c r="AK10" s="36" t="s">
        <v>36</v>
      </c>
      <c r="AL10" s="97"/>
    </row>
    <row r="11" spans="1:38">
      <c r="A11" s="2239"/>
      <c r="B11" s="1592">
        <v>42833</v>
      </c>
      <c r="C11" s="1593" t="s">
        <v>41</v>
      </c>
      <c r="D11" s="75" t="s">
        <v>632</v>
      </c>
      <c r="E11" s="73" t="s">
        <v>36</v>
      </c>
      <c r="F11" s="61" t="s">
        <v>36</v>
      </c>
      <c r="G11" s="23">
        <v>11.1</v>
      </c>
      <c r="H11" s="64">
        <v>11.2</v>
      </c>
      <c r="I11" s="65">
        <v>5.5</v>
      </c>
      <c r="J11" s="66">
        <v>3.1</v>
      </c>
      <c r="K11" s="24">
        <v>7.6</v>
      </c>
      <c r="L11" s="69">
        <v>7.6</v>
      </c>
      <c r="M11" s="65" t="s">
        <v>36</v>
      </c>
      <c r="N11" s="66">
        <v>34.799999999999997</v>
      </c>
      <c r="O11" s="23" t="s">
        <v>36</v>
      </c>
      <c r="P11" s="64" t="s">
        <v>645</v>
      </c>
      <c r="Q11" s="23" t="s">
        <v>36</v>
      </c>
      <c r="R11" s="64" t="s">
        <v>19</v>
      </c>
      <c r="S11" s="23" t="s">
        <v>36</v>
      </c>
      <c r="T11" s="64" t="s">
        <v>36</v>
      </c>
      <c r="U11" s="23" t="s">
        <v>36</v>
      </c>
      <c r="V11" s="64" t="s">
        <v>19</v>
      </c>
      <c r="W11" s="65" t="s">
        <v>36</v>
      </c>
      <c r="X11" s="66" t="s">
        <v>19</v>
      </c>
      <c r="Y11" s="70" t="s">
        <v>36</v>
      </c>
      <c r="Z11" s="71" t="s">
        <v>19</v>
      </c>
      <c r="AA11" s="24" t="s">
        <v>36</v>
      </c>
      <c r="AB11" s="886"/>
      <c r="AC11" s="481" t="s">
        <v>36</v>
      </c>
      <c r="AD11" s="544" t="s">
        <v>36</v>
      </c>
      <c r="AE11" s="388" t="s">
        <v>36</v>
      </c>
      <c r="AF11" s="385" t="s">
        <v>36</v>
      </c>
      <c r="AG11" s="6" t="s">
        <v>278</v>
      </c>
      <c r="AH11" s="18" t="s">
        <v>23</v>
      </c>
      <c r="AI11" s="992" t="s">
        <v>36</v>
      </c>
      <c r="AJ11" s="993">
        <v>96</v>
      </c>
      <c r="AK11" s="36" t="s">
        <v>36</v>
      </c>
      <c r="AL11" s="97"/>
    </row>
    <row r="12" spans="1:38">
      <c r="A12" s="2239"/>
      <c r="B12" s="1592">
        <v>42834</v>
      </c>
      <c r="C12" s="1593" t="s">
        <v>42</v>
      </c>
      <c r="D12" s="76" t="s">
        <v>632</v>
      </c>
      <c r="E12" s="73" t="s">
        <v>36</v>
      </c>
      <c r="F12" s="61" t="s">
        <v>19</v>
      </c>
      <c r="G12" s="23">
        <v>11.4</v>
      </c>
      <c r="H12" s="64">
        <v>11.5</v>
      </c>
      <c r="I12" s="65">
        <v>5.6</v>
      </c>
      <c r="J12" s="66">
        <v>3.2</v>
      </c>
      <c r="K12" s="24">
        <v>7.6</v>
      </c>
      <c r="L12" s="69">
        <v>7.6</v>
      </c>
      <c r="M12" s="65" t="s">
        <v>36</v>
      </c>
      <c r="N12" s="66">
        <v>34.6</v>
      </c>
      <c r="O12" s="23" t="s">
        <v>36</v>
      </c>
      <c r="P12" s="64" t="s">
        <v>645</v>
      </c>
      <c r="Q12" s="23" t="s">
        <v>36</v>
      </c>
      <c r="R12" s="64" t="s">
        <v>19</v>
      </c>
      <c r="S12" s="23" t="s">
        <v>36</v>
      </c>
      <c r="T12" s="64" t="s">
        <v>19</v>
      </c>
      <c r="U12" s="23" t="s">
        <v>36</v>
      </c>
      <c r="V12" s="64" t="s">
        <v>19</v>
      </c>
      <c r="W12" s="65" t="s">
        <v>19</v>
      </c>
      <c r="X12" s="66" t="s">
        <v>19</v>
      </c>
      <c r="Y12" s="70" t="s">
        <v>36</v>
      </c>
      <c r="Z12" s="71" t="s">
        <v>19</v>
      </c>
      <c r="AA12" s="24" t="s">
        <v>36</v>
      </c>
      <c r="AB12" s="886"/>
      <c r="AC12" s="481" t="s">
        <v>36</v>
      </c>
      <c r="AD12" s="544" t="s">
        <v>36</v>
      </c>
      <c r="AE12" s="388" t="s">
        <v>36</v>
      </c>
      <c r="AF12" s="385" t="s">
        <v>36</v>
      </c>
      <c r="AG12" s="6" t="s">
        <v>279</v>
      </c>
      <c r="AH12" s="18" t="s">
        <v>23</v>
      </c>
      <c r="AI12" s="992" t="s">
        <v>36</v>
      </c>
      <c r="AJ12" s="993">
        <v>55.4</v>
      </c>
      <c r="AK12" s="36" t="s">
        <v>36</v>
      </c>
      <c r="AL12" s="97"/>
    </row>
    <row r="13" spans="1:38">
      <c r="A13" s="2239"/>
      <c r="B13" s="1592">
        <v>42835</v>
      </c>
      <c r="C13" s="1593" t="s">
        <v>37</v>
      </c>
      <c r="D13" s="76" t="s">
        <v>641</v>
      </c>
      <c r="E13" s="73" t="s">
        <v>36</v>
      </c>
      <c r="F13" s="61" t="s">
        <v>36</v>
      </c>
      <c r="G13" s="23">
        <v>11.7</v>
      </c>
      <c r="H13" s="64">
        <v>11.6</v>
      </c>
      <c r="I13" s="65">
        <v>4.9000000000000004</v>
      </c>
      <c r="J13" s="66">
        <v>3.1</v>
      </c>
      <c r="K13" s="24">
        <v>7.6</v>
      </c>
      <c r="L13" s="69">
        <v>7.6</v>
      </c>
      <c r="M13" s="65" t="s">
        <v>36</v>
      </c>
      <c r="N13" s="66">
        <v>35</v>
      </c>
      <c r="O13" s="23" t="s">
        <v>36</v>
      </c>
      <c r="P13" s="64">
        <v>72.5</v>
      </c>
      <c r="Q13" s="23" t="s">
        <v>36</v>
      </c>
      <c r="R13" s="64">
        <v>96</v>
      </c>
      <c r="S13" s="23" t="s">
        <v>36</v>
      </c>
      <c r="T13" s="64" t="s">
        <v>36</v>
      </c>
      <c r="U13" s="23" t="s">
        <v>36</v>
      </c>
      <c r="V13" s="64" t="s">
        <v>36</v>
      </c>
      <c r="W13" s="65" t="s">
        <v>36</v>
      </c>
      <c r="X13" s="66">
        <v>32.5</v>
      </c>
      <c r="Y13" s="70" t="s">
        <v>36</v>
      </c>
      <c r="Z13" s="71">
        <v>248</v>
      </c>
      <c r="AA13" s="24" t="s">
        <v>36</v>
      </c>
      <c r="AB13" s="886">
        <v>0.22</v>
      </c>
      <c r="AC13" s="481" t="s">
        <v>36</v>
      </c>
      <c r="AD13" s="544" t="s">
        <v>36</v>
      </c>
      <c r="AE13" s="388" t="s">
        <v>36</v>
      </c>
      <c r="AF13" s="385" t="s">
        <v>36</v>
      </c>
      <c r="AG13" s="6" t="s">
        <v>280</v>
      </c>
      <c r="AH13" s="18" t="s">
        <v>23</v>
      </c>
      <c r="AI13" s="992" t="s">
        <v>36</v>
      </c>
      <c r="AJ13" s="993">
        <v>40.6</v>
      </c>
      <c r="AK13" s="36" t="s">
        <v>36</v>
      </c>
      <c r="AL13" s="97"/>
    </row>
    <row r="14" spans="1:38">
      <c r="A14" s="2239"/>
      <c r="B14" s="1592">
        <v>42836</v>
      </c>
      <c r="C14" s="1593" t="s">
        <v>38</v>
      </c>
      <c r="D14" s="76" t="s">
        <v>632</v>
      </c>
      <c r="E14" s="73" t="s">
        <v>36</v>
      </c>
      <c r="F14" s="61" t="s">
        <v>36</v>
      </c>
      <c r="G14" s="23">
        <v>11.8</v>
      </c>
      <c r="H14" s="64">
        <v>11.8</v>
      </c>
      <c r="I14" s="65">
        <v>4.5999999999999996</v>
      </c>
      <c r="J14" s="66">
        <v>2.9</v>
      </c>
      <c r="K14" s="24">
        <v>7.5</v>
      </c>
      <c r="L14" s="69">
        <v>7.6</v>
      </c>
      <c r="M14" s="65" t="s">
        <v>36</v>
      </c>
      <c r="N14" s="66">
        <v>35.1</v>
      </c>
      <c r="O14" s="23" t="s">
        <v>36</v>
      </c>
      <c r="P14" s="64">
        <v>70.8</v>
      </c>
      <c r="Q14" s="23" t="s">
        <v>36</v>
      </c>
      <c r="R14" s="64">
        <v>95.4</v>
      </c>
      <c r="S14" s="23" t="s">
        <v>36</v>
      </c>
      <c r="T14" s="64" t="s">
        <v>36</v>
      </c>
      <c r="U14" s="23" t="s">
        <v>36</v>
      </c>
      <c r="V14" s="64" t="s">
        <v>36</v>
      </c>
      <c r="W14" s="65" t="s">
        <v>36</v>
      </c>
      <c r="X14" s="66">
        <v>32.799999999999997</v>
      </c>
      <c r="Y14" s="70" t="s">
        <v>36</v>
      </c>
      <c r="Z14" s="71">
        <v>222</v>
      </c>
      <c r="AA14" s="24" t="s">
        <v>36</v>
      </c>
      <c r="AB14" s="886">
        <v>0.22</v>
      </c>
      <c r="AC14" s="481" t="s">
        <v>36</v>
      </c>
      <c r="AD14" s="544" t="s">
        <v>36</v>
      </c>
      <c r="AE14" s="388" t="s">
        <v>36</v>
      </c>
      <c r="AF14" s="385" t="s">
        <v>36</v>
      </c>
      <c r="AG14" s="6" t="s">
        <v>281</v>
      </c>
      <c r="AH14" s="18" t="s">
        <v>23</v>
      </c>
      <c r="AI14" s="986" t="s">
        <v>36</v>
      </c>
      <c r="AJ14" s="987">
        <v>34.1</v>
      </c>
      <c r="AK14" s="39" t="s">
        <v>36</v>
      </c>
      <c r="AL14" s="95"/>
    </row>
    <row r="15" spans="1:38">
      <c r="A15" s="2239"/>
      <c r="B15" s="1592">
        <v>42837</v>
      </c>
      <c r="C15" s="1593" t="s">
        <v>35</v>
      </c>
      <c r="D15" s="76" t="s">
        <v>627</v>
      </c>
      <c r="E15" s="73" t="s">
        <v>36</v>
      </c>
      <c r="F15" s="61" t="s">
        <v>36</v>
      </c>
      <c r="G15" s="23">
        <v>12.3</v>
      </c>
      <c r="H15" s="64">
        <v>12.4</v>
      </c>
      <c r="I15" s="65">
        <v>5.6</v>
      </c>
      <c r="J15" s="66">
        <v>3.2</v>
      </c>
      <c r="K15" s="24">
        <v>7.5</v>
      </c>
      <c r="L15" s="69">
        <v>7.6</v>
      </c>
      <c r="M15" s="65" t="s">
        <v>36</v>
      </c>
      <c r="N15" s="66">
        <v>34.6</v>
      </c>
      <c r="O15" s="23" t="s">
        <v>36</v>
      </c>
      <c r="P15" s="64">
        <v>68.7</v>
      </c>
      <c r="Q15" s="23" t="s">
        <v>36</v>
      </c>
      <c r="R15" s="64">
        <v>95</v>
      </c>
      <c r="S15" s="23" t="s">
        <v>36</v>
      </c>
      <c r="T15" s="64" t="s">
        <v>36</v>
      </c>
      <c r="U15" s="23" t="s">
        <v>36</v>
      </c>
      <c r="V15" s="64" t="s">
        <v>36</v>
      </c>
      <c r="W15" s="65" t="s">
        <v>36</v>
      </c>
      <c r="X15" s="66">
        <v>32.299999999999997</v>
      </c>
      <c r="Y15" s="70" t="s">
        <v>36</v>
      </c>
      <c r="Z15" s="71">
        <v>212</v>
      </c>
      <c r="AA15" s="24" t="s">
        <v>36</v>
      </c>
      <c r="AB15" s="886">
        <v>0.24</v>
      </c>
      <c r="AC15" s="481" t="s">
        <v>36</v>
      </c>
      <c r="AD15" s="544" t="s">
        <v>36</v>
      </c>
      <c r="AE15" s="388" t="s">
        <v>36</v>
      </c>
      <c r="AF15" s="385" t="s">
        <v>36</v>
      </c>
      <c r="AG15" s="6" t="s">
        <v>282</v>
      </c>
      <c r="AH15" s="18" t="s">
        <v>23</v>
      </c>
      <c r="AI15" s="995" t="s">
        <v>36</v>
      </c>
      <c r="AJ15" s="996">
        <v>196</v>
      </c>
      <c r="AK15" s="25" t="s">
        <v>36</v>
      </c>
      <c r="AL15" s="26"/>
    </row>
    <row r="16" spans="1:38">
      <c r="A16" s="2239"/>
      <c r="B16" s="1592">
        <v>42838</v>
      </c>
      <c r="C16" s="1593" t="s">
        <v>39</v>
      </c>
      <c r="D16" s="76" t="s">
        <v>641</v>
      </c>
      <c r="E16" s="73" t="s">
        <v>36</v>
      </c>
      <c r="F16" s="61" t="s">
        <v>36</v>
      </c>
      <c r="G16" s="23">
        <v>12.6</v>
      </c>
      <c r="H16" s="64">
        <v>12.7</v>
      </c>
      <c r="I16" s="65">
        <v>5.9</v>
      </c>
      <c r="J16" s="66">
        <v>3.5</v>
      </c>
      <c r="K16" s="24">
        <v>7.5</v>
      </c>
      <c r="L16" s="69">
        <v>7.6</v>
      </c>
      <c r="M16" s="65" t="s">
        <v>36</v>
      </c>
      <c r="N16" s="66">
        <v>34.200000000000003</v>
      </c>
      <c r="O16" s="23" t="s">
        <v>36</v>
      </c>
      <c r="P16" s="64">
        <v>68</v>
      </c>
      <c r="Q16" s="23" t="s">
        <v>36</v>
      </c>
      <c r="R16" s="64">
        <v>93.2</v>
      </c>
      <c r="S16" s="23" t="s">
        <v>36</v>
      </c>
      <c r="T16" s="64" t="s">
        <v>36</v>
      </c>
      <c r="U16" s="23" t="s">
        <v>36</v>
      </c>
      <c r="V16" s="64" t="s">
        <v>36</v>
      </c>
      <c r="W16" s="65" t="s">
        <v>36</v>
      </c>
      <c r="X16" s="66">
        <v>33</v>
      </c>
      <c r="Y16" s="70" t="s">
        <v>36</v>
      </c>
      <c r="Z16" s="71">
        <v>217</v>
      </c>
      <c r="AA16" s="24" t="s">
        <v>36</v>
      </c>
      <c r="AB16" s="886">
        <v>0.3</v>
      </c>
      <c r="AC16" s="481" t="s">
        <v>36</v>
      </c>
      <c r="AD16" s="544" t="s">
        <v>36</v>
      </c>
      <c r="AE16" s="388" t="s">
        <v>36</v>
      </c>
      <c r="AF16" s="385" t="s">
        <v>36</v>
      </c>
      <c r="AG16" s="6" t="s">
        <v>283</v>
      </c>
      <c r="AH16" s="18" t="s">
        <v>23</v>
      </c>
      <c r="AI16" s="989" t="s">
        <v>36</v>
      </c>
      <c r="AJ16" s="990">
        <v>0.23</v>
      </c>
      <c r="AK16" s="42" t="s">
        <v>36</v>
      </c>
      <c r="AL16" s="96"/>
    </row>
    <row r="17" spans="1:38">
      <c r="A17" s="2239"/>
      <c r="B17" s="1592">
        <v>42839</v>
      </c>
      <c r="C17" s="1593" t="s">
        <v>40</v>
      </c>
      <c r="D17" s="76" t="s">
        <v>627</v>
      </c>
      <c r="E17" s="73" t="s">
        <v>36</v>
      </c>
      <c r="F17" s="61" t="s">
        <v>36</v>
      </c>
      <c r="G17" s="23">
        <v>12.8</v>
      </c>
      <c r="H17" s="64">
        <v>12.8</v>
      </c>
      <c r="I17" s="65">
        <v>6.2</v>
      </c>
      <c r="J17" s="66">
        <v>3.9</v>
      </c>
      <c r="K17" s="24">
        <v>7.6</v>
      </c>
      <c r="L17" s="69">
        <v>7.6</v>
      </c>
      <c r="M17" s="65" t="s">
        <v>36</v>
      </c>
      <c r="N17" s="66">
        <v>33.9</v>
      </c>
      <c r="O17" s="23" t="s">
        <v>36</v>
      </c>
      <c r="P17" s="64">
        <v>67.099999999999994</v>
      </c>
      <c r="Q17" s="23" t="s">
        <v>36</v>
      </c>
      <c r="R17" s="64">
        <v>92</v>
      </c>
      <c r="S17" s="23" t="s">
        <v>36</v>
      </c>
      <c r="T17" s="64" t="s">
        <v>36</v>
      </c>
      <c r="U17" s="23" t="s">
        <v>36</v>
      </c>
      <c r="V17" s="64" t="s">
        <v>36</v>
      </c>
      <c r="W17" s="65" t="s">
        <v>36</v>
      </c>
      <c r="X17" s="66">
        <v>33.4</v>
      </c>
      <c r="Y17" s="70" t="s">
        <v>36</v>
      </c>
      <c r="Z17" s="71">
        <v>232</v>
      </c>
      <c r="AA17" s="24" t="s">
        <v>36</v>
      </c>
      <c r="AB17" s="886">
        <v>0.3</v>
      </c>
      <c r="AC17" s="481" t="s">
        <v>36</v>
      </c>
      <c r="AD17" s="544" t="s">
        <v>36</v>
      </c>
      <c r="AE17" s="388" t="s">
        <v>36</v>
      </c>
      <c r="AF17" s="385" t="s">
        <v>36</v>
      </c>
      <c r="AG17" s="6" t="s">
        <v>24</v>
      </c>
      <c r="AH17" s="18" t="s">
        <v>23</v>
      </c>
      <c r="AI17" s="881" t="s">
        <v>36</v>
      </c>
      <c r="AJ17" s="998">
        <v>3.4</v>
      </c>
      <c r="AK17" s="42" t="s">
        <v>36</v>
      </c>
      <c r="AL17" s="96"/>
    </row>
    <row r="18" spans="1:38">
      <c r="A18" s="2239"/>
      <c r="B18" s="1592">
        <v>42840</v>
      </c>
      <c r="C18" s="1593" t="s">
        <v>41</v>
      </c>
      <c r="D18" s="76" t="s">
        <v>627</v>
      </c>
      <c r="E18" s="73" t="s">
        <v>36</v>
      </c>
      <c r="F18" s="61" t="s">
        <v>36</v>
      </c>
      <c r="G18" s="23">
        <v>13</v>
      </c>
      <c r="H18" s="64">
        <v>13.1</v>
      </c>
      <c r="I18" s="65">
        <v>6</v>
      </c>
      <c r="J18" s="66">
        <v>3.8</v>
      </c>
      <c r="K18" s="24">
        <v>7.5</v>
      </c>
      <c r="L18" s="69">
        <v>7.6</v>
      </c>
      <c r="M18" s="65" t="s">
        <v>36</v>
      </c>
      <c r="N18" s="66">
        <v>33.9</v>
      </c>
      <c r="O18" s="23" t="s">
        <v>36</v>
      </c>
      <c r="P18" s="64" t="s">
        <v>645</v>
      </c>
      <c r="Q18" s="23" t="s">
        <v>36</v>
      </c>
      <c r="R18" s="64" t="s">
        <v>19</v>
      </c>
      <c r="S18" s="23" t="s">
        <v>36</v>
      </c>
      <c r="T18" s="64" t="s">
        <v>36</v>
      </c>
      <c r="U18" s="23" t="s">
        <v>36</v>
      </c>
      <c r="V18" s="64" t="s">
        <v>36</v>
      </c>
      <c r="W18" s="65" t="s">
        <v>36</v>
      </c>
      <c r="X18" s="66" t="s">
        <v>19</v>
      </c>
      <c r="Y18" s="70" t="s">
        <v>36</v>
      </c>
      <c r="Z18" s="71" t="s">
        <v>19</v>
      </c>
      <c r="AA18" s="24" t="s">
        <v>36</v>
      </c>
      <c r="AB18" s="886"/>
      <c r="AC18" s="481" t="s">
        <v>36</v>
      </c>
      <c r="AD18" s="544" t="s">
        <v>36</v>
      </c>
      <c r="AE18" s="388" t="s">
        <v>36</v>
      </c>
      <c r="AF18" s="385" t="s">
        <v>36</v>
      </c>
      <c r="AG18" s="6" t="s">
        <v>25</v>
      </c>
      <c r="AH18" s="18" t="s">
        <v>23</v>
      </c>
      <c r="AI18" s="881" t="s">
        <v>36</v>
      </c>
      <c r="AJ18" s="998">
        <v>1.5</v>
      </c>
      <c r="AK18" s="42" t="s">
        <v>36</v>
      </c>
      <c r="AL18" s="96"/>
    </row>
    <row r="19" spans="1:38">
      <c r="A19" s="2239"/>
      <c r="B19" s="1592">
        <v>42841</v>
      </c>
      <c r="C19" s="1593" t="s">
        <v>42</v>
      </c>
      <c r="D19" s="76" t="s">
        <v>627</v>
      </c>
      <c r="E19" s="73" t="s">
        <v>36</v>
      </c>
      <c r="F19" s="61" t="s">
        <v>36</v>
      </c>
      <c r="G19" s="23">
        <v>13.1</v>
      </c>
      <c r="H19" s="64">
        <v>13.2</v>
      </c>
      <c r="I19" s="65">
        <v>6.1</v>
      </c>
      <c r="J19" s="66">
        <v>3.4</v>
      </c>
      <c r="K19" s="24">
        <v>7.6</v>
      </c>
      <c r="L19" s="69">
        <v>7.6</v>
      </c>
      <c r="M19" s="65" t="s">
        <v>36</v>
      </c>
      <c r="N19" s="66">
        <v>33.6</v>
      </c>
      <c r="O19" s="23" t="s">
        <v>36</v>
      </c>
      <c r="P19" s="64" t="s">
        <v>645</v>
      </c>
      <c r="Q19" s="23" t="s">
        <v>36</v>
      </c>
      <c r="R19" s="64" t="s">
        <v>19</v>
      </c>
      <c r="S19" s="23" t="s">
        <v>36</v>
      </c>
      <c r="T19" s="64" t="s">
        <v>36</v>
      </c>
      <c r="U19" s="23" t="s">
        <v>36</v>
      </c>
      <c r="V19" s="64" t="s">
        <v>36</v>
      </c>
      <c r="W19" s="65" t="s">
        <v>36</v>
      </c>
      <c r="X19" s="66" t="s">
        <v>19</v>
      </c>
      <c r="Y19" s="70" t="s">
        <v>36</v>
      </c>
      <c r="Z19" s="71" t="s">
        <v>19</v>
      </c>
      <c r="AA19" s="24" t="s">
        <v>36</v>
      </c>
      <c r="AB19" s="886"/>
      <c r="AC19" s="481" t="s">
        <v>36</v>
      </c>
      <c r="AD19" s="544" t="s">
        <v>36</v>
      </c>
      <c r="AE19" s="388" t="s">
        <v>36</v>
      </c>
      <c r="AF19" s="385" t="s">
        <v>36</v>
      </c>
      <c r="AG19" s="6" t="s">
        <v>284</v>
      </c>
      <c r="AH19" s="18" t="s">
        <v>23</v>
      </c>
      <c r="AI19" s="881" t="s">
        <v>36</v>
      </c>
      <c r="AJ19" s="998">
        <v>9.9</v>
      </c>
      <c r="AK19" s="42" t="s">
        <v>36</v>
      </c>
      <c r="AL19" s="96"/>
    </row>
    <row r="20" spans="1:38">
      <c r="A20" s="2239"/>
      <c r="B20" s="1592">
        <v>42842</v>
      </c>
      <c r="C20" s="1593" t="s">
        <v>37</v>
      </c>
      <c r="D20" s="76" t="s">
        <v>627</v>
      </c>
      <c r="E20" s="73" t="s">
        <v>36</v>
      </c>
      <c r="F20" s="61" t="s">
        <v>36</v>
      </c>
      <c r="G20" s="23">
        <v>13.3</v>
      </c>
      <c r="H20" s="64">
        <v>13.3</v>
      </c>
      <c r="I20" s="65">
        <v>6.4</v>
      </c>
      <c r="J20" s="66">
        <v>3.4</v>
      </c>
      <c r="K20" s="24">
        <v>7.5</v>
      </c>
      <c r="L20" s="69">
        <v>7.6</v>
      </c>
      <c r="M20" s="65" t="s">
        <v>36</v>
      </c>
      <c r="N20" s="66">
        <v>33.799999999999997</v>
      </c>
      <c r="O20" s="23" t="s">
        <v>36</v>
      </c>
      <c r="P20" s="64">
        <v>68.8</v>
      </c>
      <c r="Q20" s="23" t="s">
        <v>36</v>
      </c>
      <c r="R20" s="64">
        <v>92.8</v>
      </c>
      <c r="S20" s="23" t="s">
        <v>36</v>
      </c>
      <c r="T20" s="64" t="s">
        <v>36</v>
      </c>
      <c r="U20" s="23" t="s">
        <v>36</v>
      </c>
      <c r="V20" s="64" t="s">
        <v>36</v>
      </c>
      <c r="W20" s="65" t="s">
        <v>36</v>
      </c>
      <c r="X20" s="66">
        <v>33.299999999999997</v>
      </c>
      <c r="Y20" s="70" t="s">
        <v>36</v>
      </c>
      <c r="Z20" s="71">
        <v>176</v>
      </c>
      <c r="AA20" s="24" t="s">
        <v>36</v>
      </c>
      <c r="AB20" s="886">
        <v>0.43</v>
      </c>
      <c r="AC20" s="481" t="s">
        <v>36</v>
      </c>
      <c r="AD20" s="544" t="s">
        <v>36</v>
      </c>
      <c r="AE20" s="388" t="s">
        <v>36</v>
      </c>
      <c r="AF20" s="385" t="s">
        <v>36</v>
      </c>
      <c r="AG20" s="6" t="s">
        <v>285</v>
      </c>
      <c r="AH20" s="18" t="s">
        <v>23</v>
      </c>
      <c r="AI20" s="348" t="s">
        <v>36</v>
      </c>
      <c r="AJ20" s="268">
        <v>3.3000000000000002E-2</v>
      </c>
      <c r="AK20" s="47" t="s">
        <v>36</v>
      </c>
      <c r="AL20" s="98"/>
    </row>
    <row r="21" spans="1:38">
      <c r="A21" s="2239"/>
      <c r="B21" s="1592">
        <v>42843</v>
      </c>
      <c r="C21" s="1593" t="s">
        <v>38</v>
      </c>
      <c r="D21" s="76" t="s">
        <v>641</v>
      </c>
      <c r="E21" s="73" t="s">
        <v>36</v>
      </c>
      <c r="F21" s="61" t="s">
        <v>36</v>
      </c>
      <c r="G21" s="23">
        <v>13.4</v>
      </c>
      <c r="H21" s="64">
        <v>13.5</v>
      </c>
      <c r="I21" s="65">
        <v>6.9</v>
      </c>
      <c r="J21" s="66">
        <v>3.7</v>
      </c>
      <c r="K21" s="24">
        <v>7.5</v>
      </c>
      <c r="L21" s="69">
        <v>7.5</v>
      </c>
      <c r="M21" s="65" t="s">
        <v>36</v>
      </c>
      <c r="N21" s="66">
        <v>32.700000000000003</v>
      </c>
      <c r="O21" s="23" t="s">
        <v>36</v>
      </c>
      <c r="P21" s="64">
        <v>68</v>
      </c>
      <c r="Q21" s="23" t="s">
        <v>36</v>
      </c>
      <c r="R21" s="64">
        <v>91</v>
      </c>
      <c r="S21" s="23" t="s">
        <v>36</v>
      </c>
      <c r="T21" s="64" t="s">
        <v>36</v>
      </c>
      <c r="U21" s="23" t="s">
        <v>36</v>
      </c>
      <c r="V21" s="64" t="s">
        <v>36</v>
      </c>
      <c r="W21" s="65" t="s">
        <v>36</v>
      </c>
      <c r="X21" s="66">
        <v>32.799999999999997</v>
      </c>
      <c r="Y21" s="70" t="s">
        <v>36</v>
      </c>
      <c r="Z21" s="71">
        <v>142</v>
      </c>
      <c r="AA21" s="24" t="s">
        <v>36</v>
      </c>
      <c r="AB21" s="886">
        <v>0.34</v>
      </c>
      <c r="AC21" s="481" t="s">
        <v>36</v>
      </c>
      <c r="AD21" s="544" t="s">
        <v>36</v>
      </c>
      <c r="AE21" s="388" t="s">
        <v>36</v>
      </c>
      <c r="AF21" s="385" t="s">
        <v>36</v>
      </c>
      <c r="AG21" s="6" t="s">
        <v>292</v>
      </c>
      <c r="AH21" s="18" t="s">
        <v>23</v>
      </c>
      <c r="AI21" s="885" t="s">
        <v>36</v>
      </c>
      <c r="AJ21" s="269">
        <v>3.08</v>
      </c>
      <c r="AK21" s="42" t="s">
        <v>36</v>
      </c>
      <c r="AL21" s="96"/>
    </row>
    <row r="22" spans="1:38">
      <c r="A22" s="2239"/>
      <c r="B22" s="1592">
        <v>42844</v>
      </c>
      <c r="C22" s="1593" t="s">
        <v>35</v>
      </c>
      <c r="D22" s="76" t="s">
        <v>627</v>
      </c>
      <c r="E22" s="73" t="s">
        <v>36</v>
      </c>
      <c r="F22" s="61" t="s">
        <v>36</v>
      </c>
      <c r="G22" s="23">
        <v>13.8</v>
      </c>
      <c r="H22" s="64">
        <v>13.8</v>
      </c>
      <c r="I22" s="65">
        <v>7.1</v>
      </c>
      <c r="J22" s="66">
        <v>4.4000000000000004</v>
      </c>
      <c r="K22" s="24">
        <v>7.5</v>
      </c>
      <c r="L22" s="69">
        <v>7.6</v>
      </c>
      <c r="M22" s="65" t="s">
        <v>36</v>
      </c>
      <c r="N22" s="66">
        <v>33.299999999999997</v>
      </c>
      <c r="O22" s="23" t="s">
        <v>36</v>
      </c>
      <c r="P22" s="64">
        <v>66.400000000000006</v>
      </c>
      <c r="Q22" s="23" t="s">
        <v>36</v>
      </c>
      <c r="R22" s="64">
        <v>91</v>
      </c>
      <c r="S22" s="23" t="s">
        <v>36</v>
      </c>
      <c r="T22" s="64" t="s">
        <v>36</v>
      </c>
      <c r="U22" s="23" t="s">
        <v>36</v>
      </c>
      <c r="V22" s="64" t="s">
        <v>36</v>
      </c>
      <c r="W22" s="65" t="s">
        <v>36</v>
      </c>
      <c r="X22" s="66">
        <v>31.1</v>
      </c>
      <c r="Y22" s="70" t="s">
        <v>36</v>
      </c>
      <c r="Z22" s="71">
        <v>195</v>
      </c>
      <c r="AA22" s="24" t="s">
        <v>36</v>
      </c>
      <c r="AB22" s="886">
        <v>0.27</v>
      </c>
      <c r="AC22" s="481" t="s">
        <v>36</v>
      </c>
      <c r="AD22" s="544" t="s">
        <v>36</v>
      </c>
      <c r="AE22" s="388" t="s">
        <v>36</v>
      </c>
      <c r="AF22" s="385" t="s">
        <v>36</v>
      </c>
      <c r="AG22" s="6" t="s">
        <v>286</v>
      </c>
      <c r="AH22" s="18" t="s">
        <v>23</v>
      </c>
      <c r="AI22" s="885" t="s">
        <v>36</v>
      </c>
      <c r="AJ22" s="269">
        <v>5.0199999999999996</v>
      </c>
      <c r="AK22" s="42" t="s">
        <v>36</v>
      </c>
      <c r="AL22" s="96"/>
    </row>
    <row r="23" spans="1:38">
      <c r="A23" s="2239"/>
      <c r="B23" s="1592">
        <v>42845</v>
      </c>
      <c r="C23" s="1593" t="s">
        <v>39</v>
      </c>
      <c r="D23" s="76" t="s">
        <v>627</v>
      </c>
      <c r="E23" s="73" t="s">
        <v>36</v>
      </c>
      <c r="F23" s="61" t="s">
        <v>36</v>
      </c>
      <c r="G23" s="23">
        <v>14.1</v>
      </c>
      <c r="H23" s="64">
        <v>14.1</v>
      </c>
      <c r="I23" s="65">
        <v>8</v>
      </c>
      <c r="J23" s="66">
        <v>4.5</v>
      </c>
      <c r="K23" s="24">
        <v>7.4</v>
      </c>
      <c r="L23" s="69">
        <v>7.5</v>
      </c>
      <c r="M23" s="65" t="s">
        <v>36</v>
      </c>
      <c r="N23" s="66">
        <v>32.200000000000003</v>
      </c>
      <c r="O23" s="23" t="s">
        <v>36</v>
      </c>
      <c r="P23" s="64">
        <v>64.599999999999994</v>
      </c>
      <c r="Q23" s="23" t="s">
        <v>36</v>
      </c>
      <c r="R23" s="64">
        <v>87.6</v>
      </c>
      <c r="S23" s="23" t="s">
        <v>36</v>
      </c>
      <c r="T23" s="64" t="s">
        <v>36</v>
      </c>
      <c r="U23" s="23" t="s">
        <v>36</v>
      </c>
      <c r="V23" s="64" t="s">
        <v>36</v>
      </c>
      <c r="W23" s="65" t="s">
        <v>36</v>
      </c>
      <c r="X23" s="66">
        <v>31.3</v>
      </c>
      <c r="Y23" s="70" t="s">
        <v>36</v>
      </c>
      <c r="Z23" s="71">
        <v>162</v>
      </c>
      <c r="AA23" s="24" t="s">
        <v>36</v>
      </c>
      <c r="AB23" s="886">
        <v>0.36</v>
      </c>
      <c r="AC23" s="481">
        <v>5</v>
      </c>
      <c r="AD23" s="544">
        <v>5</v>
      </c>
      <c r="AE23" s="388" t="s">
        <v>36</v>
      </c>
      <c r="AF23" s="385" t="s">
        <v>36</v>
      </c>
      <c r="AG23" s="6" t="s">
        <v>287</v>
      </c>
      <c r="AH23" s="18" t="s">
        <v>23</v>
      </c>
      <c r="AI23" s="348" t="s">
        <v>36</v>
      </c>
      <c r="AJ23" s="268">
        <v>0.16500000000000001</v>
      </c>
      <c r="AK23" s="47" t="s">
        <v>36</v>
      </c>
      <c r="AL23" s="98"/>
    </row>
    <row r="24" spans="1:38">
      <c r="A24" s="2239"/>
      <c r="B24" s="1592">
        <v>42846</v>
      </c>
      <c r="C24" s="1593" t="s">
        <v>40</v>
      </c>
      <c r="D24" s="76" t="s">
        <v>641</v>
      </c>
      <c r="E24" s="73" t="s">
        <v>36</v>
      </c>
      <c r="F24" s="61" t="s">
        <v>36</v>
      </c>
      <c r="G24" s="23">
        <v>14.4</v>
      </c>
      <c r="H24" s="64">
        <v>14.4</v>
      </c>
      <c r="I24" s="65">
        <v>7.2</v>
      </c>
      <c r="J24" s="66">
        <v>5.2</v>
      </c>
      <c r="K24" s="24">
        <v>7.4</v>
      </c>
      <c r="L24" s="69">
        <v>7.4</v>
      </c>
      <c r="M24" s="65" t="s">
        <v>36</v>
      </c>
      <c r="N24" s="66">
        <v>31.1</v>
      </c>
      <c r="O24" s="23" t="s">
        <v>36</v>
      </c>
      <c r="P24" s="64">
        <v>62.8</v>
      </c>
      <c r="Q24" s="23" t="s">
        <v>36</v>
      </c>
      <c r="R24" s="64">
        <v>85.8</v>
      </c>
      <c r="S24" s="23" t="s">
        <v>36</v>
      </c>
      <c r="T24" s="64" t="s">
        <v>36</v>
      </c>
      <c r="U24" s="23" t="s">
        <v>36</v>
      </c>
      <c r="V24" s="64" t="s">
        <v>36</v>
      </c>
      <c r="W24" s="65" t="s">
        <v>36</v>
      </c>
      <c r="X24" s="66">
        <v>30.7</v>
      </c>
      <c r="Y24" s="70" t="s">
        <v>36</v>
      </c>
      <c r="Z24" s="71">
        <v>208</v>
      </c>
      <c r="AA24" s="24" t="s">
        <v>36</v>
      </c>
      <c r="AB24" s="886">
        <v>0.32</v>
      </c>
      <c r="AC24" s="481" t="s">
        <v>36</v>
      </c>
      <c r="AD24" s="544" t="s">
        <v>36</v>
      </c>
      <c r="AE24" s="388" t="s">
        <v>36</v>
      </c>
      <c r="AF24" s="385" t="s">
        <v>36</v>
      </c>
      <c r="AG24" s="6" t="s">
        <v>288</v>
      </c>
      <c r="AH24" s="18" t="s">
        <v>23</v>
      </c>
      <c r="AI24" s="885" t="s">
        <v>36</v>
      </c>
      <c r="AJ24" s="269" t="s">
        <v>644</v>
      </c>
      <c r="AK24" s="42" t="s">
        <v>36</v>
      </c>
      <c r="AL24" s="96"/>
    </row>
    <row r="25" spans="1:38">
      <c r="A25" s="2239"/>
      <c r="B25" s="1592">
        <v>42847</v>
      </c>
      <c r="C25" s="1593" t="s">
        <v>41</v>
      </c>
      <c r="D25" s="76" t="s">
        <v>641</v>
      </c>
      <c r="E25" s="73" t="s">
        <v>36</v>
      </c>
      <c r="F25" s="61" t="s">
        <v>36</v>
      </c>
      <c r="G25" s="23">
        <v>14.9</v>
      </c>
      <c r="H25" s="64">
        <v>14.9</v>
      </c>
      <c r="I25" s="65">
        <v>8.6999999999999993</v>
      </c>
      <c r="J25" s="66">
        <v>5.8</v>
      </c>
      <c r="K25" s="24">
        <v>7.4</v>
      </c>
      <c r="L25" s="69">
        <v>7.4</v>
      </c>
      <c r="M25" s="65" t="s">
        <v>36</v>
      </c>
      <c r="N25" s="66">
        <v>31.2</v>
      </c>
      <c r="O25" s="23" t="s">
        <v>36</v>
      </c>
      <c r="P25" s="64" t="s">
        <v>645</v>
      </c>
      <c r="Q25" s="23" t="s">
        <v>36</v>
      </c>
      <c r="R25" s="64" t="s">
        <v>19</v>
      </c>
      <c r="S25" s="23" t="s">
        <v>36</v>
      </c>
      <c r="T25" s="64" t="s">
        <v>36</v>
      </c>
      <c r="U25" s="23" t="s">
        <v>36</v>
      </c>
      <c r="V25" s="64" t="s">
        <v>36</v>
      </c>
      <c r="W25" s="65" t="s">
        <v>36</v>
      </c>
      <c r="X25" s="66" t="s">
        <v>19</v>
      </c>
      <c r="Y25" s="70" t="s">
        <v>36</v>
      </c>
      <c r="Z25" s="71" t="s">
        <v>19</v>
      </c>
      <c r="AA25" s="24" t="s">
        <v>36</v>
      </c>
      <c r="AB25" s="886"/>
      <c r="AC25" s="481" t="s">
        <v>36</v>
      </c>
      <c r="AD25" s="544" t="s">
        <v>36</v>
      </c>
      <c r="AE25" s="388" t="s">
        <v>36</v>
      </c>
      <c r="AF25" s="385" t="s">
        <v>36</v>
      </c>
      <c r="AG25" s="6" t="s">
        <v>289</v>
      </c>
      <c r="AH25" s="18" t="s">
        <v>23</v>
      </c>
      <c r="AI25" s="23" t="s">
        <v>36</v>
      </c>
      <c r="AJ25" s="48">
        <v>23.7</v>
      </c>
      <c r="AK25" s="36" t="s">
        <v>36</v>
      </c>
      <c r="AL25" s="97"/>
    </row>
    <row r="26" spans="1:38">
      <c r="A26" s="2239"/>
      <c r="B26" s="1592">
        <v>42848</v>
      </c>
      <c r="C26" s="1593" t="s">
        <v>42</v>
      </c>
      <c r="D26" s="76" t="s">
        <v>627</v>
      </c>
      <c r="E26" s="73" t="s">
        <v>36</v>
      </c>
      <c r="F26" s="61" t="s">
        <v>36</v>
      </c>
      <c r="G26" s="23">
        <v>15.2</v>
      </c>
      <c r="H26" s="64">
        <v>15.3</v>
      </c>
      <c r="I26" s="65">
        <v>8</v>
      </c>
      <c r="J26" s="66">
        <v>5.7</v>
      </c>
      <c r="K26" s="24">
        <v>7.4</v>
      </c>
      <c r="L26" s="69">
        <v>7.5</v>
      </c>
      <c r="M26" s="65" t="s">
        <v>36</v>
      </c>
      <c r="N26" s="66">
        <v>31.1</v>
      </c>
      <c r="O26" s="23" t="s">
        <v>36</v>
      </c>
      <c r="P26" s="64" t="s">
        <v>645</v>
      </c>
      <c r="Q26" s="23" t="s">
        <v>36</v>
      </c>
      <c r="R26" s="64" t="s">
        <v>19</v>
      </c>
      <c r="S26" s="23" t="s">
        <v>36</v>
      </c>
      <c r="T26" s="64" t="s">
        <v>36</v>
      </c>
      <c r="U26" s="23" t="s">
        <v>36</v>
      </c>
      <c r="V26" s="64" t="s">
        <v>36</v>
      </c>
      <c r="W26" s="65" t="s">
        <v>36</v>
      </c>
      <c r="X26" s="66" t="s">
        <v>19</v>
      </c>
      <c r="Y26" s="70" t="s">
        <v>36</v>
      </c>
      <c r="Z26" s="71" t="s">
        <v>19</v>
      </c>
      <c r="AA26" s="24" t="s">
        <v>36</v>
      </c>
      <c r="AB26" s="886"/>
      <c r="AC26" s="481" t="s">
        <v>36</v>
      </c>
      <c r="AD26" s="544" t="s">
        <v>36</v>
      </c>
      <c r="AE26" s="388" t="s">
        <v>36</v>
      </c>
      <c r="AF26" s="385" t="s">
        <v>36</v>
      </c>
      <c r="AG26" s="6" t="s">
        <v>27</v>
      </c>
      <c r="AH26" s="18" t="s">
        <v>23</v>
      </c>
      <c r="AI26" s="23" t="s">
        <v>36</v>
      </c>
      <c r="AJ26" s="48">
        <v>26.9</v>
      </c>
      <c r="AK26" s="36" t="s">
        <v>36</v>
      </c>
      <c r="AL26" s="97"/>
    </row>
    <row r="27" spans="1:38">
      <c r="A27" s="2239"/>
      <c r="B27" s="1592">
        <v>42849</v>
      </c>
      <c r="C27" s="1593" t="s">
        <v>37</v>
      </c>
      <c r="D27" s="76" t="s">
        <v>627</v>
      </c>
      <c r="E27" s="73" t="s">
        <v>36</v>
      </c>
      <c r="F27" s="61" t="s">
        <v>36</v>
      </c>
      <c r="G27" s="23">
        <v>15.4</v>
      </c>
      <c r="H27" s="64">
        <v>15.5</v>
      </c>
      <c r="I27" s="65">
        <v>6.5</v>
      </c>
      <c r="J27" s="66">
        <v>5.6</v>
      </c>
      <c r="K27" s="24">
        <v>7.4</v>
      </c>
      <c r="L27" s="69">
        <v>7.5</v>
      </c>
      <c r="M27" s="65" t="s">
        <v>36</v>
      </c>
      <c r="N27" s="66">
        <v>30.2</v>
      </c>
      <c r="O27" s="23" t="s">
        <v>36</v>
      </c>
      <c r="P27" s="64">
        <v>62.9</v>
      </c>
      <c r="Q27" s="23" t="s">
        <v>36</v>
      </c>
      <c r="R27" s="64">
        <v>85</v>
      </c>
      <c r="S27" s="23" t="s">
        <v>36</v>
      </c>
      <c r="T27" s="64" t="s">
        <v>36</v>
      </c>
      <c r="U27" s="23" t="s">
        <v>36</v>
      </c>
      <c r="V27" s="64" t="s">
        <v>36</v>
      </c>
      <c r="W27" s="65" t="s">
        <v>36</v>
      </c>
      <c r="X27" s="66">
        <v>30.3</v>
      </c>
      <c r="Y27" s="70" t="s">
        <v>36</v>
      </c>
      <c r="Z27" s="71">
        <v>193</v>
      </c>
      <c r="AA27" s="24" t="s">
        <v>36</v>
      </c>
      <c r="AB27" s="886">
        <v>0.4</v>
      </c>
      <c r="AC27" s="481" t="s">
        <v>36</v>
      </c>
      <c r="AD27" s="544" t="s">
        <v>36</v>
      </c>
      <c r="AE27" s="388" t="s">
        <v>36</v>
      </c>
      <c r="AF27" s="385" t="s">
        <v>36</v>
      </c>
      <c r="AG27" s="6" t="s">
        <v>290</v>
      </c>
      <c r="AH27" s="18" t="s">
        <v>275</v>
      </c>
      <c r="AI27" s="51" t="s">
        <v>36</v>
      </c>
      <c r="AJ27" s="52">
        <v>12</v>
      </c>
      <c r="AK27" s="43" t="s">
        <v>36</v>
      </c>
      <c r="AL27" s="99"/>
    </row>
    <row r="28" spans="1:38">
      <c r="A28" s="2239"/>
      <c r="B28" s="1592">
        <v>42850</v>
      </c>
      <c r="C28" s="1593" t="s">
        <v>38</v>
      </c>
      <c r="D28" s="76" t="s">
        <v>627</v>
      </c>
      <c r="E28" s="73" t="s">
        <v>36</v>
      </c>
      <c r="F28" s="61" t="s">
        <v>36</v>
      </c>
      <c r="G28" s="23">
        <v>15.6</v>
      </c>
      <c r="H28" s="64">
        <v>15.7</v>
      </c>
      <c r="I28" s="65">
        <v>8.5</v>
      </c>
      <c r="J28" s="66">
        <v>5.8</v>
      </c>
      <c r="K28" s="24">
        <v>7.4</v>
      </c>
      <c r="L28" s="69">
        <v>7.4</v>
      </c>
      <c r="M28" s="65" t="s">
        <v>36</v>
      </c>
      <c r="N28" s="66">
        <v>30</v>
      </c>
      <c r="O28" s="23" t="s">
        <v>36</v>
      </c>
      <c r="P28" s="64">
        <v>62</v>
      </c>
      <c r="Q28" s="23" t="s">
        <v>36</v>
      </c>
      <c r="R28" s="64">
        <v>86.6</v>
      </c>
      <c r="S28" s="23" t="s">
        <v>36</v>
      </c>
      <c r="T28" s="64" t="s">
        <v>36</v>
      </c>
      <c r="U28" s="23" t="s">
        <v>36</v>
      </c>
      <c r="V28" s="64" t="s">
        <v>36</v>
      </c>
      <c r="W28" s="65" t="s">
        <v>36</v>
      </c>
      <c r="X28" s="66">
        <v>29.5</v>
      </c>
      <c r="Y28" s="70" t="s">
        <v>36</v>
      </c>
      <c r="Z28" s="71">
        <v>173</v>
      </c>
      <c r="AA28" s="24" t="s">
        <v>36</v>
      </c>
      <c r="AB28" s="886">
        <v>0.4</v>
      </c>
      <c r="AC28" s="481" t="s">
        <v>36</v>
      </c>
      <c r="AD28" s="544" t="s">
        <v>36</v>
      </c>
      <c r="AE28" s="388" t="s">
        <v>36</v>
      </c>
      <c r="AF28" s="385" t="s">
        <v>36</v>
      </c>
      <c r="AG28" s="6" t="s">
        <v>291</v>
      </c>
      <c r="AH28" s="18" t="s">
        <v>23</v>
      </c>
      <c r="AI28" s="51" t="s">
        <v>36</v>
      </c>
      <c r="AJ28" s="52">
        <v>5</v>
      </c>
      <c r="AK28" s="43" t="s">
        <v>36</v>
      </c>
      <c r="AL28" s="99"/>
    </row>
    <row r="29" spans="1:38">
      <c r="A29" s="2239"/>
      <c r="B29" s="1592">
        <v>42851</v>
      </c>
      <c r="C29" s="1593" t="s">
        <v>35</v>
      </c>
      <c r="D29" s="76" t="s">
        <v>641</v>
      </c>
      <c r="E29" s="73" t="s">
        <v>36</v>
      </c>
      <c r="F29" s="61" t="s">
        <v>36</v>
      </c>
      <c r="G29" s="23">
        <v>15.7</v>
      </c>
      <c r="H29" s="64">
        <v>15.8</v>
      </c>
      <c r="I29" s="65">
        <v>8.1</v>
      </c>
      <c r="J29" s="66">
        <v>5.5</v>
      </c>
      <c r="K29" s="24">
        <v>7.3</v>
      </c>
      <c r="L29" s="69">
        <v>7.5</v>
      </c>
      <c r="M29" s="65" t="s">
        <v>36</v>
      </c>
      <c r="N29" s="66">
        <v>30</v>
      </c>
      <c r="O29" s="23" t="s">
        <v>36</v>
      </c>
      <c r="P29" s="64">
        <v>61.2</v>
      </c>
      <c r="Q29" s="23" t="s">
        <v>36</v>
      </c>
      <c r="R29" s="64">
        <v>83.2</v>
      </c>
      <c r="S29" s="23" t="s">
        <v>36</v>
      </c>
      <c r="T29" s="64" t="s">
        <v>36</v>
      </c>
      <c r="U29" s="23" t="s">
        <v>36</v>
      </c>
      <c r="V29" s="64" t="s">
        <v>36</v>
      </c>
      <c r="W29" s="65" t="s">
        <v>36</v>
      </c>
      <c r="X29" s="66">
        <v>29.7</v>
      </c>
      <c r="Y29" s="70" t="s">
        <v>36</v>
      </c>
      <c r="Z29" s="71">
        <v>167</v>
      </c>
      <c r="AA29" s="24" t="s">
        <v>36</v>
      </c>
      <c r="AB29" s="69">
        <v>0.45</v>
      </c>
      <c r="AC29" s="481" t="s">
        <v>36</v>
      </c>
      <c r="AD29" s="544" t="s">
        <v>36</v>
      </c>
      <c r="AE29" s="388" t="s">
        <v>454</v>
      </c>
      <c r="AF29" s="385" t="s">
        <v>454</v>
      </c>
      <c r="AG29" s="19"/>
      <c r="AH29" s="9"/>
      <c r="AI29" s="20"/>
      <c r="AJ29" s="8"/>
      <c r="AK29" s="8"/>
      <c r="AL29" s="9"/>
    </row>
    <row r="30" spans="1:38">
      <c r="A30" s="2239"/>
      <c r="B30" s="1592">
        <v>42852</v>
      </c>
      <c r="C30" s="1593" t="s">
        <v>39</v>
      </c>
      <c r="D30" s="76" t="s">
        <v>632</v>
      </c>
      <c r="E30" s="73" t="s">
        <v>36</v>
      </c>
      <c r="F30" s="61" t="s">
        <v>36</v>
      </c>
      <c r="G30" s="23">
        <v>15.8</v>
      </c>
      <c r="H30" s="64">
        <v>15.9</v>
      </c>
      <c r="I30" s="65">
        <v>8.4</v>
      </c>
      <c r="J30" s="66">
        <v>5</v>
      </c>
      <c r="K30" s="24">
        <v>7.4</v>
      </c>
      <c r="L30" s="69">
        <v>7.5</v>
      </c>
      <c r="M30" s="65" t="s">
        <v>36</v>
      </c>
      <c r="N30" s="66">
        <v>30</v>
      </c>
      <c r="O30" s="23" t="s">
        <v>36</v>
      </c>
      <c r="P30" s="64">
        <v>57.5</v>
      </c>
      <c r="Q30" s="23" t="s">
        <v>36</v>
      </c>
      <c r="R30" s="64">
        <v>80.8</v>
      </c>
      <c r="S30" s="23" t="s">
        <v>36</v>
      </c>
      <c r="T30" s="64" t="s">
        <v>36</v>
      </c>
      <c r="U30" s="23" t="s">
        <v>36</v>
      </c>
      <c r="V30" s="64" t="s">
        <v>36</v>
      </c>
      <c r="W30" s="65" t="s">
        <v>36</v>
      </c>
      <c r="X30" s="66">
        <v>27.7</v>
      </c>
      <c r="Y30" s="70" t="s">
        <v>36</v>
      </c>
      <c r="Z30" s="71">
        <v>174</v>
      </c>
      <c r="AA30" s="24" t="s">
        <v>36</v>
      </c>
      <c r="AB30" s="69">
        <v>0.41</v>
      </c>
      <c r="AC30" s="481" t="s">
        <v>36</v>
      </c>
      <c r="AD30" s="544" t="s">
        <v>36</v>
      </c>
      <c r="AE30" s="388" t="s">
        <v>36</v>
      </c>
      <c r="AF30" s="385" t="s">
        <v>36</v>
      </c>
      <c r="AG30" s="19"/>
      <c r="AH30" s="9"/>
      <c r="AI30" s="20"/>
      <c r="AJ30" s="8"/>
      <c r="AK30" s="8"/>
      <c r="AL30" s="9"/>
    </row>
    <row r="31" spans="1:38">
      <c r="A31" s="2239"/>
      <c r="B31" s="1592">
        <v>42853</v>
      </c>
      <c r="C31" s="1593" t="s">
        <v>40</v>
      </c>
      <c r="D31" s="76" t="s">
        <v>641</v>
      </c>
      <c r="E31" s="73" t="s">
        <v>36</v>
      </c>
      <c r="F31" s="61" t="s">
        <v>36</v>
      </c>
      <c r="G31" s="23">
        <v>16</v>
      </c>
      <c r="H31" s="64">
        <v>16.2</v>
      </c>
      <c r="I31" s="65">
        <v>8.4</v>
      </c>
      <c r="J31" s="66">
        <v>5.8</v>
      </c>
      <c r="K31" s="24">
        <v>7.4</v>
      </c>
      <c r="L31" s="69">
        <v>7.5</v>
      </c>
      <c r="M31" s="65" t="s">
        <v>36</v>
      </c>
      <c r="N31" s="66">
        <v>29.8</v>
      </c>
      <c r="O31" s="23" t="s">
        <v>36</v>
      </c>
      <c r="P31" s="64">
        <v>59.6</v>
      </c>
      <c r="Q31" s="23" t="s">
        <v>36</v>
      </c>
      <c r="R31" s="64">
        <v>81</v>
      </c>
      <c r="S31" s="23" t="s">
        <v>36</v>
      </c>
      <c r="T31" s="64" t="s">
        <v>36</v>
      </c>
      <c r="U31" s="23" t="s">
        <v>36</v>
      </c>
      <c r="V31" s="64" t="s">
        <v>36</v>
      </c>
      <c r="W31" s="65" t="s">
        <v>36</v>
      </c>
      <c r="X31" s="66">
        <v>28.3</v>
      </c>
      <c r="Y31" s="70" t="s">
        <v>36</v>
      </c>
      <c r="Z31" s="71">
        <v>167</v>
      </c>
      <c r="AA31" s="24" t="s">
        <v>36</v>
      </c>
      <c r="AB31" s="69">
        <v>0.42</v>
      </c>
      <c r="AC31" s="481" t="s">
        <v>36</v>
      </c>
      <c r="AD31" s="544" t="s">
        <v>36</v>
      </c>
      <c r="AE31" s="388" t="s">
        <v>36</v>
      </c>
      <c r="AF31" s="385" t="s">
        <v>36</v>
      </c>
      <c r="AG31" s="21"/>
      <c r="AH31" s="3"/>
      <c r="AI31" s="22"/>
      <c r="AJ31" s="10"/>
      <c r="AK31" s="10"/>
      <c r="AL31" s="3"/>
    </row>
    <row r="32" spans="1:38">
      <c r="A32" s="2239"/>
      <c r="B32" s="1592">
        <v>42854</v>
      </c>
      <c r="C32" s="1596" t="s">
        <v>41</v>
      </c>
      <c r="D32" s="76" t="s">
        <v>627</v>
      </c>
      <c r="E32" s="73" t="s">
        <v>36</v>
      </c>
      <c r="F32" s="61" t="s">
        <v>36</v>
      </c>
      <c r="G32" s="23">
        <v>16</v>
      </c>
      <c r="H32" s="64">
        <v>16.3</v>
      </c>
      <c r="I32" s="65">
        <v>8.6999999999999993</v>
      </c>
      <c r="J32" s="66">
        <v>5.5</v>
      </c>
      <c r="K32" s="24">
        <v>7.4</v>
      </c>
      <c r="L32" s="69">
        <v>7.5</v>
      </c>
      <c r="M32" s="65" t="s">
        <v>36</v>
      </c>
      <c r="N32" s="66">
        <v>29.5</v>
      </c>
      <c r="O32" s="23" t="s">
        <v>36</v>
      </c>
      <c r="P32" s="64" t="s">
        <v>645</v>
      </c>
      <c r="Q32" s="23" t="s">
        <v>36</v>
      </c>
      <c r="R32" s="64" t="s">
        <v>19</v>
      </c>
      <c r="S32" s="23" t="s">
        <v>36</v>
      </c>
      <c r="T32" s="64" t="s">
        <v>36</v>
      </c>
      <c r="U32" s="23" t="s">
        <v>36</v>
      </c>
      <c r="V32" s="64" t="s">
        <v>36</v>
      </c>
      <c r="W32" s="65" t="s">
        <v>36</v>
      </c>
      <c r="X32" s="66" t="s">
        <v>19</v>
      </c>
      <c r="Y32" s="70" t="s">
        <v>36</v>
      </c>
      <c r="Z32" s="71" t="s">
        <v>19</v>
      </c>
      <c r="AA32" s="24" t="s">
        <v>36</v>
      </c>
      <c r="AB32" s="69"/>
      <c r="AC32" s="481" t="s">
        <v>36</v>
      </c>
      <c r="AD32" s="544" t="s">
        <v>36</v>
      </c>
      <c r="AE32" s="388" t="s">
        <v>36</v>
      </c>
      <c r="AF32" s="385" t="s">
        <v>36</v>
      </c>
      <c r="AG32" s="29" t="s">
        <v>34</v>
      </c>
      <c r="AH32" s="2" t="s">
        <v>36</v>
      </c>
      <c r="AI32" s="2" t="s">
        <v>36</v>
      </c>
      <c r="AJ32" s="2" t="s">
        <v>36</v>
      </c>
      <c r="AK32" s="2" t="s">
        <v>36</v>
      </c>
      <c r="AL32" s="100" t="s">
        <v>36</v>
      </c>
    </row>
    <row r="33" spans="1:39">
      <c r="A33" s="2239"/>
      <c r="B33" s="1597">
        <v>42855</v>
      </c>
      <c r="C33" s="1598" t="s">
        <v>42</v>
      </c>
      <c r="D33" s="76" t="s">
        <v>627</v>
      </c>
      <c r="E33" s="73" t="s">
        <v>36</v>
      </c>
      <c r="F33" s="61" t="s">
        <v>36</v>
      </c>
      <c r="G33" s="23">
        <v>16.2</v>
      </c>
      <c r="H33" s="64">
        <v>16.3</v>
      </c>
      <c r="I33" s="65">
        <v>7.8</v>
      </c>
      <c r="J33" s="66">
        <v>4.9000000000000004</v>
      </c>
      <c r="K33" s="24">
        <v>7.3</v>
      </c>
      <c r="L33" s="69">
        <v>7.4</v>
      </c>
      <c r="M33" s="65" t="s">
        <v>36</v>
      </c>
      <c r="N33" s="66">
        <v>29.4</v>
      </c>
      <c r="O33" s="23" t="s">
        <v>36</v>
      </c>
      <c r="P33" s="64" t="s">
        <v>645</v>
      </c>
      <c r="Q33" s="23" t="s">
        <v>36</v>
      </c>
      <c r="R33" s="64" t="s">
        <v>19</v>
      </c>
      <c r="S33" s="23" t="s">
        <v>36</v>
      </c>
      <c r="T33" s="64" t="s">
        <v>36</v>
      </c>
      <c r="U33" s="23" t="s">
        <v>36</v>
      </c>
      <c r="V33" s="64" t="s">
        <v>36</v>
      </c>
      <c r="W33" s="65" t="s">
        <v>36</v>
      </c>
      <c r="X33" s="66" t="s">
        <v>19</v>
      </c>
      <c r="Y33" s="70" t="s">
        <v>36</v>
      </c>
      <c r="Z33" s="71" t="s">
        <v>19</v>
      </c>
      <c r="AA33" s="24" t="s">
        <v>36</v>
      </c>
      <c r="AB33" s="69"/>
      <c r="AC33" s="481" t="s">
        <v>36</v>
      </c>
      <c r="AD33" s="544" t="s">
        <v>36</v>
      </c>
      <c r="AE33" s="388" t="s">
        <v>36</v>
      </c>
      <c r="AF33" s="385" t="s">
        <v>36</v>
      </c>
      <c r="AG33" s="11" t="s">
        <v>36</v>
      </c>
      <c r="AH33" s="2" t="s">
        <v>36</v>
      </c>
      <c r="AI33" s="2" t="s">
        <v>36</v>
      </c>
      <c r="AJ33" s="2" t="s">
        <v>36</v>
      </c>
      <c r="AK33" s="2" t="s">
        <v>36</v>
      </c>
      <c r="AL33" s="100" t="s">
        <v>36</v>
      </c>
    </row>
    <row r="34" spans="1:39" s="1" customFormat="1" ht="13.5" customHeight="1">
      <c r="A34" s="2239"/>
      <c r="B34" s="2301" t="s">
        <v>407</v>
      </c>
      <c r="C34" s="2302"/>
      <c r="D34" s="664"/>
      <c r="E34" s="702"/>
      <c r="F34" s="587">
        <f>MAX(F4:F33)</f>
        <v>20.6</v>
      </c>
      <c r="G34" s="588">
        <f t="shared" ref="G34:AF34" si="0">MAX(G4:G33)</f>
        <v>16.2</v>
      </c>
      <c r="H34" s="589">
        <f t="shared" si="0"/>
        <v>16.3</v>
      </c>
      <c r="I34" s="590">
        <f t="shared" si="0"/>
        <v>8.6999999999999993</v>
      </c>
      <c r="J34" s="591">
        <f t="shared" si="0"/>
        <v>5.8</v>
      </c>
      <c r="K34" s="592">
        <f t="shared" si="0"/>
        <v>7.7</v>
      </c>
      <c r="L34" s="593">
        <f t="shared" si="0"/>
        <v>7.6</v>
      </c>
      <c r="M34" s="1576"/>
      <c r="N34" s="591">
        <f t="shared" si="0"/>
        <v>35.299999999999997</v>
      </c>
      <c r="O34" s="1576"/>
      <c r="P34" s="589">
        <f t="shared" si="0"/>
        <v>72.5</v>
      </c>
      <c r="Q34" s="1576"/>
      <c r="R34" s="589">
        <f t="shared" si="0"/>
        <v>97.4</v>
      </c>
      <c r="S34" s="1576"/>
      <c r="T34" s="589">
        <f t="shared" si="0"/>
        <v>55.4</v>
      </c>
      <c r="U34" s="1576"/>
      <c r="V34" s="589">
        <f t="shared" si="0"/>
        <v>40.6</v>
      </c>
      <c r="W34" s="1576"/>
      <c r="X34" s="591">
        <f t="shared" si="0"/>
        <v>34.1</v>
      </c>
      <c r="Y34" s="1576"/>
      <c r="Z34" s="595">
        <f t="shared" si="0"/>
        <v>248</v>
      </c>
      <c r="AA34" s="1576"/>
      <c r="AB34" s="593">
        <f>MAX(AB4:AB33)</f>
        <v>0.45</v>
      </c>
      <c r="AC34" s="615">
        <f t="shared" si="0"/>
        <v>5</v>
      </c>
      <c r="AD34" s="507">
        <f t="shared" si="0"/>
        <v>5</v>
      </c>
      <c r="AE34" s="596">
        <f t="shared" si="0"/>
        <v>0</v>
      </c>
      <c r="AF34" s="611">
        <f t="shared" si="0"/>
        <v>0</v>
      </c>
      <c r="AG34" s="11"/>
      <c r="AH34" s="2"/>
      <c r="AI34" s="2"/>
      <c r="AJ34" s="2"/>
      <c r="AK34" s="2"/>
      <c r="AL34" s="100"/>
    </row>
    <row r="35" spans="1:39" s="1" customFormat="1" ht="13.5" customHeight="1">
      <c r="A35" s="2239"/>
      <c r="B35" s="2303" t="s">
        <v>408</v>
      </c>
      <c r="C35" s="2304"/>
      <c r="D35" s="666"/>
      <c r="E35" s="703"/>
      <c r="F35" s="598">
        <f>MIN(F4:F33)</f>
        <v>20.6</v>
      </c>
      <c r="G35" s="599">
        <f t="shared" ref="G35:AF35" si="1">MIN(G4:G33)</f>
        <v>10.5</v>
      </c>
      <c r="H35" s="600">
        <f t="shared" si="1"/>
        <v>10.4</v>
      </c>
      <c r="I35" s="601">
        <f t="shared" si="1"/>
        <v>4.5999999999999996</v>
      </c>
      <c r="J35" s="602">
        <f t="shared" si="1"/>
        <v>2.9</v>
      </c>
      <c r="K35" s="603">
        <f t="shared" si="1"/>
        <v>7.3</v>
      </c>
      <c r="L35" s="604">
        <f t="shared" si="1"/>
        <v>7.4</v>
      </c>
      <c r="M35" s="1577"/>
      <c r="N35" s="602">
        <f t="shared" si="1"/>
        <v>29.4</v>
      </c>
      <c r="O35" s="1577"/>
      <c r="P35" s="600">
        <f t="shared" si="1"/>
        <v>57.5</v>
      </c>
      <c r="Q35" s="1577"/>
      <c r="R35" s="600">
        <f t="shared" si="1"/>
        <v>80.8</v>
      </c>
      <c r="S35" s="1577"/>
      <c r="T35" s="600">
        <f t="shared" si="1"/>
        <v>55.4</v>
      </c>
      <c r="U35" s="1577"/>
      <c r="V35" s="600">
        <f t="shared" si="1"/>
        <v>40.6</v>
      </c>
      <c r="W35" s="1577"/>
      <c r="X35" s="602">
        <f t="shared" si="1"/>
        <v>27.7</v>
      </c>
      <c r="Y35" s="1577"/>
      <c r="Z35" s="606">
        <f t="shared" si="1"/>
        <v>142</v>
      </c>
      <c r="AA35" s="1577"/>
      <c r="AB35" s="604">
        <f>MIN(AB4:AB33)</f>
        <v>0.22</v>
      </c>
      <c r="AC35" s="49">
        <v>0</v>
      </c>
      <c r="AD35" s="501">
        <v>0</v>
      </c>
      <c r="AE35" s="607">
        <f t="shared" si="1"/>
        <v>0</v>
      </c>
      <c r="AF35" s="612">
        <f t="shared" si="1"/>
        <v>0</v>
      </c>
      <c r="AG35" s="11"/>
      <c r="AH35" s="2"/>
      <c r="AI35" s="2"/>
      <c r="AJ35" s="2"/>
      <c r="AK35" s="2"/>
      <c r="AL35" s="100"/>
    </row>
    <row r="36" spans="1:39" s="1" customFormat="1" ht="13.5" customHeight="1">
      <c r="A36" s="2239"/>
      <c r="B36" s="2303" t="s">
        <v>409</v>
      </c>
      <c r="C36" s="2304"/>
      <c r="D36" s="666"/>
      <c r="E36" s="673"/>
      <c r="F36" s="598">
        <f>IF(COUNT(F4:F33)=0,0,AVERAGE(F4:F33))</f>
        <v>20.6</v>
      </c>
      <c r="G36" s="599">
        <f t="shared" ref="G36:AF36" si="2">IF(COUNT(G4:G33)=0,0,AVERAGE(G4:G33))</f>
        <v>13.17</v>
      </c>
      <c r="H36" s="600">
        <f t="shared" si="2"/>
        <v>13.289999999999997</v>
      </c>
      <c r="I36" s="601">
        <f t="shared" si="2"/>
        <v>6.84</v>
      </c>
      <c r="J36" s="602">
        <f t="shared" si="2"/>
        <v>4.3066666666666666</v>
      </c>
      <c r="K36" s="603">
        <f t="shared" si="2"/>
        <v>7.4900000000000029</v>
      </c>
      <c r="L36" s="604">
        <f t="shared" si="2"/>
        <v>7.546666666666666</v>
      </c>
      <c r="M36" s="1577"/>
      <c r="N36" s="602">
        <f t="shared" si="2"/>
        <v>32.776666666666671</v>
      </c>
      <c r="O36" s="1577"/>
      <c r="P36" s="600">
        <f t="shared" si="2"/>
        <v>66.85499999999999</v>
      </c>
      <c r="Q36" s="1577"/>
      <c r="R36" s="600">
        <f t="shared" si="2"/>
        <v>90.689999999999984</v>
      </c>
      <c r="S36" s="1577"/>
      <c r="T36" s="600">
        <f t="shared" si="2"/>
        <v>55.4</v>
      </c>
      <c r="U36" s="1577"/>
      <c r="V36" s="600">
        <f t="shared" si="2"/>
        <v>40.6</v>
      </c>
      <c r="W36" s="1577"/>
      <c r="X36" s="602">
        <f t="shared" si="2"/>
        <v>31.795000000000005</v>
      </c>
      <c r="Y36" s="1577"/>
      <c r="Z36" s="606">
        <f t="shared" si="2"/>
        <v>198.1</v>
      </c>
      <c r="AA36" s="1577"/>
      <c r="AB36" s="604">
        <f>IF(COUNT(AB4:AB33)=0,"",SUM(AB4:AB33)/COUNTA(AB4:AB33))</f>
        <v>0.2972727272727273</v>
      </c>
      <c r="AC36" s="1579">
        <f>AC37/30</f>
        <v>0.16666666666666666</v>
      </c>
      <c r="AD36" s="1580">
        <f>AD37/30</f>
        <v>0.16666666666666666</v>
      </c>
      <c r="AE36" s="607">
        <f t="shared" si="2"/>
        <v>0</v>
      </c>
      <c r="AF36" s="613">
        <f t="shared" si="2"/>
        <v>0</v>
      </c>
      <c r="AG36" s="11"/>
      <c r="AH36" s="2"/>
      <c r="AI36" s="2"/>
      <c r="AJ36" s="2"/>
      <c r="AK36" s="2"/>
      <c r="AL36" s="100"/>
    </row>
    <row r="37" spans="1:39" s="1" customFormat="1" ht="13.5" customHeight="1">
      <c r="A37" s="2240"/>
      <c r="B37" s="2305" t="s">
        <v>410</v>
      </c>
      <c r="C37" s="2306"/>
      <c r="D37" s="705"/>
      <c r="E37" s="676"/>
      <c r="F37" s="677"/>
      <c r="G37" s="681"/>
      <c r="H37" s="678"/>
      <c r="I37" s="679"/>
      <c r="J37" s="682"/>
      <c r="K37" s="706"/>
      <c r="L37" s="680"/>
      <c r="M37" s="679"/>
      <c r="N37" s="682"/>
      <c r="O37" s="681"/>
      <c r="P37" s="678"/>
      <c r="Q37" s="681"/>
      <c r="R37" s="678"/>
      <c r="S37" s="681"/>
      <c r="T37" s="678"/>
      <c r="U37" s="681"/>
      <c r="V37" s="678"/>
      <c r="W37" s="679"/>
      <c r="X37" s="682"/>
      <c r="Y37" s="683"/>
      <c r="Z37" s="701"/>
      <c r="AA37" s="706"/>
      <c r="AB37" s="680"/>
      <c r="AC37" s="616">
        <f>SUM(AC4:AC33)</f>
        <v>5</v>
      </c>
      <c r="AD37" s="504">
        <f>SUM(AD4:AD33)</f>
        <v>5</v>
      </c>
      <c r="AE37" s="607"/>
      <c r="AF37" s="674"/>
      <c r="AG37" s="274"/>
      <c r="AH37" s="276"/>
      <c r="AI37" s="276"/>
      <c r="AJ37" s="276"/>
      <c r="AK37" s="276"/>
      <c r="AL37" s="275"/>
      <c r="AM37" s="704"/>
    </row>
    <row r="38" spans="1:39" ht="13.5" customHeight="1">
      <c r="A38" s="2238" t="s">
        <v>271</v>
      </c>
      <c r="B38" s="1599">
        <v>42491</v>
      </c>
      <c r="C38" s="1600" t="s">
        <v>37</v>
      </c>
      <c r="D38" s="74" t="s">
        <v>660</v>
      </c>
      <c r="E38" s="72"/>
      <c r="F38" s="60"/>
      <c r="G38" s="62">
        <v>16.3</v>
      </c>
      <c r="H38" s="63">
        <v>16.5</v>
      </c>
      <c r="I38" s="56">
        <v>6.5</v>
      </c>
      <c r="J38" s="57">
        <v>4.4000000000000004</v>
      </c>
      <c r="K38" s="67">
        <v>7.4</v>
      </c>
      <c r="L38" s="68">
        <v>7.5</v>
      </c>
      <c r="M38" s="56"/>
      <c r="N38" s="57">
        <v>28.3</v>
      </c>
      <c r="O38" s="62"/>
      <c r="P38" s="63">
        <v>55.1</v>
      </c>
      <c r="Q38" s="62"/>
      <c r="R38" s="63">
        <v>79.400000000000006</v>
      </c>
      <c r="S38" s="62"/>
      <c r="T38" s="63"/>
      <c r="U38" s="62"/>
      <c r="V38" s="63"/>
      <c r="W38" s="56"/>
      <c r="X38" s="57">
        <v>28.7</v>
      </c>
      <c r="Y38" s="58"/>
      <c r="Z38" s="59">
        <v>169</v>
      </c>
      <c r="AA38" s="67"/>
      <c r="AB38" s="876">
        <v>0.46</v>
      </c>
      <c r="AC38" s="58"/>
      <c r="AD38" s="571"/>
      <c r="AE38" s="388" t="s">
        <v>36</v>
      </c>
      <c r="AF38" s="385" t="s">
        <v>36</v>
      </c>
      <c r="AG38" s="186">
        <v>42866</v>
      </c>
      <c r="AH38" s="147" t="s">
        <v>29</v>
      </c>
      <c r="AI38" s="148">
        <v>27.6</v>
      </c>
      <c r="AJ38" s="149" t="s">
        <v>20</v>
      </c>
      <c r="AK38" s="150"/>
      <c r="AL38" s="151"/>
    </row>
    <row r="39" spans="1:39">
      <c r="A39" s="2239"/>
      <c r="B39" s="1601">
        <v>42492</v>
      </c>
      <c r="C39" s="1593" t="s">
        <v>38</v>
      </c>
      <c r="D39" s="75" t="s">
        <v>660</v>
      </c>
      <c r="E39" s="73"/>
      <c r="F39" s="61"/>
      <c r="G39" s="23">
        <v>16.399999999999999</v>
      </c>
      <c r="H39" s="64">
        <v>16.5</v>
      </c>
      <c r="I39" s="65">
        <v>6.2</v>
      </c>
      <c r="J39" s="66">
        <v>3.9</v>
      </c>
      <c r="K39" s="24">
        <v>7.3</v>
      </c>
      <c r="L39" s="69">
        <v>7.4</v>
      </c>
      <c r="M39" s="65"/>
      <c r="N39" s="66">
        <v>29.6</v>
      </c>
      <c r="O39" s="23"/>
      <c r="P39" s="64">
        <v>56.9</v>
      </c>
      <c r="Q39" s="23"/>
      <c r="R39" s="64">
        <v>79.400000000000006</v>
      </c>
      <c r="S39" s="23"/>
      <c r="T39" s="64"/>
      <c r="U39" s="23"/>
      <c r="V39" s="64"/>
      <c r="W39" s="65"/>
      <c r="X39" s="66">
        <v>28.2</v>
      </c>
      <c r="Y39" s="70"/>
      <c r="Z39" s="71">
        <v>166</v>
      </c>
      <c r="AA39" s="24"/>
      <c r="AB39" s="886">
        <v>0.54</v>
      </c>
      <c r="AC39" s="70"/>
      <c r="AD39" s="25"/>
      <c r="AE39" s="388" t="s">
        <v>36</v>
      </c>
      <c r="AF39" s="385" t="s">
        <v>36</v>
      </c>
      <c r="AG39" s="12" t="s">
        <v>30</v>
      </c>
      <c r="AH39" s="13" t="s">
        <v>31</v>
      </c>
      <c r="AI39" s="14" t="s">
        <v>32</v>
      </c>
      <c r="AJ39" s="15" t="s">
        <v>33</v>
      </c>
      <c r="AK39" s="16" t="s">
        <v>36</v>
      </c>
      <c r="AL39" s="93"/>
    </row>
    <row r="40" spans="1:39" ht="13.5" customHeight="1">
      <c r="A40" s="2239"/>
      <c r="B40" s="1601">
        <v>42493</v>
      </c>
      <c r="C40" s="1593" t="s">
        <v>35</v>
      </c>
      <c r="D40" s="75" t="s">
        <v>660</v>
      </c>
      <c r="E40" s="73"/>
      <c r="F40" s="61"/>
      <c r="G40" s="23">
        <v>16.5</v>
      </c>
      <c r="H40" s="64">
        <v>16.7</v>
      </c>
      <c r="I40" s="65">
        <v>3.8</v>
      </c>
      <c r="J40" s="66">
        <v>2.7</v>
      </c>
      <c r="K40" s="24">
        <v>7.4</v>
      </c>
      <c r="L40" s="69">
        <v>7.4</v>
      </c>
      <c r="M40" s="65"/>
      <c r="N40" s="66">
        <v>28.9</v>
      </c>
      <c r="O40" s="23"/>
      <c r="P40" s="64"/>
      <c r="Q40" s="23"/>
      <c r="R40" s="64"/>
      <c r="S40" s="23"/>
      <c r="T40" s="64"/>
      <c r="U40" s="23"/>
      <c r="V40" s="64"/>
      <c r="W40" s="65"/>
      <c r="X40" s="66"/>
      <c r="Y40" s="70"/>
      <c r="Z40" s="71" t="s">
        <v>661</v>
      </c>
      <c r="AA40" s="24"/>
      <c r="AB40" s="886"/>
      <c r="AC40" s="70"/>
      <c r="AD40" s="25"/>
      <c r="AE40" s="388" t="s">
        <v>36</v>
      </c>
      <c r="AF40" s="385" t="s">
        <v>36</v>
      </c>
      <c r="AG40" s="5" t="s">
        <v>273</v>
      </c>
      <c r="AH40" s="17" t="s">
        <v>20</v>
      </c>
      <c r="AI40" s="31"/>
      <c r="AJ40" s="984">
        <v>19.899999999999999</v>
      </c>
      <c r="AK40" s="33" t="s">
        <v>36</v>
      </c>
      <c r="AL40" s="94"/>
    </row>
    <row r="41" spans="1:39">
      <c r="A41" s="2239"/>
      <c r="B41" s="1601">
        <v>42494</v>
      </c>
      <c r="C41" s="1593" t="s">
        <v>39</v>
      </c>
      <c r="D41" s="75" t="s">
        <v>660</v>
      </c>
      <c r="E41" s="73"/>
      <c r="F41" s="61"/>
      <c r="G41" s="23">
        <v>16.7</v>
      </c>
      <c r="H41" s="64">
        <v>16.8</v>
      </c>
      <c r="I41" s="65">
        <v>3.9</v>
      </c>
      <c r="J41" s="66">
        <v>2.6</v>
      </c>
      <c r="K41" s="24">
        <v>7.3</v>
      </c>
      <c r="L41" s="69">
        <v>7.5</v>
      </c>
      <c r="M41" s="65"/>
      <c r="N41" s="66">
        <v>28.8</v>
      </c>
      <c r="O41" s="23"/>
      <c r="P41" s="64"/>
      <c r="Q41" s="23"/>
      <c r="R41" s="64"/>
      <c r="S41" s="23"/>
      <c r="T41" s="64"/>
      <c r="U41" s="23"/>
      <c r="V41" s="64"/>
      <c r="W41" s="65"/>
      <c r="X41" s="66"/>
      <c r="Y41" s="70"/>
      <c r="Z41" s="71" t="s">
        <v>662</v>
      </c>
      <c r="AA41" s="24"/>
      <c r="AB41" s="886"/>
      <c r="AC41" s="70"/>
      <c r="AD41" s="25"/>
      <c r="AE41" s="388" t="s">
        <v>36</v>
      </c>
      <c r="AF41" s="385" t="s">
        <v>36</v>
      </c>
      <c r="AG41" s="6" t="s">
        <v>274</v>
      </c>
      <c r="AH41" s="18" t="s">
        <v>275</v>
      </c>
      <c r="AI41" s="37"/>
      <c r="AJ41" s="987" t="s">
        <v>644</v>
      </c>
      <c r="AK41" s="39" t="s">
        <v>36</v>
      </c>
      <c r="AL41" s="95"/>
    </row>
    <row r="42" spans="1:39">
      <c r="A42" s="2239"/>
      <c r="B42" s="1601">
        <v>42495</v>
      </c>
      <c r="C42" s="1593" t="s">
        <v>40</v>
      </c>
      <c r="D42" s="75" t="s">
        <v>660</v>
      </c>
      <c r="E42" s="73"/>
      <c r="F42" s="61"/>
      <c r="G42" s="23">
        <v>16.899999999999999</v>
      </c>
      <c r="H42" s="64">
        <v>17.100000000000001</v>
      </c>
      <c r="I42" s="65">
        <v>6.5</v>
      </c>
      <c r="J42" s="66">
        <v>3.9</v>
      </c>
      <c r="K42" s="24">
        <v>7.4</v>
      </c>
      <c r="L42" s="69">
        <v>7.5</v>
      </c>
      <c r="M42" s="65"/>
      <c r="N42" s="66">
        <v>28.9</v>
      </c>
      <c r="O42" s="23"/>
      <c r="P42" s="64"/>
      <c r="Q42" s="23"/>
      <c r="R42" s="64"/>
      <c r="S42" s="23"/>
      <c r="T42" s="64"/>
      <c r="U42" s="23"/>
      <c r="V42" s="64"/>
      <c r="W42" s="65"/>
      <c r="X42" s="66"/>
      <c r="Y42" s="70"/>
      <c r="Z42" s="71" t="s">
        <v>663</v>
      </c>
      <c r="AA42" s="24"/>
      <c r="AB42" s="886"/>
      <c r="AC42" s="70"/>
      <c r="AD42" s="25"/>
      <c r="AE42" s="388" t="s">
        <v>36</v>
      </c>
      <c r="AF42" s="385" t="s">
        <v>36</v>
      </c>
      <c r="AG42" s="6" t="s">
        <v>21</v>
      </c>
      <c r="AH42" s="18"/>
      <c r="AI42" s="40"/>
      <c r="AJ42" s="990" t="s">
        <v>644</v>
      </c>
      <c r="AK42" s="42" t="s">
        <v>36</v>
      </c>
      <c r="AL42" s="96"/>
    </row>
    <row r="43" spans="1:39">
      <c r="A43" s="2239"/>
      <c r="B43" s="1601">
        <v>42496</v>
      </c>
      <c r="C43" s="1593" t="s">
        <v>41</v>
      </c>
      <c r="D43" s="75" t="s">
        <v>660</v>
      </c>
      <c r="E43" s="73"/>
      <c r="F43" s="61" t="s">
        <v>663</v>
      </c>
      <c r="G43" s="23">
        <v>17.100000000000001</v>
      </c>
      <c r="H43" s="64">
        <v>17.399999999999999</v>
      </c>
      <c r="I43" s="65">
        <v>5.4</v>
      </c>
      <c r="J43" s="66">
        <v>2.9</v>
      </c>
      <c r="K43" s="24">
        <v>7.4</v>
      </c>
      <c r="L43" s="69">
        <v>7.5</v>
      </c>
      <c r="M43" s="65"/>
      <c r="N43" s="66">
        <v>29.1</v>
      </c>
      <c r="O43" s="23"/>
      <c r="P43" s="64"/>
      <c r="Q43" s="23"/>
      <c r="R43" s="64"/>
      <c r="S43" s="23"/>
      <c r="T43" s="64" t="s">
        <v>662</v>
      </c>
      <c r="U43" s="23"/>
      <c r="V43" s="64" t="s">
        <v>663</v>
      </c>
      <c r="W43" s="65"/>
      <c r="X43" s="66"/>
      <c r="Y43" s="70"/>
      <c r="Z43" s="71" t="s">
        <v>663</v>
      </c>
      <c r="AA43" s="24"/>
      <c r="AB43" s="886"/>
      <c r="AC43" s="70"/>
      <c r="AD43" s="25"/>
      <c r="AE43" s="388" t="s">
        <v>36</v>
      </c>
      <c r="AF43" s="385" t="s">
        <v>36</v>
      </c>
      <c r="AG43" s="6" t="s">
        <v>276</v>
      </c>
      <c r="AH43" s="18" t="s">
        <v>22</v>
      </c>
      <c r="AI43" s="34"/>
      <c r="AJ43" s="993">
        <v>28.5</v>
      </c>
      <c r="AK43" s="36" t="s">
        <v>36</v>
      </c>
      <c r="AL43" s="97"/>
    </row>
    <row r="44" spans="1:39">
      <c r="A44" s="2239"/>
      <c r="B44" s="1601">
        <v>42497</v>
      </c>
      <c r="C44" s="1593" t="s">
        <v>42</v>
      </c>
      <c r="D44" s="75" t="s">
        <v>664</v>
      </c>
      <c r="E44" s="73"/>
      <c r="F44" s="61" t="s">
        <v>665</v>
      </c>
      <c r="G44" s="23">
        <v>17.2</v>
      </c>
      <c r="H44" s="64">
        <v>17.5</v>
      </c>
      <c r="I44" s="65">
        <v>4.8</v>
      </c>
      <c r="J44" s="66">
        <v>2.8</v>
      </c>
      <c r="K44" s="24">
        <v>7.5</v>
      </c>
      <c r="L44" s="69">
        <v>7.6</v>
      </c>
      <c r="M44" s="65"/>
      <c r="N44" s="66">
        <v>29.2</v>
      </c>
      <c r="O44" s="23"/>
      <c r="P44" s="64"/>
      <c r="Q44" s="23"/>
      <c r="R44" s="64"/>
      <c r="S44" s="23"/>
      <c r="T44" s="64" t="s">
        <v>665</v>
      </c>
      <c r="U44" s="23"/>
      <c r="V44" s="64" t="s">
        <v>665</v>
      </c>
      <c r="W44" s="65"/>
      <c r="X44" s="66"/>
      <c r="Y44" s="70"/>
      <c r="Z44" s="71" t="s">
        <v>665</v>
      </c>
      <c r="AA44" s="24"/>
      <c r="AB44" s="886"/>
      <c r="AC44" s="70"/>
      <c r="AD44" s="25"/>
      <c r="AE44" s="388" t="s">
        <v>36</v>
      </c>
      <c r="AF44" s="385" t="s">
        <v>36</v>
      </c>
      <c r="AG44" s="6" t="s">
        <v>277</v>
      </c>
      <c r="AH44" s="18" t="s">
        <v>23</v>
      </c>
      <c r="AI44" s="34"/>
      <c r="AJ44" s="993">
        <v>58.4</v>
      </c>
      <c r="AK44" s="36" t="s">
        <v>36</v>
      </c>
      <c r="AL44" s="97"/>
    </row>
    <row r="45" spans="1:39">
      <c r="A45" s="2239"/>
      <c r="B45" s="1601">
        <v>42498</v>
      </c>
      <c r="C45" s="1593" t="s">
        <v>37</v>
      </c>
      <c r="D45" s="75" t="s">
        <v>660</v>
      </c>
      <c r="E45" s="73"/>
      <c r="F45" s="61"/>
      <c r="G45" s="23">
        <v>17.5</v>
      </c>
      <c r="H45" s="64">
        <v>17.7</v>
      </c>
      <c r="I45" s="65">
        <v>4.4000000000000004</v>
      </c>
      <c r="J45" s="66">
        <v>2.4</v>
      </c>
      <c r="K45" s="24">
        <v>7.4</v>
      </c>
      <c r="L45" s="69">
        <v>7.5</v>
      </c>
      <c r="M45" s="65"/>
      <c r="N45" s="66">
        <v>27.1</v>
      </c>
      <c r="O45" s="23"/>
      <c r="P45" s="64">
        <v>57.5</v>
      </c>
      <c r="Q45" s="23"/>
      <c r="R45" s="64">
        <v>79</v>
      </c>
      <c r="S45" s="23"/>
      <c r="T45" s="64"/>
      <c r="U45" s="23"/>
      <c r="V45" s="64"/>
      <c r="W45" s="65"/>
      <c r="X45" s="66">
        <v>29.3</v>
      </c>
      <c r="Y45" s="70"/>
      <c r="Z45" s="71">
        <v>179</v>
      </c>
      <c r="AA45" s="24"/>
      <c r="AB45" s="886">
        <v>0.33</v>
      </c>
      <c r="AC45" s="70"/>
      <c r="AD45" s="25"/>
      <c r="AE45" s="388" t="s">
        <v>36</v>
      </c>
      <c r="AF45" s="385" t="s">
        <v>36</v>
      </c>
      <c r="AG45" s="6" t="s">
        <v>278</v>
      </c>
      <c r="AH45" s="18" t="s">
        <v>23</v>
      </c>
      <c r="AI45" s="34"/>
      <c r="AJ45" s="993">
        <v>77.2</v>
      </c>
      <c r="AK45" s="36" t="s">
        <v>36</v>
      </c>
      <c r="AL45" s="97"/>
    </row>
    <row r="46" spans="1:39">
      <c r="A46" s="2239"/>
      <c r="B46" s="1601">
        <v>42499</v>
      </c>
      <c r="C46" s="1593" t="s">
        <v>38</v>
      </c>
      <c r="D46" s="75" t="s">
        <v>664</v>
      </c>
      <c r="E46" s="73"/>
      <c r="F46" s="61"/>
      <c r="G46" s="23">
        <v>17.7</v>
      </c>
      <c r="H46" s="64">
        <v>17.899999999999999</v>
      </c>
      <c r="I46" s="65">
        <v>4.5</v>
      </c>
      <c r="J46" s="66">
        <v>2.6</v>
      </c>
      <c r="K46" s="24">
        <v>7.4</v>
      </c>
      <c r="L46" s="69">
        <v>7.5</v>
      </c>
      <c r="M46" s="65"/>
      <c r="N46" s="66">
        <v>27.9</v>
      </c>
      <c r="O46" s="23"/>
      <c r="P46" s="64">
        <v>56.7</v>
      </c>
      <c r="Q46" s="23"/>
      <c r="R46" s="64">
        <v>78.2</v>
      </c>
      <c r="S46" s="23"/>
      <c r="T46" s="64"/>
      <c r="U46" s="23"/>
      <c r="V46" s="64"/>
      <c r="W46" s="65"/>
      <c r="X46" s="66">
        <v>30.1</v>
      </c>
      <c r="Y46" s="70"/>
      <c r="Z46" s="71">
        <v>188</v>
      </c>
      <c r="AA46" s="24"/>
      <c r="AB46" s="886">
        <v>0.3</v>
      </c>
      <c r="AC46" s="70"/>
      <c r="AD46" s="25"/>
      <c r="AE46" s="388" t="s">
        <v>36</v>
      </c>
      <c r="AF46" s="385" t="s">
        <v>36</v>
      </c>
      <c r="AG46" s="6" t="s">
        <v>279</v>
      </c>
      <c r="AH46" s="18" t="s">
        <v>23</v>
      </c>
      <c r="AI46" s="34"/>
      <c r="AJ46" s="993">
        <v>46.4</v>
      </c>
      <c r="AK46" s="36" t="s">
        <v>36</v>
      </c>
      <c r="AL46" s="97"/>
    </row>
    <row r="47" spans="1:39">
      <c r="A47" s="2239"/>
      <c r="B47" s="1601">
        <v>42500</v>
      </c>
      <c r="C47" s="1593" t="s">
        <v>35</v>
      </c>
      <c r="D47" s="75" t="s">
        <v>666</v>
      </c>
      <c r="E47" s="73"/>
      <c r="F47" s="61" t="s">
        <v>667</v>
      </c>
      <c r="G47" s="23">
        <v>18</v>
      </c>
      <c r="H47" s="64">
        <v>18.100000000000001</v>
      </c>
      <c r="I47" s="65">
        <v>4</v>
      </c>
      <c r="J47" s="66">
        <v>2.4</v>
      </c>
      <c r="K47" s="24">
        <v>7.5</v>
      </c>
      <c r="L47" s="69">
        <v>7.5</v>
      </c>
      <c r="M47" s="65"/>
      <c r="N47" s="66">
        <v>29</v>
      </c>
      <c r="O47" s="23"/>
      <c r="P47" s="64">
        <v>54.5</v>
      </c>
      <c r="Q47" s="23"/>
      <c r="R47" s="64">
        <v>76.599999999999994</v>
      </c>
      <c r="S47" s="23"/>
      <c r="T47" s="64"/>
      <c r="U47" s="23"/>
      <c r="V47" s="64"/>
      <c r="W47" s="65"/>
      <c r="X47" s="66">
        <v>31.1</v>
      </c>
      <c r="Y47" s="70"/>
      <c r="Z47" s="71">
        <v>194</v>
      </c>
      <c r="AA47" s="24"/>
      <c r="AB47" s="886">
        <v>0.32</v>
      </c>
      <c r="AC47" s="70"/>
      <c r="AD47" s="25"/>
      <c r="AE47" s="388" t="s">
        <v>36</v>
      </c>
      <c r="AF47" s="385" t="s">
        <v>36</v>
      </c>
      <c r="AG47" s="6" t="s">
        <v>280</v>
      </c>
      <c r="AH47" s="18" t="s">
        <v>23</v>
      </c>
      <c r="AI47" s="34"/>
      <c r="AJ47" s="993">
        <v>30.8</v>
      </c>
      <c r="AK47" s="36" t="s">
        <v>36</v>
      </c>
      <c r="AL47" s="97"/>
    </row>
    <row r="48" spans="1:39">
      <c r="A48" s="2239"/>
      <c r="B48" s="1605">
        <v>42501</v>
      </c>
      <c r="C48" s="528" t="s">
        <v>39</v>
      </c>
      <c r="D48" s="75" t="s">
        <v>660</v>
      </c>
      <c r="E48" s="73"/>
      <c r="F48" s="61">
        <v>27.6</v>
      </c>
      <c r="G48" s="23">
        <v>18.399999999999999</v>
      </c>
      <c r="H48" s="64">
        <v>19.899999999999999</v>
      </c>
      <c r="I48" s="65">
        <v>5</v>
      </c>
      <c r="J48" s="66">
        <v>2.8</v>
      </c>
      <c r="K48" s="24">
        <v>7.5</v>
      </c>
      <c r="L48" s="69">
        <v>7.6</v>
      </c>
      <c r="M48" s="65"/>
      <c r="N48" s="66">
        <v>28.5</v>
      </c>
      <c r="O48" s="23"/>
      <c r="P48" s="64">
        <v>58.4</v>
      </c>
      <c r="Q48" s="23"/>
      <c r="R48" s="64">
        <v>77.2</v>
      </c>
      <c r="S48" s="23" t="s">
        <v>665</v>
      </c>
      <c r="T48" s="64">
        <v>46.4</v>
      </c>
      <c r="U48" s="23"/>
      <c r="V48" s="64">
        <v>30.8</v>
      </c>
      <c r="W48" s="65"/>
      <c r="X48" s="66">
        <v>30.5</v>
      </c>
      <c r="Y48" s="70"/>
      <c r="Z48" s="71">
        <v>196</v>
      </c>
      <c r="AA48" s="24"/>
      <c r="AB48" s="886">
        <v>0.33</v>
      </c>
      <c r="AC48" s="70"/>
      <c r="AD48" s="25"/>
      <c r="AE48" s="388" t="s">
        <v>36</v>
      </c>
      <c r="AF48" s="385" t="s">
        <v>36</v>
      </c>
      <c r="AG48" s="6" t="s">
        <v>281</v>
      </c>
      <c r="AH48" s="18" t="s">
        <v>23</v>
      </c>
      <c r="AI48" s="37"/>
      <c r="AJ48" s="987">
        <v>30.5</v>
      </c>
      <c r="AK48" s="39" t="s">
        <v>36</v>
      </c>
      <c r="AL48" s="95"/>
    </row>
    <row r="49" spans="1:38">
      <c r="A49" s="2239"/>
      <c r="B49" s="1601">
        <v>42502</v>
      </c>
      <c r="C49" s="1593" t="s">
        <v>40</v>
      </c>
      <c r="D49" s="75" t="s">
        <v>660</v>
      </c>
      <c r="E49" s="73"/>
      <c r="F49" s="61"/>
      <c r="G49" s="23">
        <v>18.5</v>
      </c>
      <c r="H49" s="64">
        <v>18.8</v>
      </c>
      <c r="I49" s="65">
        <v>5.6</v>
      </c>
      <c r="J49" s="66">
        <v>2.9</v>
      </c>
      <c r="K49" s="24">
        <v>7.5</v>
      </c>
      <c r="L49" s="69">
        <v>7.6</v>
      </c>
      <c r="M49" s="65"/>
      <c r="N49" s="66">
        <v>30.1</v>
      </c>
      <c r="O49" s="23"/>
      <c r="P49" s="64">
        <v>53.5</v>
      </c>
      <c r="Q49" s="23"/>
      <c r="R49" s="64">
        <v>78.599999999999994</v>
      </c>
      <c r="S49" s="23"/>
      <c r="T49" s="64"/>
      <c r="U49" s="23"/>
      <c r="V49" s="64"/>
      <c r="W49" s="65"/>
      <c r="X49" s="66">
        <v>32.5</v>
      </c>
      <c r="Y49" s="70"/>
      <c r="Z49" s="71">
        <v>170</v>
      </c>
      <c r="AA49" s="24"/>
      <c r="AB49" s="886">
        <v>0.17</v>
      </c>
      <c r="AC49" s="70">
        <v>4</v>
      </c>
      <c r="AD49" s="25">
        <v>2</v>
      </c>
      <c r="AE49" s="388" t="s">
        <v>36</v>
      </c>
      <c r="AF49" s="385" t="s">
        <v>36</v>
      </c>
      <c r="AG49" s="6" t="s">
        <v>282</v>
      </c>
      <c r="AH49" s="18" t="s">
        <v>23</v>
      </c>
      <c r="AI49" s="49"/>
      <c r="AJ49" s="996">
        <v>196</v>
      </c>
      <c r="AK49" s="25" t="s">
        <v>36</v>
      </c>
      <c r="AL49" s="26"/>
    </row>
    <row r="50" spans="1:38">
      <c r="A50" s="2239"/>
      <c r="B50" s="1601">
        <v>42503</v>
      </c>
      <c r="C50" s="1593" t="s">
        <v>41</v>
      </c>
      <c r="D50" s="75" t="s">
        <v>666</v>
      </c>
      <c r="E50" s="73"/>
      <c r="F50" s="61"/>
      <c r="G50" s="23">
        <v>18.5</v>
      </c>
      <c r="H50" s="64">
        <v>18.7</v>
      </c>
      <c r="I50" s="65">
        <v>4.5999999999999996</v>
      </c>
      <c r="J50" s="66">
        <v>2.7</v>
      </c>
      <c r="K50" s="24">
        <v>7.5</v>
      </c>
      <c r="L50" s="69">
        <v>7.6</v>
      </c>
      <c r="M50" s="65"/>
      <c r="N50" s="66">
        <v>29.8</v>
      </c>
      <c r="O50" s="23"/>
      <c r="P50" s="64"/>
      <c r="Q50" s="23"/>
      <c r="R50" s="64"/>
      <c r="S50" s="23"/>
      <c r="T50" s="64"/>
      <c r="U50" s="23"/>
      <c r="V50" s="64"/>
      <c r="W50" s="65"/>
      <c r="X50" s="66"/>
      <c r="Y50" s="70"/>
      <c r="Z50" s="71" t="s">
        <v>663</v>
      </c>
      <c r="AA50" s="24"/>
      <c r="AB50" s="886"/>
      <c r="AC50" s="70"/>
      <c r="AD50" s="25"/>
      <c r="AE50" s="388" t="s">
        <v>36</v>
      </c>
      <c r="AF50" s="385" t="s">
        <v>36</v>
      </c>
      <c r="AG50" s="6" t="s">
        <v>283</v>
      </c>
      <c r="AH50" s="18" t="s">
        <v>23</v>
      </c>
      <c r="AI50" s="40"/>
      <c r="AJ50" s="990">
        <v>0.33</v>
      </c>
      <c r="AK50" s="42" t="s">
        <v>36</v>
      </c>
      <c r="AL50" s="96"/>
    </row>
    <row r="51" spans="1:38">
      <c r="A51" s="2239"/>
      <c r="B51" s="1601">
        <v>42504</v>
      </c>
      <c r="C51" s="1593" t="s">
        <v>42</v>
      </c>
      <c r="D51" s="75" t="s">
        <v>664</v>
      </c>
      <c r="E51" s="73"/>
      <c r="F51" s="61"/>
      <c r="G51" s="23">
        <v>18.7</v>
      </c>
      <c r="H51" s="64">
        <v>18.8</v>
      </c>
      <c r="I51" s="65">
        <v>3.8</v>
      </c>
      <c r="J51" s="66">
        <v>2.5</v>
      </c>
      <c r="K51" s="24">
        <v>7.5</v>
      </c>
      <c r="L51" s="69">
        <v>7.6</v>
      </c>
      <c r="M51" s="65"/>
      <c r="N51" s="66">
        <v>29.9</v>
      </c>
      <c r="O51" s="23"/>
      <c r="P51" s="64"/>
      <c r="Q51" s="23"/>
      <c r="R51" s="64"/>
      <c r="S51" s="23"/>
      <c r="T51" s="64"/>
      <c r="U51" s="23"/>
      <c r="V51" s="64"/>
      <c r="W51" s="65"/>
      <c r="X51" s="66"/>
      <c r="Y51" s="70"/>
      <c r="Z51" s="71" t="s">
        <v>663</v>
      </c>
      <c r="AA51" s="24"/>
      <c r="AB51" s="886"/>
      <c r="AC51" s="70"/>
      <c r="AD51" s="25"/>
      <c r="AE51" s="388" t="s">
        <v>36</v>
      </c>
      <c r="AF51" s="385" t="s">
        <v>36</v>
      </c>
      <c r="AG51" s="6" t="s">
        <v>24</v>
      </c>
      <c r="AH51" s="18" t="s">
        <v>23</v>
      </c>
      <c r="AI51" s="23"/>
      <c r="AJ51" s="998">
        <v>3.6</v>
      </c>
      <c r="AK51" s="155" t="s">
        <v>36</v>
      </c>
      <c r="AL51" s="96"/>
    </row>
    <row r="52" spans="1:38">
      <c r="A52" s="2239"/>
      <c r="B52" s="1601">
        <v>42505</v>
      </c>
      <c r="C52" s="1593" t="s">
        <v>37</v>
      </c>
      <c r="D52" s="75" t="s">
        <v>664</v>
      </c>
      <c r="E52" s="73"/>
      <c r="F52" s="61"/>
      <c r="G52" s="23">
        <v>18.899999999999999</v>
      </c>
      <c r="H52" s="64">
        <v>19.100000000000001</v>
      </c>
      <c r="I52" s="65">
        <v>5</v>
      </c>
      <c r="J52" s="66">
        <v>2.5</v>
      </c>
      <c r="K52" s="24">
        <v>7.3</v>
      </c>
      <c r="L52" s="69">
        <v>7.6</v>
      </c>
      <c r="M52" s="65"/>
      <c r="N52" s="66">
        <v>29.2</v>
      </c>
      <c r="O52" s="23"/>
      <c r="P52" s="64">
        <v>54.5</v>
      </c>
      <c r="Q52" s="23"/>
      <c r="R52" s="64">
        <v>76</v>
      </c>
      <c r="S52" s="23"/>
      <c r="T52" s="64"/>
      <c r="U52" s="23"/>
      <c r="V52" s="64"/>
      <c r="W52" s="65"/>
      <c r="X52" s="66">
        <v>32.700000000000003</v>
      </c>
      <c r="Y52" s="70"/>
      <c r="Z52" s="71">
        <v>155</v>
      </c>
      <c r="AA52" s="24"/>
      <c r="AB52" s="886">
        <v>0.34</v>
      </c>
      <c r="AC52" s="70"/>
      <c r="AD52" s="25"/>
      <c r="AE52" s="388" t="s">
        <v>36</v>
      </c>
      <c r="AF52" s="385" t="s">
        <v>36</v>
      </c>
      <c r="AG52" s="6" t="s">
        <v>25</v>
      </c>
      <c r="AH52" s="18" t="s">
        <v>23</v>
      </c>
      <c r="AI52" s="23"/>
      <c r="AJ52" s="998">
        <v>1</v>
      </c>
      <c r="AK52" s="155" t="s">
        <v>36</v>
      </c>
      <c r="AL52" s="96"/>
    </row>
    <row r="53" spans="1:38">
      <c r="A53" s="2239"/>
      <c r="B53" s="1601">
        <v>42506</v>
      </c>
      <c r="C53" s="1593" t="s">
        <v>38</v>
      </c>
      <c r="D53" s="75" t="s">
        <v>660</v>
      </c>
      <c r="E53" s="73"/>
      <c r="F53" s="61"/>
      <c r="G53" s="23">
        <v>18.600000000000001</v>
      </c>
      <c r="H53" s="64">
        <v>19</v>
      </c>
      <c r="I53" s="65">
        <v>7.5</v>
      </c>
      <c r="J53" s="66">
        <v>4.4000000000000004</v>
      </c>
      <c r="K53" s="24">
        <v>7.2</v>
      </c>
      <c r="L53" s="69">
        <v>7.4</v>
      </c>
      <c r="M53" s="65"/>
      <c r="N53" s="66">
        <v>28.5</v>
      </c>
      <c r="O53" s="23"/>
      <c r="P53" s="64">
        <v>52.4</v>
      </c>
      <c r="Q53" s="23"/>
      <c r="R53" s="64">
        <v>74</v>
      </c>
      <c r="S53" s="23"/>
      <c r="T53" s="64"/>
      <c r="U53" s="23"/>
      <c r="V53" s="64"/>
      <c r="W53" s="65"/>
      <c r="X53" s="66">
        <v>30.1</v>
      </c>
      <c r="Y53" s="70"/>
      <c r="Z53" s="71">
        <v>184</v>
      </c>
      <c r="AA53" s="24"/>
      <c r="AB53" s="886">
        <v>0.46</v>
      </c>
      <c r="AC53" s="70"/>
      <c r="AD53" s="25"/>
      <c r="AE53" s="388" t="s">
        <v>36</v>
      </c>
      <c r="AF53" s="385" t="s">
        <v>36</v>
      </c>
      <c r="AG53" s="6" t="s">
        <v>284</v>
      </c>
      <c r="AH53" s="18" t="s">
        <v>23</v>
      </c>
      <c r="AI53" s="23"/>
      <c r="AJ53" s="998">
        <v>8.9</v>
      </c>
      <c r="AK53" s="155" t="s">
        <v>36</v>
      </c>
      <c r="AL53" s="96"/>
    </row>
    <row r="54" spans="1:38">
      <c r="A54" s="2239"/>
      <c r="B54" s="1601">
        <v>42507</v>
      </c>
      <c r="C54" s="1593" t="s">
        <v>35</v>
      </c>
      <c r="D54" s="75" t="s">
        <v>664</v>
      </c>
      <c r="E54" s="73"/>
      <c r="F54" s="61"/>
      <c r="G54" s="23">
        <v>18.7</v>
      </c>
      <c r="H54" s="64">
        <v>18.8</v>
      </c>
      <c r="I54" s="65">
        <v>5.4</v>
      </c>
      <c r="J54" s="66">
        <v>3.3</v>
      </c>
      <c r="K54" s="24">
        <v>7.2</v>
      </c>
      <c r="L54" s="69">
        <v>7.3</v>
      </c>
      <c r="M54" s="65"/>
      <c r="N54" s="66">
        <v>28.9</v>
      </c>
      <c r="O54" s="23"/>
      <c r="P54" s="64">
        <v>53.4</v>
      </c>
      <c r="Q54" s="23"/>
      <c r="R54" s="64">
        <v>74.400000000000006</v>
      </c>
      <c r="S54" s="23"/>
      <c r="T54" s="64"/>
      <c r="U54" s="23"/>
      <c r="V54" s="64"/>
      <c r="W54" s="65"/>
      <c r="X54" s="66">
        <v>30.8</v>
      </c>
      <c r="Y54" s="70"/>
      <c r="Z54" s="71">
        <v>155</v>
      </c>
      <c r="AA54" s="24"/>
      <c r="AB54" s="886">
        <v>0.45</v>
      </c>
      <c r="AC54" s="70"/>
      <c r="AD54" s="25"/>
      <c r="AE54" s="388" t="s">
        <v>36</v>
      </c>
      <c r="AF54" s="385" t="s">
        <v>36</v>
      </c>
      <c r="AG54" s="6" t="s">
        <v>285</v>
      </c>
      <c r="AH54" s="18" t="s">
        <v>23</v>
      </c>
      <c r="AI54" s="45"/>
      <c r="AJ54" s="268">
        <v>2.4E-2</v>
      </c>
      <c r="AK54" s="47" t="s">
        <v>36</v>
      </c>
      <c r="AL54" s="98"/>
    </row>
    <row r="55" spans="1:38">
      <c r="A55" s="2239"/>
      <c r="B55" s="1601">
        <v>42508</v>
      </c>
      <c r="C55" s="1593" t="s">
        <v>39</v>
      </c>
      <c r="D55" s="75" t="s">
        <v>660</v>
      </c>
      <c r="E55" s="73"/>
      <c r="F55" s="61"/>
      <c r="G55" s="23">
        <v>18.899999999999999</v>
      </c>
      <c r="H55" s="64">
        <v>19.100000000000001</v>
      </c>
      <c r="I55" s="65">
        <v>5.4</v>
      </c>
      <c r="J55" s="66">
        <v>2.8</v>
      </c>
      <c r="K55" s="24">
        <v>7.3</v>
      </c>
      <c r="L55" s="69">
        <v>7.5</v>
      </c>
      <c r="M55" s="65"/>
      <c r="N55" s="66">
        <v>29.1</v>
      </c>
      <c r="O55" s="23"/>
      <c r="P55" s="64">
        <v>53.4</v>
      </c>
      <c r="Q55" s="23"/>
      <c r="R55" s="64">
        <v>75.400000000000006</v>
      </c>
      <c r="S55" s="23"/>
      <c r="T55" s="64"/>
      <c r="U55" s="23"/>
      <c r="V55" s="64"/>
      <c r="W55" s="65"/>
      <c r="X55" s="66">
        <v>31.6</v>
      </c>
      <c r="Y55" s="70"/>
      <c r="Z55" s="71">
        <v>148</v>
      </c>
      <c r="AA55" s="24"/>
      <c r="AB55" s="886">
        <v>0.55000000000000004</v>
      </c>
      <c r="AC55" s="70"/>
      <c r="AD55" s="25"/>
      <c r="AE55" s="388" t="s">
        <v>36</v>
      </c>
      <c r="AF55" s="385" t="s">
        <v>36</v>
      </c>
      <c r="AG55" s="6" t="s">
        <v>292</v>
      </c>
      <c r="AH55" s="18" t="s">
        <v>23</v>
      </c>
      <c r="AI55" s="24"/>
      <c r="AJ55" s="269">
        <v>2.1</v>
      </c>
      <c r="AK55" s="42" t="s">
        <v>36</v>
      </c>
      <c r="AL55" s="96"/>
    </row>
    <row r="56" spans="1:38">
      <c r="A56" s="2239"/>
      <c r="B56" s="1601">
        <v>42509</v>
      </c>
      <c r="C56" s="1593" t="s">
        <v>40</v>
      </c>
      <c r="D56" s="75" t="s">
        <v>660</v>
      </c>
      <c r="E56" s="73"/>
      <c r="F56" s="61"/>
      <c r="G56" s="23">
        <v>18.899999999999999</v>
      </c>
      <c r="H56" s="64">
        <v>19.2</v>
      </c>
      <c r="I56" s="65">
        <v>6.6</v>
      </c>
      <c r="J56" s="66">
        <v>3.4</v>
      </c>
      <c r="K56" s="24">
        <v>7.3</v>
      </c>
      <c r="L56" s="69">
        <v>7.4</v>
      </c>
      <c r="M56" s="65"/>
      <c r="N56" s="66">
        <v>28.4</v>
      </c>
      <c r="O56" s="23"/>
      <c r="P56" s="64">
        <v>52.4</v>
      </c>
      <c r="Q56" s="23"/>
      <c r="R56" s="64">
        <v>74</v>
      </c>
      <c r="S56" s="23"/>
      <c r="T56" s="64"/>
      <c r="U56" s="23"/>
      <c r="V56" s="64"/>
      <c r="W56" s="65"/>
      <c r="X56" s="66">
        <v>29.9</v>
      </c>
      <c r="Y56" s="70"/>
      <c r="Z56" s="71">
        <v>171</v>
      </c>
      <c r="AA56" s="24"/>
      <c r="AB56" s="886">
        <v>0.41</v>
      </c>
      <c r="AC56" s="70"/>
      <c r="AD56" s="25"/>
      <c r="AE56" s="388" t="s">
        <v>36</v>
      </c>
      <c r="AF56" s="385" t="s">
        <v>36</v>
      </c>
      <c r="AG56" s="6" t="s">
        <v>286</v>
      </c>
      <c r="AH56" s="18" t="s">
        <v>23</v>
      </c>
      <c r="AI56" s="24"/>
      <c r="AJ56" s="269">
        <v>3.05</v>
      </c>
      <c r="AK56" s="42" t="s">
        <v>36</v>
      </c>
      <c r="AL56" s="96"/>
    </row>
    <row r="57" spans="1:38">
      <c r="A57" s="2239"/>
      <c r="B57" s="1601">
        <v>42510</v>
      </c>
      <c r="C57" s="1593" t="s">
        <v>41</v>
      </c>
      <c r="D57" s="75" t="s">
        <v>660</v>
      </c>
      <c r="E57" s="73"/>
      <c r="F57" s="61"/>
      <c r="G57" s="23">
        <v>19</v>
      </c>
      <c r="H57" s="64">
        <v>19.2</v>
      </c>
      <c r="I57" s="65">
        <v>5</v>
      </c>
      <c r="J57" s="66">
        <v>3.2</v>
      </c>
      <c r="K57" s="24">
        <v>7.3</v>
      </c>
      <c r="L57" s="69">
        <v>7.4</v>
      </c>
      <c r="M57" s="65"/>
      <c r="N57" s="66">
        <v>27.9</v>
      </c>
      <c r="O57" s="23"/>
      <c r="P57" s="64"/>
      <c r="Q57" s="23"/>
      <c r="R57" s="64"/>
      <c r="S57" s="23"/>
      <c r="T57" s="64"/>
      <c r="U57" s="23"/>
      <c r="V57" s="64"/>
      <c r="W57" s="65"/>
      <c r="X57" s="66"/>
      <c r="Y57" s="70"/>
      <c r="Z57" s="71" t="s">
        <v>663</v>
      </c>
      <c r="AA57" s="24"/>
      <c r="AB57" s="886"/>
      <c r="AC57" s="70"/>
      <c r="AD57" s="25"/>
      <c r="AE57" s="388" t="s">
        <v>36</v>
      </c>
      <c r="AF57" s="385" t="s">
        <v>36</v>
      </c>
      <c r="AG57" s="6" t="s">
        <v>287</v>
      </c>
      <c r="AH57" s="18" t="s">
        <v>23</v>
      </c>
      <c r="AI57" s="45"/>
      <c r="AJ57" s="268">
        <v>0.109</v>
      </c>
      <c r="AK57" s="47" t="s">
        <v>36</v>
      </c>
      <c r="AL57" s="98"/>
    </row>
    <row r="58" spans="1:38">
      <c r="A58" s="2239"/>
      <c r="B58" s="1601">
        <v>42511</v>
      </c>
      <c r="C58" s="1593" t="s">
        <v>42</v>
      </c>
      <c r="D58" s="75" t="s">
        <v>660</v>
      </c>
      <c r="E58" s="73"/>
      <c r="F58" s="61"/>
      <c r="G58" s="23">
        <v>19.3</v>
      </c>
      <c r="H58" s="64">
        <v>19.399999999999999</v>
      </c>
      <c r="I58" s="65">
        <v>3.9</v>
      </c>
      <c r="J58" s="66">
        <v>3</v>
      </c>
      <c r="K58" s="24">
        <v>7.4</v>
      </c>
      <c r="L58" s="69">
        <v>7.5</v>
      </c>
      <c r="M58" s="65"/>
      <c r="N58" s="66">
        <v>28.8</v>
      </c>
      <c r="O58" s="23"/>
      <c r="P58" s="64"/>
      <c r="Q58" s="23"/>
      <c r="R58" s="64"/>
      <c r="S58" s="23"/>
      <c r="T58" s="64"/>
      <c r="U58" s="23"/>
      <c r="V58" s="64"/>
      <c r="W58" s="65"/>
      <c r="X58" s="66"/>
      <c r="Y58" s="70"/>
      <c r="Z58" s="71" t="s">
        <v>663</v>
      </c>
      <c r="AA58" s="24"/>
      <c r="AB58" s="886"/>
      <c r="AC58" s="70"/>
      <c r="AD58" s="25"/>
      <c r="AE58" s="388" t="s">
        <v>36</v>
      </c>
      <c r="AF58" s="385" t="s">
        <v>36</v>
      </c>
      <c r="AG58" s="6" t="s">
        <v>288</v>
      </c>
      <c r="AH58" s="18" t="s">
        <v>23</v>
      </c>
      <c r="AI58" s="24"/>
      <c r="AJ58" s="269" t="s">
        <v>644</v>
      </c>
      <c r="AK58" s="42" t="s">
        <v>36</v>
      </c>
      <c r="AL58" s="96"/>
    </row>
    <row r="59" spans="1:38">
      <c r="A59" s="2239"/>
      <c r="B59" s="1601">
        <v>42512</v>
      </c>
      <c r="C59" s="1593" t="s">
        <v>37</v>
      </c>
      <c r="D59" s="75" t="s">
        <v>660</v>
      </c>
      <c r="E59" s="73"/>
      <c r="F59" s="61"/>
      <c r="G59" s="23">
        <v>19.399999999999999</v>
      </c>
      <c r="H59" s="64">
        <v>19.600000000000001</v>
      </c>
      <c r="I59" s="65">
        <v>3.7</v>
      </c>
      <c r="J59" s="66">
        <v>2.6</v>
      </c>
      <c r="K59" s="24">
        <v>7.4</v>
      </c>
      <c r="L59" s="69">
        <v>7.5</v>
      </c>
      <c r="M59" s="65"/>
      <c r="N59" s="66">
        <v>29.5</v>
      </c>
      <c r="O59" s="23"/>
      <c r="P59" s="64">
        <v>53.9</v>
      </c>
      <c r="Q59" s="23"/>
      <c r="R59" s="64">
        <v>76.2</v>
      </c>
      <c r="S59" s="23"/>
      <c r="T59" s="64"/>
      <c r="U59" s="23"/>
      <c r="V59" s="64"/>
      <c r="W59" s="65"/>
      <c r="X59" s="66">
        <v>31.1</v>
      </c>
      <c r="Y59" s="70"/>
      <c r="Z59" s="71">
        <v>168</v>
      </c>
      <c r="AA59" s="24"/>
      <c r="AB59" s="886">
        <v>0.21</v>
      </c>
      <c r="AC59" s="70"/>
      <c r="AD59" s="25"/>
      <c r="AE59" s="388" t="s">
        <v>36</v>
      </c>
      <c r="AF59" s="385" t="s">
        <v>36</v>
      </c>
      <c r="AG59" s="6" t="s">
        <v>289</v>
      </c>
      <c r="AH59" s="18" t="s">
        <v>23</v>
      </c>
      <c r="AI59" s="23"/>
      <c r="AJ59" s="998">
        <v>22.9</v>
      </c>
      <c r="AK59" s="36" t="s">
        <v>36</v>
      </c>
      <c r="AL59" s="97"/>
    </row>
    <row r="60" spans="1:38">
      <c r="A60" s="2239"/>
      <c r="B60" s="1601">
        <v>42513</v>
      </c>
      <c r="C60" s="1593" t="s">
        <v>38</v>
      </c>
      <c r="D60" s="75" t="s">
        <v>660</v>
      </c>
      <c r="E60" s="73"/>
      <c r="F60" s="61"/>
      <c r="G60" s="23">
        <v>19.5</v>
      </c>
      <c r="H60" s="64">
        <v>19.7</v>
      </c>
      <c r="I60" s="65">
        <v>3.7</v>
      </c>
      <c r="J60" s="66">
        <v>2.5</v>
      </c>
      <c r="K60" s="24">
        <v>7.4</v>
      </c>
      <c r="L60" s="69">
        <v>7.5</v>
      </c>
      <c r="M60" s="65"/>
      <c r="N60" s="66">
        <v>29</v>
      </c>
      <c r="O60" s="23"/>
      <c r="P60" s="64">
        <v>52.7</v>
      </c>
      <c r="Q60" s="23"/>
      <c r="R60" s="64">
        <v>75.400000000000006</v>
      </c>
      <c r="S60" s="23"/>
      <c r="T60" s="64"/>
      <c r="U60" s="23"/>
      <c r="V60" s="64"/>
      <c r="W60" s="65"/>
      <c r="X60" s="66">
        <v>30.8</v>
      </c>
      <c r="Y60" s="70"/>
      <c r="Z60" s="71">
        <v>171</v>
      </c>
      <c r="AA60" s="24"/>
      <c r="AB60" s="886">
        <v>0.27</v>
      </c>
      <c r="AC60" s="70"/>
      <c r="AD60" s="25"/>
      <c r="AE60" s="388" t="s">
        <v>36</v>
      </c>
      <c r="AF60" s="385" t="s">
        <v>36</v>
      </c>
      <c r="AG60" s="6" t="s">
        <v>27</v>
      </c>
      <c r="AH60" s="18" t="s">
        <v>23</v>
      </c>
      <c r="AI60" s="23"/>
      <c r="AJ60" s="998">
        <v>18.899999999999999</v>
      </c>
      <c r="AK60" s="36" t="s">
        <v>36</v>
      </c>
      <c r="AL60" s="97"/>
    </row>
    <row r="61" spans="1:38">
      <c r="A61" s="2239"/>
      <c r="B61" s="1601">
        <v>42514</v>
      </c>
      <c r="C61" s="1593" t="s">
        <v>35</v>
      </c>
      <c r="D61" s="75" t="s">
        <v>660</v>
      </c>
      <c r="E61" s="73"/>
      <c r="F61" s="61"/>
      <c r="G61" s="23">
        <v>19.8</v>
      </c>
      <c r="H61" s="64">
        <v>20</v>
      </c>
      <c r="I61" s="65">
        <v>3.5</v>
      </c>
      <c r="J61" s="66">
        <v>2.2999999999999998</v>
      </c>
      <c r="K61" s="24">
        <v>7.4</v>
      </c>
      <c r="L61" s="69">
        <v>7.6</v>
      </c>
      <c r="M61" s="65"/>
      <c r="N61" s="66">
        <v>29.4</v>
      </c>
      <c r="O61" s="23"/>
      <c r="P61" s="64">
        <v>55.1</v>
      </c>
      <c r="Q61" s="23"/>
      <c r="R61" s="64">
        <v>77.2</v>
      </c>
      <c r="S61" s="23"/>
      <c r="T61" s="64"/>
      <c r="U61" s="23"/>
      <c r="V61" s="64"/>
      <c r="W61" s="65"/>
      <c r="X61" s="66">
        <v>31.3</v>
      </c>
      <c r="Y61" s="70"/>
      <c r="Z61" s="71">
        <v>153</v>
      </c>
      <c r="AA61" s="24"/>
      <c r="AB61" s="886">
        <v>0.28000000000000003</v>
      </c>
      <c r="AC61" s="70"/>
      <c r="AD61" s="25"/>
      <c r="AE61" s="388" t="s">
        <v>36</v>
      </c>
      <c r="AF61" s="385" t="s">
        <v>36</v>
      </c>
      <c r="AG61" s="6" t="s">
        <v>290</v>
      </c>
      <c r="AH61" s="18" t="s">
        <v>275</v>
      </c>
      <c r="AI61" s="51"/>
      <c r="AJ61" s="1001">
        <v>6</v>
      </c>
      <c r="AK61" s="43" t="s">
        <v>36</v>
      </c>
      <c r="AL61" s="99"/>
    </row>
    <row r="62" spans="1:38">
      <c r="A62" s="2239"/>
      <c r="B62" s="1601">
        <v>42515</v>
      </c>
      <c r="C62" s="1593" t="s">
        <v>39</v>
      </c>
      <c r="D62" s="75" t="s">
        <v>666</v>
      </c>
      <c r="E62" s="73"/>
      <c r="F62" s="61"/>
      <c r="G62" s="23">
        <v>19.899999999999999</v>
      </c>
      <c r="H62" s="64">
        <v>20.2</v>
      </c>
      <c r="I62" s="65">
        <v>3.4</v>
      </c>
      <c r="J62" s="66">
        <v>2.5</v>
      </c>
      <c r="K62" s="24">
        <v>7.5</v>
      </c>
      <c r="L62" s="69">
        <v>7.7</v>
      </c>
      <c r="M62" s="65"/>
      <c r="N62" s="66">
        <v>29.6</v>
      </c>
      <c r="O62" s="23"/>
      <c r="P62" s="64">
        <v>52.8</v>
      </c>
      <c r="Q62" s="23"/>
      <c r="R62" s="64">
        <v>76</v>
      </c>
      <c r="S62" s="23"/>
      <c r="T62" s="64"/>
      <c r="U62" s="23"/>
      <c r="V62" s="64"/>
      <c r="W62" s="65"/>
      <c r="X62" s="66">
        <v>31.1</v>
      </c>
      <c r="Y62" s="70"/>
      <c r="Z62" s="71">
        <v>143</v>
      </c>
      <c r="AA62" s="24"/>
      <c r="AB62" s="886">
        <v>0.28999999999999998</v>
      </c>
      <c r="AC62" s="70"/>
      <c r="AD62" s="25"/>
      <c r="AE62" s="388" t="s">
        <v>36</v>
      </c>
      <c r="AF62" s="385" t="s">
        <v>36</v>
      </c>
      <c r="AG62" s="6" t="s">
        <v>291</v>
      </c>
      <c r="AH62" s="18" t="s">
        <v>23</v>
      </c>
      <c r="AI62" s="51"/>
      <c r="AJ62" s="1001">
        <v>4</v>
      </c>
      <c r="AK62" s="43" t="s">
        <v>36</v>
      </c>
      <c r="AL62" s="99"/>
    </row>
    <row r="63" spans="1:38">
      <c r="A63" s="2239"/>
      <c r="B63" s="1601">
        <v>42516</v>
      </c>
      <c r="C63" s="1593" t="s">
        <v>40</v>
      </c>
      <c r="D63" s="75" t="s">
        <v>666</v>
      </c>
      <c r="E63" s="73"/>
      <c r="F63" s="61"/>
      <c r="G63" s="23">
        <v>20.100000000000001</v>
      </c>
      <c r="H63" s="64">
        <v>20.3</v>
      </c>
      <c r="I63" s="65">
        <v>2.6</v>
      </c>
      <c r="J63" s="66">
        <v>2.5</v>
      </c>
      <c r="K63" s="24">
        <v>7.5</v>
      </c>
      <c r="L63" s="69">
        <v>7.6</v>
      </c>
      <c r="M63" s="65"/>
      <c r="N63" s="66">
        <v>29.3</v>
      </c>
      <c r="O63" s="23"/>
      <c r="P63" s="64">
        <v>55.1</v>
      </c>
      <c r="Q63" s="23"/>
      <c r="R63" s="64">
        <v>75.400000000000006</v>
      </c>
      <c r="S63" s="23"/>
      <c r="T63" s="64"/>
      <c r="U63" s="23"/>
      <c r="V63" s="64"/>
      <c r="W63" s="65"/>
      <c r="X63" s="66">
        <v>30.7</v>
      </c>
      <c r="Y63" s="70"/>
      <c r="Z63" s="71">
        <v>196</v>
      </c>
      <c r="AA63" s="24"/>
      <c r="AB63" s="886">
        <v>0.36</v>
      </c>
      <c r="AC63" s="70"/>
      <c r="AD63" s="25"/>
      <c r="AE63" s="388" t="s">
        <v>454</v>
      </c>
      <c r="AF63" s="385" t="s">
        <v>454</v>
      </c>
      <c r="AG63" s="19"/>
      <c r="AH63" s="9"/>
      <c r="AI63" s="20"/>
      <c r="AJ63" s="8"/>
      <c r="AK63" s="8"/>
      <c r="AL63" s="9"/>
    </row>
    <row r="64" spans="1:38">
      <c r="A64" s="2239"/>
      <c r="B64" s="1601">
        <v>42517</v>
      </c>
      <c r="C64" s="1593" t="s">
        <v>41</v>
      </c>
      <c r="D64" s="75" t="s">
        <v>660</v>
      </c>
      <c r="E64" s="73"/>
      <c r="F64" s="61"/>
      <c r="G64" s="23">
        <v>20.6</v>
      </c>
      <c r="H64" s="64">
        <v>20.8</v>
      </c>
      <c r="I64" s="65">
        <v>2.9</v>
      </c>
      <c r="J64" s="66">
        <v>2.5</v>
      </c>
      <c r="K64" s="24">
        <v>7.5</v>
      </c>
      <c r="L64" s="69">
        <v>7.7</v>
      </c>
      <c r="M64" s="65"/>
      <c r="N64" s="66">
        <v>28.9</v>
      </c>
      <c r="O64" s="23"/>
      <c r="P64" s="64"/>
      <c r="Q64" s="23"/>
      <c r="R64" s="64"/>
      <c r="S64" s="23"/>
      <c r="T64" s="64"/>
      <c r="U64" s="23"/>
      <c r="V64" s="64"/>
      <c r="W64" s="65"/>
      <c r="X64" s="66"/>
      <c r="Y64" s="70"/>
      <c r="Z64" s="71" t="s">
        <v>667</v>
      </c>
      <c r="AA64" s="24"/>
      <c r="AB64" s="886"/>
      <c r="AC64" s="70"/>
      <c r="AD64" s="25"/>
      <c r="AE64" s="388" t="s">
        <v>36</v>
      </c>
      <c r="AF64" s="385" t="s">
        <v>36</v>
      </c>
      <c r="AG64" s="19"/>
      <c r="AH64" s="9"/>
      <c r="AI64" s="20"/>
      <c r="AJ64" s="8"/>
      <c r="AK64" s="8"/>
      <c r="AL64" s="9"/>
    </row>
    <row r="65" spans="1:39">
      <c r="A65" s="2239"/>
      <c r="B65" s="1601">
        <v>42518</v>
      </c>
      <c r="C65" s="1593" t="s">
        <v>42</v>
      </c>
      <c r="D65" s="75" t="s">
        <v>660</v>
      </c>
      <c r="E65" s="73"/>
      <c r="F65" s="61"/>
      <c r="G65" s="23">
        <v>20.7</v>
      </c>
      <c r="H65" s="64">
        <v>21</v>
      </c>
      <c r="I65" s="65">
        <v>3.4</v>
      </c>
      <c r="J65" s="66">
        <v>2.6</v>
      </c>
      <c r="K65" s="24">
        <v>7.5</v>
      </c>
      <c r="L65" s="69">
        <v>7.6</v>
      </c>
      <c r="M65" s="65"/>
      <c r="N65" s="66">
        <v>28.7</v>
      </c>
      <c r="O65" s="23"/>
      <c r="P65" s="64"/>
      <c r="Q65" s="23"/>
      <c r="R65" s="64"/>
      <c r="S65" s="23"/>
      <c r="T65" s="64"/>
      <c r="U65" s="23"/>
      <c r="V65" s="64"/>
      <c r="W65" s="65"/>
      <c r="X65" s="66"/>
      <c r="Y65" s="70"/>
      <c r="Z65" s="71" t="s">
        <v>667</v>
      </c>
      <c r="AA65" s="24"/>
      <c r="AB65" s="886"/>
      <c r="AC65" s="70"/>
      <c r="AD65" s="25"/>
      <c r="AE65" s="388" t="s">
        <v>36</v>
      </c>
      <c r="AF65" s="385" t="s">
        <v>36</v>
      </c>
      <c r="AG65" s="21"/>
      <c r="AH65" s="3"/>
      <c r="AI65" s="22"/>
      <c r="AJ65" s="10"/>
      <c r="AK65" s="10"/>
      <c r="AL65" s="3"/>
    </row>
    <row r="66" spans="1:39">
      <c r="A66" s="2239"/>
      <c r="B66" s="1601">
        <v>42519</v>
      </c>
      <c r="C66" s="1593" t="s">
        <v>37</v>
      </c>
      <c r="D66" s="75" t="s">
        <v>660</v>
      </c>
      <c r="E66" s="73"/>
      <c r="F66" s="61"/>
      <c r="G66" s="23">
        <v>20.8</v>
      </c>
      <c r="H66" s="64">
        <v>21</v>
      </c>
      <c r="I66" s="65">
        <v>3.7</v>
      </c>
      <c r="J66" s="66">
        <v>2.8</v>
      </c>
      <c r="K66" s="24">
        <v>7.5</v>
      </c>
      <c r="L66" s="69">
        <v>7.6</v>
      </c>
      <c r="M66" s="65"/>
      <c r="N66" s="66">
        <v>28.9</v>
      </c>
      <c r="O66" s="23"/>
      <c r="P66" s="64">
        <v>53.9</v>
      </c>
      <c r="Q66" s="23"/>
      <c r="R66" s="64">
        <v>74.2</v>
      </c>
      <c r="S66" s="23"/>
      <c r="T66" s="64"/>
      <c r="U66" s="23"/>
      <c r="V66" s="64"/>
      <c r="W66" s="65"/>
      <c r="X66" s="66">
        <v>29.5</v>
      </c>
      <c r="Y66" s="70"/>
      <c r="Z66" s="71">
        <v>179</v>
      </c>
      <c r="AA66" s="24"/>
      <c r="AB66" s="886">
        <v>0.44</v>
      </c>
      <c r="AC66" s="70"/>
      <c r="AD66" s="25"/>
      <c r="AE66" s="388" t="s">
        <v>36</v>
      </c>
      <c r="AF66" s="385" t="s">
        <v>36</v>
      </c>
      <c r="AG66" s="29" t="s">
        <v>34</v>
      </c>
      <c r="AH66" s="2" t="s">
        <v>36</v>
      </c>
      <c r="AI66" s="2" t="s">
        <v>36</v>
      </c>
      <c r="AJ66" s="2" t="s">
        <v>36</v>
      </c>
      <c r="AK66" s="2" t="s">
        <v>36</v>
      </c>
      <c r="AL66" s="100" t="s">
        <v>36</v>
      </c>
    </row>
    <row r="67" spans="1:39">
      <c r="A67" s="2239"/>
      <c r="B67" s="1601">
        <v>42520</v>
      </c>
      <c r="C67" s="1593" t="s">
        <v>38</v>
      </c>
      <c r="D67" s="75" t="s">
        <v>660</v>
      </c>
      <c r="E67" s="73"/>
      <c r="F67" s="61"/>
      <c r="G67" s="23">
        <v>20.9</v>
      </c>
      <c r="H67" s="64">
        <v>21.2</v>
      </c>
      <c r="I67" s="65">
        <v>3.9</v>
      </c>
      <c r="J67" s="66">
        <v>3</v>
      </c>
      <c r="K67" s="24">
        <v>7.5</v>
      </c>
      <c r="L67" s="69">
        <v>7.5</v>
      </c>
      <c r="M67" s="65"/>
      <c r="N67" s="66">
        <v>29.1</v>
      </c>
      <c r="O67" s="23"/>
      <c r="P67" s="64">
        <v>54.5</v>
      </c>
      <c r="Q67" s="23"/>
      <c r="R67" s="64">
        <v>73.400000000000006</v>
      </c>
      <c r="S67" s="23"/>
      <c r="T67" s="64"/>
      <c r="U67" s="23"/>
      <c r="V67" s="64"/>
      <c r="W67" s="65"/>
      <c r="X67" s="66">
        <v>29.7</v>
      </c>
      <c r="Y67" s="70"/>
      <c r="Z67" s="71">
        <v>165</v>
      </c>
      <c r="AA67" s="24"/>
      <c r="AB67" s="886">
        <v>0.48</v>
      </c>
      <c r="AC67" s="70"/>
      <c r="AD67" s="25"/>
      <c r="AE67" s="388" t="s">
        <v>36</v>
      </c>
      <c r="AF67" s="385" t="s">
        <v>36</v>
      </c>
      <c r="AG67" s="11" t="s">
        <v>36</v>
      </c>
      <c r="AH67" s="2" t="s">
        <v>36</v>
      </c>
      <c r="AI67" s="2" t="s">
        <v>36</v>
      </c>
      <c r="AJ67" s="2" t="s">
        <v>36</v>
      </c>
      <c r="AK67" s="2" t="s">
        <v>36</v>
      </c>
      <c r="AL67" s="100" t="s">
        <v>36</v>
      </c>
    </row>
    <row r="68" spans="1:39">
      <c r="A68" s="2239"/>
      <c r="B68" s="1601">
        <v>42521</v>
      </c>
      <c r="C68" s="1593" t="s">
        <v>35</v>
      </c>
      <c r="D68" s="267" t="s">
        <v>664</v>
      </c>
      <c r="E68" s="146"/>
      <c r="F68" s="136"/>
      <c r="G68" s="137">
        <v>21.1</v>
      </c>
      <c r="H68" s="138">
        <v>21.4</v>
      </c>
      <c r="I68" s="139">
        <v>4.2</v>
      </c>
      <c r="J68" s="140">
        <v>3.2</v>
      </c>
      <c r="K68" s="141">
        <v>7.5</v>
      </c>
      <c r="L68" s="142">
        <v>7.6</v>
      </c>
      <c r="M68" s="139"/>
      <c r="N68" s="140">
        <v>29.4</v>
      </c>
      <c r="O68" s="137"/>
      <c r="P68" s="138">
        <v>55.1</v>
      </c>
      <c r="Q68" s="137"/>
      <c r="R68" s="138">
        <v>75.599999999999994</v>
      </c>
      <c r="S68" s="137"/>
      <c r="T68" s="138"/>
      <c r="U68" s="137"/>
      <c r="V68" s="138"/>
      <c r="W68" s="139"/>
      <c r="X68" s="140">
        <v>31.1</v>
      </c>
      <c r="Y68" s="143"/>
      <c r="Z68" s="144">
        <v>167</v>
      </c>
      <c r="AA68" s="141"/>
      <c r="AB68" s="142">
        <v>0.44</v>
      </c>
      <c r="AC68" s="143"/>
      <c r="AD68" s="579"/>
      <c r="AE68" s="388" t="s">
        <v>36</v>
      </c>
      <c r="AF68" s="385" t="s">
        <v>36</v>
      </c>
      <c r="AG68" s="11" t="s">
        <v>36</v>
      </c>
      <c r="AH68" s="2" t="s">
        <v>36</v>
      </c>
      <c r="AI68" s="2" t="s">
        <v>36</v>
      </c>
      <c r="AJ68" s="2" t="s">
        <v>36</v>
      </c>
      <c r="AK68" s="2" t="s">
        <v>36</v>
      </c>
      <c r="AL68" s="100" t="s">
        <v>36</v>
      </c>
    </row>
    <row r="69" spans="1:39" s="1" customFormat="1" ht="13.5" customHeight="1">
      <c r="A69" s="2239"/>
      <c r="B69" s="2301" t="s">
        <v>407</v>
      </c>
      <c r="C69" s="2302"/>
      <c r="D69" s="664"/>
      <c r="E69" s="702"/>
      <c r="F69" s="587">
        <f t="shared" ref="F69:AD69" si="3">MAX(F38:F68)</f>
        <v>27.6</v>
      </c>
      <c r="G69" s="588">
        <f t="shared" si="3"/>
        <v>21.1</v>
      </c>
      <c r="H69" s="589">
        <f t="shared" si="3"/>
        <v>21.4</v>
      </c>
      <c r="I69" s="590">
        <f t="shared" si="3"/>
        <v>7.5</v>
      </c>
      <c r="J69" s="591">
        <f t="shared" si="3"/>
        <v>4.4000000000000004</v>
      </c>
      <c r="K69" s="592">
        <f t="shared" si="3"/>
        <v>7.5</v>
      </c>
      <c r="L69" s="593">
        <f t="shared" si="3"/>
        <v>7.7</v>
      </c>
      <c r="M69" s="1576"/>
      <c r="N69" s="591">
        <f t="shared" si="3"/>
        <v>30.1</v>
      </c>
      <c r="O69" s="1576"/>
      <c r="P69" s="589">
        <f t="shared" si="3"/>
        <v>58.4</v>
      </c>
      <c r="Q69" s="1576"/>
      <c r="R69" s="589">
        <f t="shared" si="3"/>
        <v>79.400000000000006</v>
      </c>
      <c r="S69" s="1576"/>
      <c r="T69" s="589">
        <f t="shared" si="3"/>
        <v>46.4</v>
      </c>
      <c r="U69" s="1576"/>
      <c r="V69" s="589">
        <f t="shared" si="3"/>
        <v>30.8</v>
      </c>
      <c r="W69" s="1576"/>
      <c r="X69" s="591">
        <f t="shared" si="3"/>
        <v>32.700000000000003</v>
      </c>
      <c r="Y69" s="1576"/>
      <c r="Z69" s="595">
        <f t="shared" si="3"/>
        <v>196</v>
      </c>
      <c r="AA69" s="1576"/>
      <c r="AB69" s="593">
        <f>MAX(AB38:AB68)</f>
        <v>0.55000000000000004</v>
      </c>
      <c r="AC69" s="615">
        <f t="shared" si="3"/>
        <v>4</v>
      </c>
      <c r="AD69" s="507">
        <f t="shared" si="3"/>
        <v>2</v>
      </c>
      <c r="AE69" s="596">
        <f t="shared" ref="AE69:AF69" si="4">MAX(AE39:AE68)</f>
        <v>0</v>
      </c>
      <c r="AF69" s="611">
        <f t="shared" si="4"/>
        <v>0</v>
      </c>
      <c r="AG69" s="11"/>
      <c r="AH69" s="2"/>
      <c r="AI69" s="2"/>
      <c r="AJ69" s="2"/>
      <c r="AK69" s="2"/>
      <c r="AL69" s="100"/>
    </row>
    <row r="70" spans="1:39" s="1" customFormat="1" ht="13.5" customHeight="1">
      <c r="A70" s="2239"/>
      <c r="B70" s="2303" t="s">
        <v>408</v>
      </c>
      <c r="C70" s="2304"/>
      <c r="D70" s="666"/>
      <c r="E70" s="703"/>
      <c r="F70" s="598">
        <f t="shared" ref="F70:AB70" si="5">MIN(F38:F68)</f>
        <v>27.6</v>
      </c>
      <c r="G70" s="599">
        <f t="shared" si="5"/>
        <v>16.3</v>
      </c>
      <c r="H70" s="600">
        <f t="shared" si="5"/>
        <v>16.5</v>
      </c>
      <c r="I70" s="601">
        <f t="shared" si="5"/>
        <v>2.6</v>
      </c>
      <c r="J70" s="602">
        <f t="shared" si="5"/>
        <v>2.2999999999999998</v>
      </c>
      <c r="K70" s="603">
        <f t="shared" si="5"/>
        <v>7.2</v>
      </c>
      <c r="L70" s="604">
        <f t="shared" si="5"/>
        <v>7.3</v>
      </c>
      <c r="M70" s="1577"/>
      <c r="N70" s="602">
        <f t="shared" si="5"/>
        <v>27.1</v>
      </c>
      <c r="O70" s="1577"/>
      <c r="P70" s="600">
        <f t="shared" si="5"/>
        <v>52.4</v>
      </c>
      <c r="Q70" s="1577"/>
      <c r="R70" s="600">
        <f t="shared" si="5"/>
        <v>73.400000000000006</v>
      </c>
      <c r="S70" s="1577"/>
      <c r="T70" s="600">
        <f t="shared" si="5"/>
        <v>46.4</v>
      </c>
      <c r="U70" s="1577"/>
      <c r="V70" s="600">
        <f t="shared" si="5"/>
        <v>30.8</v>
      </c>
      <c r="W70" s="1577"/>
      <c r="X70" s="602">
        <f t="shared" si="5"/>
        <v>28.2</v>
      </c>
      <c r="Y70" s="1577"/>
      <c r="Z70" s="606">
        <f t="shared" si="5"/>
        <v>143</v>
      </c>
      <c r="AA70" s="1577"/>
      <c r="AB70" s="604">
        <f t="shared" si="5"/>
        <v>0.17</v>
      </c>
      <c r="AC70" s="49">
        <v>0</v>
      </c>
      <c r="AD70" s="501">
        <v>0</v>
      </c>
      <c r="AE70" s="607">
        <f t="shared" ref="AE70:AF70" si="6">MIN(AE39:AE68)</f>
        <v>0</v>
      </c>
      <c r="AF70" s="612">
        <f t="shared" si="6"/>
        <v>0</v>
      </c>
      <c r="AG70" s="11"/>
      <c r="AH70" s="2"/>
      <c r="AI70" s="2"/>
      <c r="AJ70" s="2"/>
      <c r="AK70" s="2"/>
      <c r="AL70" s="100"/>
    </row>
    <row r="71" spans="1:39" s="1" customFormat="1" ht="13.5" customHeight="1">
      <c r="A71" s="2239"/>
      <c r="B71" s="2303" t="s">
        <v>409</v>
      </c>
      <c r="C71" s="2304"/>
      <c r="D71" s="666"/>
      <c r="E71" s="673"/>
      <c r="F71" s="598">
        <f t="shared" ref="F71:Z71" si="7">IF(COUNT(F38:F68)=0,0,AVERAGE(F38:F68))</f>
        <v>27.6</v>
      </c>
      <c r="G71" s="599">
        <f t="shared" si="7"/>
        <v>18.693548387096776</v>
      </c>
      <c r="H71" s="600">
        <f t="shared" si="7"/>
        <v>18.948387096774194</v>
      </c>
      <c r="I71" s="601">
        <f t="shared" si="7"/>
        <v>4.6064516129032249</v>
      </c>
      <c r="J71" s="602">
        <f t="shared" si="7"/>
        <v>2.9225806451612897</v>
      </c>
      <c r="K71" s="603">
        <f t="shared" si="7"/>
        <v>7.40967741935484</v>
      </c>
      <c r="L71" s="604">
        <f t="shared" si="7"/>
        <v>7.5258064516129011</v>
      </c>
      <c r="M71" s="1577"/>
      <c r="N71" s="602">
        <f t="shared" si="7"/>
        <v>28.958064516129028</v>
      </c>
      <c r="O71" s="1577"/>
      <c r="P71" s="600">
        <f t="shared" si="7"/>
        <v>54.589999999999989</v>
      </c>
      <c r="Q71" s="1577"/>
      <c r="R71" s="600">
        <f t="shared" si="7"/>
        <v>76.28</v>
      </c>
      <c r="S71" s="1577"/>
      <c r="T71" s="600">
        <f t="shared" si="7"/>
        <v>46.4</v>
      </c>
      <c r="U71" s="1577"/>
      <c r="V71" s="600">
        <f t="shared" si="7"/>
        <v>30.8</v>
      </c>
      <c r="W71" s="1577"/>
      <c r="X71" s="602">
        <f t="shared" si="7"/>
        <v>30.54000000000001</v>
      </c>
      <c r="Y71" s="1577"/>
      <c r="Z71" s="606">
        <f t="shared" si="7"/>
        <v>170.85</v>
      </c>
      <c r="AA71" s="1577"/>
      <c r="AB71" s="604">
        <f>IF(COUNT(AB38:AB68)=0,"",SUM(AB38:AB68)/COUNTA(AB38:AB68))</f>
        <v>0.37150000000000011</v>
      </c>
      <c r="AC71" s="1579">
        <f>AC72/31</f>
        <v>0.12903225806451613</v>
      </c>
      <c r="AD71" s="1580">
        <f>AD72/31</f>
        <v>6.4516129032258063E-2</v>
      </c>
      <c r="AE71" s="607">
        <f t="shared" ref="AE71:AF71" si="8">IF(COUNT(AE39:AE68)=0,0,AVERAGE(AE39:AE68))</f>
        <v>0</v>
      </c>
      <c r="AF71" s="613">
        <f t="shared" si="8"/>
        <v>0</v>
      </c>
      <c r="AG71" s="11"/>
      <c r="AH71" s="2"/>
      <c r="AI71" s="2"/>
      <c r="AJ71" s="2"/>
      <c r="AK71" s="2"/>
      <c r="AL71" s="100"/>
    </row>
    <row r="72" spans="1:39" s="1" customFormat="1" ht="13.5" customHeight="1">
      <c r="A72" s="2240"/>
      <c r="B72" s="2305" t="s">
        <v>410</v>
      </c>
      <c r="C72" s="2306"/>
      <c r="D72" s="705"/>
      <c r="E72" s="676"/>
      <c r="F72" s="677"/>
      <c r="G72" s="681"/>
      <c r="H72" s="678"/>
      <c r="I72" s="679"/>
      <c r="J72" s="682"/>
      <c r="K72" s="706"/>
      <c r="L72" s="680"/>
      <c r="M72" s="679"/>
      <c r="N72" s="682"/>
      <c r="O72" s="681"/>
      <c r="P72" s="678"/>
      <c r="Q72" s="681"/>
      <c r="R72" s="678"/>
      <c r="S72" s="681"/>
      <c r="T72" s="678"/>
      <c r="U72" s="681"/>
      <c r="V72" s="678"/>
      <c r="W72" s="679"/>
      <c r="X72" s="682"/>
      <c r="Y72" s="683"/>
      <c r="Z72" s="701"/>
      <c r="AA72" s="706"/>
      <c r="AB72" s="680"/>
      <c r="AC72" s="616">
        <f>SUM(AC38:AC68)</f>
        <v>4</v>
      </c>
      <c r="AD72" s="504">
        <f>SUM(AD38:AD68)</f>
        <v>2</v>
      </c>
      <c r="AE72" s="607"/>
      <c r="AF72" s="674"/>
      <c r="AG72" s="274"/>
      <c r="AH72" s="276"/>
      <c r="AI72" s="276"/>
      <c r="AJ72" s="276"/>
      <c r="AK72" s="276"/>
      <c r="AL72" s="275"/>
      <c r="AM72" s="704"/>
    </row>
    <row r="73" spans="1:39" ht="13.5" customHeight="1">
      <c r="A73" s="2225" t="s">
        <v>272</v>
      </c>
      <c r="B73" s="1602">
        <v>42887</v>
      </c>
      <c r="C73" s="1600" t="s">
        <v>39</v>
      </c>
      <c r="D73" s="74" t="s">
        <v>676</v>
      </c>
      <c r="E73" s="72"/>
      <c r="F73" s="60"/>
      <c r="G73" s="62">
        <v>21.1</v>
      </c>
      <c r="H73" s="63">
        <v>21.4</v>
      </c>
      <c r="I73" s="56">
        <v>3.9</v>
      </c>
      <c r="J73" s="57">
        <v>3.2</v>
      </c>
      <c r="K73" s="67">
        <v>7.5</v>
      </c>
      <c r="L73" s="68">
        <v>7.6</v>
      </c>
      <c r="M73" s="56"/>
      <c r="N73" s="57">
        <v>29.2</v>
      </c>
      <c r="O73" s="62"/>
      <c r="P73" s="63">
        <v>55.4</v>
      </c>
      <c r="Q73" s="62"/>
      <c r="R73" s="63">
        <v>74.2</v>
      </c>
      <c r="S73" s="62"/>
      <c r="T73" s="63"/>
      <c r="U73" s="62"/>
      <c r="V73" s="271"/>
      <c r="W73" s="56"/>
      <c r="X73" s="57">
        <v>30.6</v>
      </c>
      <c r="Y73" s="58"/>
      <c r="Z73" s="59">
        <v>163</v>
      </c>
      <c r="AA73" s="67"/>
      <c r="AB73" s="68">
        <v>0.26</v>
      </c>
      <c r="AC73" s="483"/>
      <c r="AD73" s="543"/>
      <c r="AE73" s="388" t="s">
        <v>36</v>
      </c>
      <c r="AF73" s="385" t="s">
        <v>36</v>
      </c>
      <c r="AG73" s="186">
        <v>42894</v>
      </c>
      <c r="AH73" s="147" t="s">
        <v>29</v>
      </c>
      <c r="AI73" s="148">
        <v>22.5</v>
      </c>
      <c r="AJ73" s="149" t="s">
        <v>20</v>
      </c>
      <c r="AK73" s="150"/>
      <c r="AL73" s="151"/>
    </row>
    <row r="74" spans="1:39">
      <c r="A74" s="2226"/>
      <c r="B74" s="1592">
        <v>42888</v>
      </c>
      <c r="C74" s="1593" t="s">
        <v>40</v>
      </c>
      <c r="D74" s="75" t="s">
        <v>657</v>
      </c>
      <c r="E74" s="73"/>
      <c r="F74" s="61" t="s">
        <v>19</v>
      </c>
      <c r="G74" s="23">
        <v>21.4</v>
      </c>
      <c r="H74" s="64">
        <v>21.6</v>
      </c>
      <c r="I74" s="65">
        <v>4.5999999999999996</v>
      </c>
      <c r="J74" s="66">
        <v>5.9</v>
      </c>
      <c r="K74" s="24">
        <v>7.6</v>
      </c>
      <c r="L74" s="69">
        <v>7.7</v>
      </c>
      <c r="M74" s="65"/>
      <c r="N74" s="66">
        <v>28.9</v>
      </c>
      <c r="O74" s="23"/>
      <c r="P74" s="64">
        <v>55.6</v>
      </c>
      <c r="Q74" s="23"/>
      <c r="R74" s="64">
        <v>75</v>
      </c>
      <c r="S74" s="23"/>
      <c r="T74" s="64" t="s">
        <v>19</v>
      </c>
      <c r="U74" s="23"/>
      <c r="V74" s="270" t="s">
        <v>19</v>
      </c>
      <c r="W74" s="65"/>
      <c r="X74" s="66">
        <v>30.9</v>
      </c>
      <c r="Y74" s="70"/>
      <c r="Z74" s="71">
        <v>167</v>
      </c>
      <c r="AA74" s="24"/>
      <c r="AB74" s="69">
        <v>0.26</v>
      </c>
      <c r="AC74" s="481"/>
      <c r="AD74" s="544"/>
      <c r="AE74" s="388" t="s">
        <v>36</v>
      </c>
      <c r="AF74" s="385" t="s">
        <v>36</v>
      </c>
      <c r="AG74" s="12" t="s">
        <v>30</v>
      </c>
      <c r="AH74" s="13" t="s">
        <v>31</v>
      </c>
      <c r="AI74" s="14" t="s">
        <v>32</v>
      </c>
      <c r="AJ74" s="15" t="s">
        <v>33</v>
      </c>
      <c r="AK74" s="16" t="s">
        <v>36</v>
      </c>
      <c r="AL74" s="93"/>
    </row>
    <row r="75" spans="1:39" ht="13.5" customHeight="1">
      <c r="A75" s="2226"/>
      <c r="B75" s="1592">
        <v>42889</v>
      </c>
      <c r="C75" s="1593" t="s">
        <v>41</v>
      </c>
      <c r="D75" s="75" t="s">
        <v>657</v>
      </c>
      <c r="E75" s="73"/>
      <c r="F75" s="61"/>
      <c r="G75" s="23">
        <v>21.6</v>
      </c>
      <c r="H75" s="64">
        <v>21.9</v>
      </c>
      <c r="I75" s="65">
        <v>4.5999999999999996</v>
      </c>
      <c r="J75" s="66">
        <v>3.1</v>
      </c>
      <c r="K75" s="24">
        <v>7.5</v>
      </c>
      <c r="L75" s="69">
        <v>7.7</v>
      </c>
      <c r="M75" s="65"/>
      <c r="N75" s="66">
        <v>28.5</v>
      </c>
      <c r="O75" s="23"/>
      <c r="P75" s="64" t="s">
        <v>19</v>
      </c>
      <c r="Q75" s="23"/>
      <c r="R75" s="64" t="s">
        <v>19</v>
      </c>
      <c r="S75" s="23"/>
      <c r="T75" s="64"/>
      <c r="U75" s="23"/>
      <c r="V75" s="270"/>
      <c r="W75" s="65"/>
      <c r="X75" s="66" t="s">
        <v>19</v>
      </c>
      <c r="Y75" s="70"/>
      <c r="Z75" s="71" t="s">
        <v>19</v>
      </c>
      <c r="AA75" s="24"/>
      <c r="AB75" s="69" t="s">
        <v>19</v>
      </c>
      <c r="AC75" s="481"/>
      <c r="AD75" s="544"/>
      <c r="AE75" s="388" t="s">
        <v>36</v>
      </c>
      <c r="AF75" s="385" t="s">
        <v>36</v>
      </c>
      <c r="AG75" s="5" t="s">
        <v>273</v>
      </c>
      <c r="AH75" s="17" t="s">
        <v>20</v>
      </c>
      <c r="AI75" s="31"/>
      <c r="AJ75" s="32">
        <v>22.6</v>
      </c>
      <c r="AK75" s="33" t="s">
        <v>36</v>
      </c>
      <c r="AL75" s="94"/>
    </row>
    <row r="76" spans="1:39">
      <c r="A76" s="2226"/>
      <c r="B76" s="1592">
        <v>42890</v>
      </c>
      <c r="C76" s="1593" t="s">
        <v>42</v>
      </c>
      <c r="D76" s="75" t="s">
        <v>657</v>
      </c>
      <c r="E76" s="73"/>
      <c r="F76" s="61" t="s">
        <v>19</v>
      </c>
      <c r="G76" s="23">
        <v>21.7</v>
      </c>
      <c r="H76" s="64">
        <v>22</v>
      </c>
      <c r="I76" s="65">
        <v>4.7</v>
      </c>
      <c r="J76" s="66">
        <v>3.5</v>
      </c>
      <c r="K76" s="24">
        <v>7.5</v>
      </c>
      <c r="L76" s="69">
        <v>7.6</v>
      </c>
      <c r="M76" s="65"/>
      <c r="N76" s="66">
        <v>28.9</v>
      </c>
      <c r="O76" s="23"/>
      <c r="P76" s="64" t="s">
        <v>19</v>
      </c>
      <c r="Q76" s="23"/>
      <c r="R76" s="64" t="s">
        <v>19</v>
      </c>
      <c r="S76" s="23"/>
      <c r="T76" s="64" t="s">
        <v>19</v>
      </c>
      <c r="U76" s="23"/>
      <c r="V76" s="270" t="s">
        <v>19</v>
      </c>
      <c r="W76" s="65"/>
      <c r="X76" s="66" t="s">
        <v>19</v>
      </c>
      <c r="Y76" s="70"/>
      <c r="Z76" s="71" t="s">
        <v>19</v>
      </c>
      <c r="AA76" s="24"/>
      <c r="AB76" s="69" t="s">
        <v>19</v>
      </c>
      <c r="AC76" s="481"/>
      <c r="AD76" s="544"/>
      <c r="AE76" s="388" t="s">
        <v>36</v>
      </c>
      <c r="AF76" s="385" t="s">
        <v>36</v>
      </c>
      <c r="AG76" s="6" t="s">
        <v>274</v>
      </c>
      <c r="AH76" s="18" t="s">
        <v>275</v>
      </c>
      <c r="AI76" s="37"/>
      <c r="AJ76" s="38" t="s">
        <v>644</v>
      </c>
      <c r="AK76" s="39" t="s">
        <v>36</v>
      </c>
      <c r="AL76" s="95"/>
    </row>
    <row r="77" spans="1:39">
      <c r="A77" s="2226"/>
      <c r="B77" s="1592">
        <v>42891</v>
      </c>
      <c r="C77" s="1593" t="s">
        <v>37</v>
      </c>
      <c r="D77" s="75" t="s">
        <v>657</v>
      </c>
      <c r="E77" s="73"/>
      <c r="F77" s="61"/>
      <c r="G77" s="23">
        <v>21.9</v>
      </c>
      <c r="H77" s="64">
        <v>22.1</v>
      </c>
      <c r="I77" s="65">
        <v>5.4</v>
      </c>
      <c r="J77" s="66">
        <v>3.6</v>
      </c>
      <c r="K77" s="24">
        <v>7.5</v>
      </c>
      <c r="L77" s="69">
        <v>7.6</v>
      </c>
      <c r="M77" s="65"/>
      <c r="N77" s="66">
        <v>28</v>
      </c>
      <c r="O77" s="23"/>
      <c r="P77" s="64">
        <v>54.5</v>
      </c>
      <c r="Q77" s="23"/>
      <c r="R77" s="64">
        <v>74.599999999999994</v>
      </c>
      <c r="S77" s="23"/>
      <c r="T77" s="64"/>
      <c r="U77" s="23"/>
      <c r="V77" s="270"/>
      <c r="W77" s="65"/>
      <c r="X77" s="66">
        <v>30.6</v>
      </c>
      <c r="Y77" s="70"/>
      <c r="Z77" s="71">
        <v>170</v>
      </c>
      <c r="AA77" s="24"/>
      <c r="AB77" s="69">
        <v>0.312</v>
      </c>
      <c r="AC77" s="481"/>
      <c r="AD77" s="544"/>
      <c r="AE77" s="388" t="s">
        <v>36</v>
      </c>
      <c r="AF77" s="385" t="s">
        <v>36</v>
      </c>
      <c r="AG77" s="6" t="s">
        <v>21</v>
      </c>
      <c r="AH77" s="18"/>
      <c r="AI77" s="40"/>
      <c r="AJ77" s="41" t="s">
        <v>644</v>
      </c>
      <c r="AK77" s="42" t="s">
        <v>36</v>
      </c>
      <c r="AL77" s="96"/>
    </row>
    <row r="78" spans="1:39">
      <c r="A78" s="2226"/>
      <c r="B78" s="1592">
        <v>42892</v>
      </c>
      <c r="C78" s="1593" t="s">
        <v>38</v>
      </c>
      <c r="D78" s="75" t="s">
        <v>657</v>
      </c>
      <c r="E78" s="73"/>
      <c r="F78" s="61"/>
      <c r="G78" s="23">
        <v>21.9</v>
      </c>
      <c r="H78" s="64">
        <v>22.2</v>
      </c>
      <c r="I78" s="65">
        <v>5.6</v>
      </c>
      <c r="J78" s="66">
        <v>4.0999999999999996</v>
      </c>
      <c r="K78" s="24">
        <v>7.5</v>
      </c>
      <c r="L78" s="69">
        <v>7.6</v>
      </c>
      <c r="M78" s="65"/>
      <c r="N78" s="66">
        <v>28</v>
      </c>
      <c r="O78" s="23"/>
      <c r="P78" s="64">
        <v>54.2</v>
      </c>
      <c r="Q78" s="23"/>
      <c r="R78" s="64">
        <v>74</v>
      </c>
      <c r="S78" s="23"/>
      <c r="T78" s="64"/>
      <c r="U78" s="152"/>
      <c r="V78" s="270"/>
      <c r="W78" s="65"/>
      <c r="X78" s="66">
        <v>31.1</v>
      </c>
      <c r="Y78" s="70"/>
      <c r="Z78" s="71">
        <v>171</v>
      </c>
      <c r="AA78" s="24"/>
      <c r="AB78" s="69">
        <v>0.3</v>
      </c>
      <c r="AC78" s="481"/>
      <c r="AD78" s="544"/>
      <c r="AE78" s="388" t="s">
        <v>36</v>
      </c>
      <c r="AF78" s="385" t="s">
        <v>36</v>
      </c>
      <c r="AG78" s="6" t="s">
        <v>276</v>
      </c>
      <c r="AH78" s="18" t="s">
        <v>22</v>
      </c>
      <c r="AI78" s="34"/>
      <c r="AJ78" s="35">
        <v>29.4</v>
      </c>
      <c r="AK78" s="36" t="s">
        <v>36</v>
      </c>
      <c r="AL78" s="97"/>
    </row>
    <row r="79" spans="1:39">
      <c r="A79" s="2226"/>
      <c r="B79" s="1592">
        <v>42893</v>
      </c>
      <c r="C79" s="1593" t="s">
        <v>35</v>
      </c>
      <c r="D79" s="75" t="s">
        <v>676</v>
      </c>
      <c r="E79" s="73"/>
      <c r="F79" s="61"/>
      <c r="G79" s="23">
        <v>22.1</v>
      </c>
      <c r="H79" s="64">
        <v>22.3</v>
      </c>
      <c r="I79" s="65">
        <v>7.1</v>
      </c>
      <c r="J79" s="66">
        <v>4.8</v>
      </c>
      <c r="K79" s="24">
        <v>7.3</v>
      </c>
      <c r="L79" s="69">
        <v>7.5</v>
      </c>
      <c r="M79" s="65"/>
      <c r="N79" s="66">
        <v>29.1</v>
      </c>
      <c r="O79" s="23"/>
      <c r="P79" s="64">
        <v>54.6</v>
      </c>
      <c r="Q79" s="23"/>
      <c r="R79" s="64">
        <v>74.400000000000006</v>
      </c>
      <c r="S79" s="23"/>
      <c r="T79" s="64"/>
      <c r="U79" s="23"/>
      <c r="V79" s="270"/>
      <c r="W79" s="65"/>
      <c r="X79" s="66">
        <v>30.3</v>
      </c>
      <c r="Y79" s="70"/>
      <c r="Z79" s="71">
        <v>178</v>
      </c>
      <c r="AA79" s="24"/>
      <c r="AB79" s="69">
        <v>0.31</v>
      </c>
      <c r="AC79" s="481"/>
      <c r="AD79" s="544"/>
      <c r="AE79" s="388" t="s">
        <v>36</v>
      </c>
      <c r="AF79" s="385" t="s">
        <v>36</v>
      </c>
      <c r="AG79" s="6" t="s">
        <v>277</v>
      </c>
      <c r="AH79" s="18" t="s">
        <v>23</v>
      </c>
      <c r="AI79" s="34"/>
      <c r="AJ79" s="35">
        <v>56.4</v>
      </c>
      <c r="AK79" s="36" t="s">
        <v>36</v>
      </c>
      <c r="AL79" s="97"/>
    </row>
    <row r="80" spans="1:39">
      <c r="A80" s="2226"/>
      <c r="B80" s="537">
        <v>42894</v>
      </c>
      <c r="C80" s="528" t="s">
        <v>39</v>
      </c>
      <c r="D80" s="75" t="s">
        <v>676</v>
      </c>
      <c r="E80" s="73"/>
      <c r="F80" s="61">
        <v>22.5</v>
      </c>
      <c r="G80" s="23">
        <v>22.1</v>
      </c>
      <c r="H80" s="64">
        <v>22.6</v>
      </c>
      <c r="I80" s="65">
        <v>7</v>
      </c>
      <c r="J80" s="66">
        <v>5.2</v>
      </c>
      <c r="K80" s="24">
        <v>7.5</v>
      </c>
      <c r="L80" s="69">
        <v>7.6</v>
      </c>
      <c r="M80" s="65"/>
      <c r="N80" s="66">
        <v>29.4</v>
      </c>
      <c r="O80" s="23"/>
      <c r="P80" s="64">
        <v>56.4</v>
      </c>
      <c r="Q80" s="23"/>
      <c r="R80" s="64">
        <v>75.2</v>
      </c>
      <c r="S80" s="23"/>
      <c r="T80" s="64">
        <v>43.8</v>
      </c>
      <c r="U80" s="23"/>
      <c r="V80" s="270">
        <v>31.4</v>
      </c>
      <c r="W80" s="65"/>
      <c r="X80" s="66">
        <v>31.3</v>
      </c>
      <c r="Y80" s="70"/>
      <c r="Z80" s="71">
        <v>146</v>
      </c>
      <c r="AA80" s="24"/>
      <c r="AB80" s="69">
        <v>0.36</v>
      </c>
      <c r="AC80" s="481"/>
      <c r="AD80" s="544"/>
      <c r="AE80" s="388" t="s">
        <v>36</v>
      </c>
      <c r="AF80" s="385" t="s">
        <v>36</v>
      </c>
      <c r="AG80" s="6" t="s">
        <v>278</v>
      </c>
      <c r="AH80" s="18" t="s">
        <v>23</v>
      </c>
      <c r="AI80" s="34"/>
      <c r="AJ80" s="35">
        <v>75.2</v>
      </c>
      <c r="AK80" s="36" t="s">
        <v>36</v>
      </c>
      <c r="AL80" s="97"/>
    </row>
    <row r="81" spans="1:38">
      <c r="A81" s="2226"/>
      <c r="B81" s="1592">
        <v>42895</v>
      </c>
      <c r="C81" s="1593" t="s">
        <v>40</v>
      </c>
      <c r="D81" s="75" t="s">
        <v>676</v>
      </c>
      <c r="E81" s="73"/>
      <c r="F81" s="61"/>
      <c r="G81" s="23">
        <v>22.1</v>
      </c>
      <c r="H81" s="64">
        <v>20.8</v>
      </c>
      <c r="I81" s="65">
        <v>7.2</v>
      </c>
      <c r="J81" s="66">
        <v>6.5</v>
      </c>
      <c r="K81" s="24">
        <v>7.4</v>
      </c>
      <c r="L81" s="69">
        <v>7.5</v>
      </c>
      <c r="M81" s="65"/>
      <c r="N81" s="66">
        <v>29.4</v>
      </c>
      <c r="O81" s="23"/>
      <c r="P81" s="64">
        <v>56.2</v>
      </c>
      <c r="Q81" s="23"/>
      <c r="R81" s="64">
        <v>76.2</v>
      </c>
      <c r="S81" s="23"/>
      <c r="T81" s="64"/>
      <c r="U81" s="23"/>
      <c r="V81" s="270"/>
      <c r="W81" s="65"/>
      <c r="X81" s="66">
        <v>31.7</v>
      </c>
      <c r="Y81" s="70"/>
      <c r="Z81" s="71">
        <v>166</v>
      </c>
      <c r="AA81" s="24"/>
      <c r="AB81" s="69">
        <v>0.33</v>
      </c>
      <c r="AC81" s="481"/>
      <c r="AD81" s="544"/>
      <c r="AE81" s="388" t="s">
        <v>36</v>
      </c>
      <c r="AF81" s="385" t="s">
        <v>36</v>
      </c>
      <c r="AG81" s="6" t="s">
        <v>279</v>
      </c>
      <c r="AH81" s="18" t="s">
        <v>23</v>
      </c>
      <c r="AI81" s="34"/>
      <c r="AJ81" s="35">
        <v>43.8</v>
      </c>
      <c r="AK81" s="36" t="s">
        <v>36</v>
      </c>
      <c r="AL81" s="97"/>
    </row>
    <row r="82" spans="1:38">
      <c r="A82" s="2226"/>
      <c r="B82" s="1592">
        <v>42896</v>
      </c>
      <c r="C82" s="1593" t="s">
        <v>41</v>
      </c>
      <c r="D82" s="75" t="s">
        <v>657</v>
      </c>
      <c r="E82" s="73"/>
      <c r="F82" s="61"/>
      <c r="G82" s="23">
        <v>22.1</v>
      </c>
      <c r="H82" s="64">
        <v>22.5</v>
      </c>
      <c r="I82" s="65">
        <v>7.8</v>
      </c>
      <c r="J82" s="66">
        <v>4.5</v>
      </c>
      <c r="K82" s="24">
        <v>7.3</v>
      </c>
      <c r="L82" s="69">
        <v>7.4</v>
      </c>
      <c r="M82" s="65"/>
      <c r="N82" s="66">
        <v>29.3</v>
      </c>
      <c r="O82" s="23"/>
      <c r="P82" s="64" t="s">
        <v>19</v>
      </c>
      <c r="Q82" s="23"/>
      <c r="R82" s="64" t="s">
        <v>19</v>
      </c>
      <c r="S82" s="23"/>
      <c r="T82" s="64"/>
      <c r="U82" s="23"/>
      <c r="V82" s="270"/>
      <c r="W82" s="65"/>
      <c r="X82" s="66" t="s">
        <v>19</v>
      </c>
      <c r="Y82" s="70"/>
      <c r="Z82" s="71" t="s">
        <v>19</v>
      </c>
      <c r="AA82" s="24"/>
      <c r="AB82" s="69" t="s">
        <v>19</v>
      </c>
      <c r="AC82" s="481"/>
      <c r="AD82" s="544"/>
      <c r="AE82" s="388" t="s">
        <v>36</v>
      </c>
      <c r="AF82" s="385" t="s">
        <v>36</v>
      </c>
      <c r="AG82" s="6" t="s">
        <v>280</v>
      </c>
      <c r="AH82" s="18" t="s">
        <v>23</v>
      </c>
      <c r="AI82" s="34"/>
      <c r="AJ82" s="35">
        <v>31.4</v>
      </c>
      <c r="AK82" s="36" t="s">
        <v>36</v>
      </c>
      <c r="AL82" s="97"/>
    </row>
    <row r="83" spans="1:38">
      <c r="A83" s="2226"/>
      <c r="B83" s="1592">
        <v>42897</v>
      </c>
      <c r="C83" s="1593" t="s">
        <v>42</v>
      </c>
      <c r="D83" s="75" t="s">
        <v>676</v>
      </c>
      <c r="E83" s="73"/>
      <c r="F83" s="61"/>
      <c r="G83" s="23">
        <v>22.2</v>
      </c>
      <c r="H83" s="64">
        <v>22.4</v>
      </c>
      <c r="I83" s="65">
        <v>6.9</v>
      </c>
      <c r="J83" s="66">
        <v>3.6</v>
      </c>
      <c r="K83" s="24">
        <v>7.3</v>
      </c>
      <c r="L83" s="69">
        <v>7.5</v>
      </c>
      <c r="M83" s="65"/>
      <c r="N83" s="66">
        <v>29.1</v>
      </c>
      <c r="O83" s="23"/>
      <c r="P83" s="64" t="s">
        <v>19</v>
      </c>
      <c r="Q83" s="23"/>
      <c r="R83" s="64" t="s">
        <v>19</v>
      </c>
      <c r="S83" s="23"/>
      <c r="T83" s="64"/>
      <c r="U83" s="23"/>
      <c r="V83" s="270"/>
      <c r="W83" s="65"/>
      <c r="X83" s="66" t="s">
        <v>19</v>
      </c>
      <c r="Y83" s="70"/>
      <c r="Z83" s="71" t="s">
        <v>19</v>
      </c>
      <c r="AA83" s="24"/>
      <c r="AB83" s="69" t="s">
        <v>19</v>
      </c>
      <c r="AC83" s="481"/>
      <c r="AD83" s="544"/>
      <c r="AE83" s="388" t="s">
        <v>36</v>
      </c>
      <c r="AF83" s="385" t="s">
        <v>36</v>
      </c>
      <c r="AG83" s="6" t="s">
        <v>281</v>
      </c>
      <c r="AH83" s="18" t="s">
        <v>23</v>
      </c>
      <c r="AI83" s="37"/>
      <c r="AJ83" s="38">
        <v>31.3</v>
      </c>
      <c r="AK83" s="39" t="s">
        <v>36</v>
      </c>
      <c r="AL83" s="95"/>
    </row>
    <row r="84" spans="1:38">
      <c r="A84" s="2226"/>
      <c r="B84" s="1592">
        <v>42898</v>
      </c>
      <c r="C84" s="1593" t="s">
        <v>37</v>
      </c>
      <c r="D84" s="75" t="s">
        <v>657</v>
      </c>
      <c r="E84" s="73"/>
      <c r="F84" s="61"/>
      <c r="G84" s="23">
        <v>22.3</v>
      </c>
      <c r="H84" s="64">
        <v>22.6</v>
      </c>
      <c r="I84" s="65">
        <v>8</v>
      </c>
      <c r="J84" s="66">
        <v>5.2</v>
      </c>
      <c r="K84" s="24">
        <v>7.4</v>
      </c>
      <c r="L84" s="69">
        <v>7.6</v>
      </c>
      <c r="M84" s="65"/>
      <c r="N84" s="66">
        <v>29.7</v>
      </c>
      <c r="O84" s="23"/>
      <c r="P84" s="64">
        <v>56.5</v>
      </c>
      <c r="Q84" s="23"/>
      <c r="R84" s="64">
        <v>75.2</v>
      </c>
      <c r="S84" s="23"/>
      <c r="T84" s="64"/>
      <c r="U84" s="23"/>
      <c r="V84" s="270"/>
      <c r="W84" s="65"/>
      <c r="X84" s="66">
        <v>31.7</v>
      </c>
      <c r="Y84" s="70"/>
      <c r="Z84" s="71">
        <v>175</v>
      </c>
      <c r="AA84" s="24"/>
      <c r="AB84" s="69">
        <v>0.34</v>
      </c>
      <c r="AC84" s="481"/>
      <c r="AD84" s="544"/>
      <c r="AE84" s="388" t="s">
        <v>36</v>
      </c>
      <c r="AF84" s="385" t="s">
        <v>36</v>
      </c>
      <c r="AG84" s="6" t="s">
        <v>282</v>
      </c>
      <c r="AH84" s="18" t="s">
        <v>23</v>
      </c>
      <c r="AI84" s="49"/>
      <c r="AJ84" s="50">
        <v>146</v>
      </c>
      <c r="AK84" s="25" t="s">
        <v>36</v>
      </c>
      <c r="AL84" s="26"/>
    </row>
    <row r="85" spans="1:38">
      <c r="A85" s="2226"/>
      <c r="B85" s="1592">
        <v>42899</v>
      </c>
      <c r="C85" s="1593" t="s">
        <v>38</v>
      </c>
      <c r="D85" s="75" t="s">
        <v>676</v>
      </c>
      <c r="E85" s="73"/>
      <c r="F85" s="61"/>
      <c r="G85" s="23">
        <v>22.3</v>
      </c>
      <c r="H85" s="64">
        <v>22.6</v>
      </c>
      <c r="I85" s="65">
        <v>8.1</v>
      </c>
      <c r="J85" s="66">
        <v>5.7</v>
      </c>
      <c r="K85" s="24">
        <v>7.2</v>
      </c>
      <c r="L85" s="69">
        <v>7.5</v>
      </c>
      <c r="M85" s="65"/>
      <c r="N85" s="66">
        <v>30</v>
      </c>
      <c r="O85" s="23"/>
      <c r="P85" s="64">
        <v>58</v>
      </c>
      <c r="Q85" s="23"/>
      <c r="R85" s="64">
        <v>75.599999999999994</v>
      </c>
      <c r="S85" s="23"/>
      <c r="T85" s="64"/>
      <c r="U85" s="23"/>
      <c r="V85" s="270"/>
      <c r="W85" s="65"/>
      <c r="X85" s="66">
        <v>32.6</v>
      </c>
      <c r="Y85" s="70"/>
      <c r="Z85" s="71">
        <v>198</v>
      </c>
      <c r="AA85" s="24"/>
      <c r="AB85" s="69">
        <v>0.44</v>
      </c>
      <c r="AC85" s="481"/>
      <c r="AD85" s="544"/>
      <c r="AE85" s="388" t="s">
        <v>36</v>
      </c>
      <c r="AF85" s="385" t="s">
        <v>36</v>
      </c>
      <c r="AG85" s="6" t="s">
        <v>283</v>
      </c>
      <c r="AH85" s="18" t="s">
        <v>23</v>
      </c>
      <c r="AI85" s="40"/>
      <c r="AJ85" s="41">
        <v>0.36</v>
      </c>
      <c r="AK85" s="42" t="s">
        <v>36</v>
      </c>
      <c r="AL85" s="96"/>
    </row>
    <row r="86" spans="1:38">
      <c r="A86" s="2226"/>
      <c r="B86" s="1592">
        <v>42900</v>
      </c>
      <c r="C86" s="1593" t="s">
        <v>35</v>
      </c>
      <c r="D86" s="75" t="s">
        <v>676</v>
      </c>
      <c r="E86" s="73"/>
      <c r="F86" s="61"/>
      <c r="G86" s="23">
        <v>22.2</v>
      </c>
      <c r="H86" s="64">
        <v>22.5</v>
      </c>
      <c r="I86" s="65">
        <v>5.6</v>
      </c>
      <c r="J86" s="66">
        <v>4.5999999999999996</v>
      </c>
      <c r="K86" s="24">
        <v>7.7</v>
      </c>
      <c r="L86" s="69">
        <v>7.8</v>
      </c>
      <c r="M86" s="65"/>
      <c r="N86" s="66">
        <v>29.8</v>
      </c>
      <c r="O86" s="23"/>
      <c r="P86" s="64">
        <v>59</v>
      </c>
      <c r="Q86" s="23"/>
      <c r="R86" s="64">
        <v>74.400000000000006</v>
      </c>
      <c r="S86" s="23"/>
      <c r="T86" s="64"/>
      <c r="U86" s="23"/>
      <c r="V86" s="270"/>
      <c r="W86" s="65"/>
      <c r="X86" s="66">
        <v>31.8</v>
      </c>
      <c r="Y86" s="70"/>
      <c r="Z86" s="71">
        <v>203</v>
      </c>
      <c r="AA86" s="24"/>
      <c r="AB86" s="69">
        <v>0.31</v>
      </c>
      <c r="AC86" s="481"/>
      <c r="AD86" s="544"/>
      <c r="AE86" s="388" t="s">
        <v>36</v>
      </c>
      <c r="AF86" s="385" t="s">
        <v>36</v>
      </c>
      <c r="AG86" s="6" t="s">
        <v>24</v>
      </c>
      <c r="AH86" s="18" t="s">
        <v>23</v>
      </c>
      <c r="AI86" s="23"/>
      <c r="AJ86" s="48">
        <v>3.8</v>
      </c>
      <c r="AK86" s="155" t="s">
        <v>36</v>
      </c>
      <c r="AL86" s="96"/>
    </row>
    <row r="87" spans="1:38">
      <c r="A87" s="2226"/>
      <c r="B87" s="1592">
        <v>42901</v>
      </c>
      <c r="C87" s="1593" t="s">
        <v>39</v>
      </c>
      <c r="D87" s="75" t="s">
        <v>676</v>
      </c>
      <c r="E87" s="73"/>
      <c r="F87" s="61"/>
      <c r="G87" s="23">
        <v>22</v>
      </c>
      <c r="H87" s="64">
        <v>22.4</v>
      </c>
      <c r="I87" s="65">
        <v>7.2</v>
      </c>
      <c r="J87" s="66">
        <v>5.4</v>
      </c>
      <c r="K87" s="24">
        <v>7.4</v>
      </c>
      <c r="L87" s="69">
        <v>7.5</v>
      </c>
      <c r="M87" s="65"/>
      <c r="N87" s="66">
        <v>30.3</v>
      </c>
      <c r="O87" s="23"/>
      <c r="P87" s="64">
        <v>58.3</v>
      </c>
      <c r="Q87" s="23"/>
      <c r="R87" s="64">
        <v>75.400000000000006</v>
      </c>
      <c r="S87" s="23"/>
      <c r="T87" s="64"/>
      <c r="U87" s="23"/>
      <c r="V87" s="270"/>
      <c r="W87" s="65"/>
      <c r="X87" s="66">
        <v>33.5</v>
      </c>
      <c r="Y87" s="70"/>
      <c r="Z87" s="71">
        <v>187</v>
      </c>
      <c r="AA87" s="24"/>
      <c r="AB87" s="69">
        <v>0.38</v>
      </c>
      <c r="AC87" s="481"/>
      <c r="AD87" s="544"/>
      <c r="AE87" s="388" t="s">
        <v>36</v>
      </c>
      <c r="AF87" s="385" t="s">
        <v>36</v>
      </c>
      <c r="AG87" s="6" t="s">
        <v>25</v>
      </c>
      <c r="AH87" s="18" t="s">
        <v>23</v>
      </c>
      <c r="AI87" s="23"/>
      <c r="AJ87" s="48">
        <v>1.7</v>
      </c>
      <c r="AK87" s="155" t="s">
        <v>36</v>
      </c>
      <c r="AL87" s="96"/>
    </row>
    <row r="88" spans="1:38">
      <c r="A88" s="2226"/>
      <c r="B88" s="1592">
        <v>42902</v>
      </c>
      <c r="C88" s="1593" t="s">
        <v>40</v>
      </c>
      <c r="D88" s="75" t="s">
        <v>657</v>
      </c>
      <c r="E88" s="73"/>
      <c r="F88" s="61"/>
      <c r="G88" s="23">
        <v>22</v>
      </c>
      <c r="H88" s="64">
        <v>22.3</v>
      </c>
      <c r="I88" s="65">
        <v>7.7</v>
      </c>
      <c r="J88" s="66">
        <v>6</v>
      </c>
      <c r="K88" s="24">
        <v>7.3</v>
      </c>
      <c r="L88" s="69">
        <v>7.4</v>
      </c>
      <c r="M88" s="65"/>
      <c r="N88" s="66">
        <v>31.1</v>
      </c>
      <c r="O88" s="23"/>
      <c r="P88" s="64">
        <v>57.9</v>
      </c>
      <c r="Q88" s="23"/>
      <c r="R88" s="64">
        <v>78</v>
      </c>
      <c r="S88" s="23"/>
      <c r="T88" s="64"/>
      <c r="U88" s="23"/>
      <c r="V88" s="270"/>
      <c r="W88" s="65"/>
      <c r="X88" s="66">
        <v>34</v>
      </c>
      <c r="Y88" s="70"/>
      <c r="Z88" s="71">
        <v>184</v>
      </c>
      <c r="AA88" s="24"/>
      <c r="AB88" s="69">
        <v>0.39</v>
      </c>
      <c r="AC88" s="481"/>
      <c r="AD88" s="544"/>
      <c r="AE88" s="388" t="s">
        <v>36</v>
      </c>
      <c r="AF88" s="385" t="s">
        <v>36</v>
      </c>
      <c r="AG88" s="6" t="s">
        <v>284</v>
      </c>
      <c r="AH88" s="18" t="s">
        <v>23</v>
      </c>
      <c r="AI88" s="23"/>
      <c r="AJ88" s="48">
        <v>7.7</v>
      </c>
      <c r="AK88" s="155" t="s">
        <v>36</v>
      </c>
      <c r="AL88" s="96"/>
    </row>
    <row r="89" spans="1:38">
      <c r="A89" s="2226"/>
      <c r="B89" s="1592">
        <v>42903</v>
      </c>
      <c r="C89" s="1593" t="s">
        <v>41</v>
      </c>
      <c r="D89" s="75" t="s">
        <v>657</v>
      </c>
      <c r="E89" s="73"/>
      <c r="F89" s="61"/>
      <c r="G89" s="23">
        <v>22.1</v>
      </c>
      <c r="H89" s="64">
        <v>22.4</v>
      </c>
      <c r="I89" s="65">
        <v>7.7</v>
      </c>
      <c r="J89" s="66">
        <v>5.5</v>
      </c>
      <c r="K89" s="24">
        <v>7.4</v>
      </c>
      <c r="L89" s="69">
        <v>7.5</v>
      </c>
      <c r="M89" s="65"/>
      <c r="N89" s="66">
        <v>30.6</v>
      </c>
      <c r="O89" s="23"/>
      <c r="P89" s="64" t="s">
        <v>19</v>
      </c>
      <c r="Q89" s="23"/>
      <c r="R89" s="64" t="s">
        <v>19</v>
      </c>
      <c r="S89" s="23"/>
      <c r="T89" s="64"/>
      <c r="U89" s="23"/>
      <c r="V89" s="270"/>
      <c r="W89" s="65"/>
      <c r="X89" s="66" t="s">
        <v>19</v>
      </c>
      <c r="Y89" s="70"/>
      <c r="Z89" s="71" t="s">
        <v>19</v>
      </c>
      <c r="AA89" s="24"/>
      <c r="AB89" s="69" t="s">
        <v>19</v>
      </c>
      <c r="AC89" s="481"/>
      <c r="AD89" s="544"/>
      <c r="AE89" s="388" t="s">
        <v>454</v>
      </c>
      <c r="AF89" s="385" t="s">
        <v>454</v>
      </c>
      <c r="AG89" s="6" t="s">
        <v>285</v>
      </c>
      <c r="AH89" s="18" t="s">
        <v>23</v>
      </c>
      <c r="AI89" s="45"/>
      <c r="AJ89" s="46">
        <v>8.4000000000000005E-2</v>
      </c>
      <c r="AK89" s="47" t="s">
        <v>36</v>
      </c>
      <c r="AL89" s="98"/>
    </row>
    <row r="90" spans="1:38">
      <c r="A90" s="2226"/>
      <c r="B90" s="1592">
        <v>42904</v>
      </c>
      <c r="C90" s="1593" t="s">
        <v>42</v>
      </c>
      <c r="D90" s="75" t="s">
        <v>676</v>
      </c>
      <c r="E90" s="73"/>
      <c r="F90" s="61"/>
      <c r="G90" s="23">
        <v>22.1</v>
      </c>
      <c r="H90" s="64">
        <v>22.4</v>
      </c>
      <c r="I90" s="65">
        <v>7.6</v>
      </c>
      <c r="J90" s="66">
        <v>5.4</v>
      </c>
      <c r="K90" s="24">
        <v>7.3</v>
      </c>
      <c r="L90" s="69">
        <v>7.4</v>
      </c>
      <c r="M90" s="65"/>
      <c r="N90" s="66">
        <v>30.4</v>
      </c>
      <c r="O90" s="23"/>
      <c r="P90" s="64" t="s">
        <v>19</v>
      </c>
      <c r="Q90" s="23"/>
      <c r="R90" s="64" t="s">
        <v>19</v>
      </c>
      <c r="S90" s="23"/>
      <c r="T90" s="64"/>
      <c r="U90" s="23"/>
      <c r="V90" s="270"/>
      <c r="W90" s="65"/>
      <c r="X90" s="66" t="s">
        <v>19</v>
      </c>
      <c r="Y90" s="70"/>
      <c r="Z90" s="71" t="s">
        <v>19</v>
      </c>
      <c r="AA90" s="24"/>
      <c r="AB90" s="69" t="s">
        <v>19</v>
      </c>
      <c r="AC90" s="481"/>
      <c r="AD90" s="544"/>
      <c r="AE90" s="388" t="s">
        <v>36</v>
      </c>
      <c r="AF90" s="385" t="s">
        <v>36</v>
      </c>
      <c r="AG90" s="6" t="s">
        <v>292</v>
      </c>
      <c r="AH90" s="18" t="s">
        <v>23</v>
      </c>
      <c r="AI90" s="24"/>
      <c r="AJ90" s="44">
        <v>1.49</v>
      </c>
      <c r="AK90" s="42" t="s">
        <v>36</v>
      </c>
      <c r="AL90" s="96"/>
    </row>
    <row r="91" spans="1:38">
      <c r="A91" s="2226"/>
      <c r="B91" s="1592">
        <v>42905</v>
      </c>
      <c r="C91" s="1593" t="s">
        <v>37</v>
      </c>
      <c r="D91" s="75" t="s">
        <v>657</v>
      </c>
      <c r="E91" s="73"/>
      <c r="F91" s="61"/>
      <c r="G91" s="23">
        <v>22.3</v>
      </c>
      <c r="H91" s="64">
        <v>22.6</v>
      </c>
      <c r="I91" s="65">
        <v>6.1</v>
      </c>
      <c r="J91" s="66">
        <v>4.5</v>
      </c>
      <c r="K91" s="24">
        <v>7.8</v>
      </c>
      <c r="L91" s="69">
        <v>7.6</v>
      </c>
      <c r="M91" s="65"/>
      <c r="N91" s="66">
        <v>29.8</v>
      </c>
      <c r="O91" s="23"/>
      <c r="P91" s="64">
        <v>58.7</v>
      </c>
      <c r="Q91" s="23"/>
      <c r="R91" s="64">
        <v>77</v>
      </c>
      <c r="S91" s="23"/>
      <c r="T91" s="64"/>
      <c r="U91" s="23"/>
      <c r="V91" s="270"/>
      <c r="W91" s="65"/>
      <c r="X91" s="66">
        <v>32.1</v>
      </c>
      <c r="Y91" s="70"/>
      <c r="Z91" s="71">
        <v>200</v>
      </c>
      <c r="AA91" s="24"/>
      <c r="AB91" s="69">
        <v>0.33</v>
      </c>
      <c r="AC91" s="481"/>
      <c r="AD91" s="544"/>
      <c r="AE91" s="388" t="s">
        <v>36</v>
      </c>
      <c r="AF91" s="385" t="s">
        <v>36</v>
      </c>
      <c r="AG91" s="6" t="s">
        <v>286</v>
      </c>
      <c r="AH91" s="18" t="s">
        <v>23</v>
      </c>
      <c r="AI91" s="24"/>
      <c r="AJ91" s="44">
        <v>2.31</v>
      </c>
      <c r="AK91" s="42" t="s">
        <v>36</v>
      </c>
      <c r="AL91" s="96"/>
    </row>
    <row r="92" spans="1:38">
      <c r="A92" s="2226"/>
      <c r="B92" s="1592">
        <v>42906</v>
      </c>
      <c r="C92" s="1593" t="s">
        <v>38</v>
      </c>
      <c r="D92" s="75" t="s">
        <v>657</v>
      </c>
      <c r="E92" s="73"/>
      <c r="F92" s="61"/>
      <c r="G92" s="23">
        <v>21.8</v>
      </c>
      <c r="H92" s="64">
        <v>22.4</v>
      </c>
      <c r="I92" s="65">
        <v>9.9</v>
      </c>
      <c r="J92" s="66">
        <v>6.1</v>
      </c>
      <c r="K92" s="24">
        <v>7.3</v>
      </c>
      <c r="L92" s="69">
        <v>7.5</v>
      </c>
      <c r="M92" s="65"/>
      <c r="N92" s="66">
        <v>29</v>
      </c>
      <c r="O92" s="23"/>
      <c r="P92" s="64">
        <v>62.7</v>
      </c>
      <c r="Q92" s="23"/>
      <c r="R92" s="64">
        <v>77.8</v>
      </c>
      <c r="S92" s="23"/>
      <c r="T92" s="64"/>
      <c r="U92" s="23"/>
      <c r="V92" s="270"/>
      <c r="W92" s="65"/>
      <c r="X92" s="66">
        <v>33.299999999999997</v>
      </c>
      <c r="Y92" s="70"/>
      <c r="Z92" s="71">
        <v>194</v>
      </c>
      <c r="AA92" s="24"/>
      <c r="AB92" s="69">
        <v>0.44</v>
      </c>
      <c r="AC92" s="481"/>
      <c r="AD92" s="544"/>
      <c r="AE92" s="388" t="s">
        <v>36</v>
      </c>
      <c r="AF92" s="385" t="s">
        <v>36</v>
      </c>
      <c r="AG92" s="6" t="s">
        <v>287</v>
      </c>
      <c r="AH92" s="18" t="s">
        <v>23</v>
      </c>
      <c r="AI92" s="45"/>
      <c r="AJ92" s="268">
        <v>9.0999999999999998E-2</v>
      </c>
      <c r="AK92" s="47" t="s">
        <v>36</v>
      </c>
      <c r="AL92" s="98"/>
    </row>
    <row r="93" spans="1:38">
      <c r="A93" s="2226"/>
      <c r="B93" s="1592">
        <v>42907</v>
      </c>
      <c r="C93" s="1593" t="s">
        <v>35</v>
      </c>
      <c r="D93" s="75" t="s">
        <v>659</v>
      </c>
      <c r="E93" s="73"/>
      <c r="F93" s="61"/>
      <c r="G93" s="23">
        <v>21.7</v>
      </c>
      <c r="H93" s="64">
        <v>22</v>
      </c>
      <c r="I93" s="65">
        <v>9.5</v>
      </c>
      <c r="J93" s="66">
        <v>7.1</v>
      </c>
      <c r="K93" s="24">
        <v>7.3</v>
      </c>
      <c r="L93" s="69">
        <v>7.3</v>
      </c>
      <c r="M93" s="65"/>
      <c r="N93" s="66">
        <v>30.2</v>
      </c>
      <c r="O93" s="23"/>
      <c r="P93" s="64">
        <v>62.5</v>
      </c>
      <c r="Q93" s="23"/>
      <c r="R93" s="64">
        <v>79.599999999999994</v>
      </c>
      <c r="S93" s="23"/>
      <c r="T93" s="64"/>
      <c r="U93" s="23"/>
      <c r="V93" s="270"/>
      <c r="W93" s="65"/>
      <c r="X93" s="66">
        <v>31.7</v>
      </c>
      <c r="Y93" s="70"/>
      <c r="Z93" s="71">
        <v>189</v>
      </c>
      <c r="AA93" s="24"/>
      <c r="AB93" s="69">
        <v>0.54</v>
      </c>
      <c r="AC93" s="481"/>
      <c r="AD93" s="544"/>
      <c r="AE93" s="388" t="s">
        <v>36</v>
      </c>
      <c r="AF93" s="385" t="s">
        <v>36</v>
      </c>
      <c r="AG93" s="6" t="s">
        <v>288</v>
      </c>
      <c r="AH93" s="18" t="s">
        <v>23</v>
      </c>
      <c r="AI93" s="24"/>
      <c r="AJ93" s="269" t="s">
        <v>644</v>
      </c>
      <c r="AK93" s="42" t="s">
        <v>36</v>
      </c>
      <c r="AL93" s="96"/>
    </row>
    <row r="94" spans="1:38">
      <c r="A94" s="2226"/>
      <c r="B94" s="1592">
        <v>42908</v>
      </c>
      <c r="C94" s="1593" t="s">
        <v>39</v>
      </c>
      <c r="D94" s="75" t="s">
        <v>676</v>
      </c>
      <c r="E94" s="73"/>
      <c r="F94" s="61"/>
      <c r="G94" s="23">
        <v>22.2</v>
      </c>
      <c r="H94" s="64">
        <v>22.5</v>
      </c>
      <c r="I94" s="65">
        <v>7.9</v>
      </c>
      <c r="J94" s="66">
        <v>6</v>
      </c>
      <c r="K94" s="24">
        <v>7.3</v>
      </c>
      <c r="L94" s="69">
        <v>7.4</v>
      </c>
      <c r="M94" s="65"/>
      <c r="N94" s="66">
        <v>30.6</v>
      </c>
      <c r="O94" s="23"/>
      <c r="P94" s="64">
        <v>62.9</v>
      </c>
      <c r="Q94" s="23"/>
      <c r="R94" s="64">
        <v>80</v>
      </c>
      <c r="S94" s="23"/>
      <c r="T94" s="64"/>
      <c r="U94" s="23"/>
      <c r="V94" s="270"/>
      <c r="W94" s="65"/>
      <c r="X94" s="66">
        <v>32.200000000000003</v>
      </c>
      <c r="Y94" s="70"/>
      <c r="Z94" s="71">
        <v>184</v>
      </c>
      <c r="AA94" s="24"/>
      <c r="AB94" s="69">
        <v>0.36</v>
      </c>
      <c r="AC94" s="481">
        <v>4</v>
      </c>
      <c r="AD94" s="544">
        <v>2</v>
      </c>
      <c r="AE94" s="388" t="s">
        <v>36</v>
      </c>
      <c r="AF94" s="385" t="s">
        <v>36</v>
      </c>
      <c r="AG94" s="6" t="s">
        <v>289</v>
      </c>
      <c r="AH94" s="18" t="s">
        <v>23</v>
      </c>
      <c r="AI94" s="23"/>
      <c r="AJ94" s="48">
        <v>21.5</v>
      </c>
      <c r="AK94" s="36" t="s">
        <v>36</v>
      </c>
      <c r="AL94" s="97"/>
    </row>
    <row r="95" spans="1:38">
      <c r="A95" s="2226"/>
      <c r="B95" s="1592">
        <v>42909</v>
      </c>
      <c r="C95" s="1593" t="s">
        <v>40</v>
      </c>
      <c r="D95" s="75" t="s">
        <v>657</v>
      </c>
      <c r="E95" s="73"/>
      <c r="F95" s="61"/>
      <c r="G95" s="23">
        <v>22.2</v>
      </c>
      <c r="H95" s="64">
        <v>22.6</v>
      </c>
      <c r="I95" s="65">
        <v>10</v>
      </c>
      <c r="J95" s="1595">
        <v>7</v>
      </c>
      <c r="K95" s="24">
        <v>7.3</v>
      </c>
      <c r="L95" s="69">
        <v>7.4</v>
      </c>
      <c r="M95" s="65"/>
      <c r="N95" s="66">
        <v>31.2</v>
      </c>
      <c r="O95" s="23"/>
      <c r="P95" s="64">
        <v>64.099999999999994</v>
      </c>
      <c r="Q95" s="23"/>
      <c r="R95" s="64">
        <v>80.8</v>
      </c>
      <c r="S95" s="23"/>
      <c r="T95" s="64"/>
      <c r="U95" s="23"/>
      <c r="V95" s="270"/>
      <c r="W95" s="65"/>
      <c r="X95" s="66">
        <v>31.1</v>
      </c>
      <c r="Y95" s="70"/>
      <c r="Z95" s="71">
        <v>187</v>
      </c>
      <c r="AA95" s="24"/>
      <c r="AB95" s="69">
        <v>0.39</v>
      </c>
      <c r="AC95" s="481"/>
      <c r="AD95" s="544"/>
      <c r="AE95" s="388" t="s">
        <v>36</v>
      </c>
      <c r="AF95" s="385" t="s">
        <v>36</v>
      </c>
      <c r="AG95" s="6" t="s">
        <v>27</v>
      </c>
      <c r="AH95" s="18" t="s">
        <v>23</v>
      </c>
      <c r="AI95" s="23"/>
      <c r="AJ95" s="48">
        <v>18.600000000000001</v>
      </c>
      <c r="AK95" s="36" t="s">
        <v>36</v>
      </c>
      <c r="AL95" s="97"/>
    </row>
    <row r="96" spans="1:38">
      <c r="A96" s="2226"/>
      <c r="B96" s="1592">
        <v>42910</v>
      </c>
      <c r="C96" s="1593" t="s">
        <v>41</v>
      </c>
      <c r="D96" s="75" t="s">
        <v>676</v>
      </c>
      <c r="E96" s="73"/>
      <c r="F96" s="61"/>
      <c r="G96" s="23">
        <v>22.4</v>
      </c>
      <c r="H96" s="64">
        <v>22.7</v>
      </c>
      <c r="I96" s="65">
        <v>7.3</v>
      </c>
      <c r="J96" s="66">
        <v>6.5</v>
      </c>
      <c r="K96" s="24">
        <v>7.3</v>
      </c>
      <c r="L96" s="69">
        <v>7.3</v>
      </c>
      <c r="M96" s="65"/>
      <c r="N96" s="66">
        <v>30.1</v>
      </c>
      <c r="O96" s="23"/>
      <c r="P96" s="64" t="s">
        <v>19</v>
      </c>
      <c r="Q96" s="23"/>
      <c r="R96" s="64" t="s">
        <v>19</v>
      </c>
      <c r="S96" s="23"/>
      <c r="T96" s="64"/>
      <c r="U96" s="23"/>
      <c r="V96" s="270"/>
      <c r="W96" s="65"/>
      <c r="X96" s="66" t="s">
        <v>19</v>
      </c>
      <c r="Y96" s="70"/>
      <c r="Z96" s="71" t="s">
        <v>19</v>
      </c>
      <c r="AA96" s="24"/>
      <c r="AB96" s="69" t="s">
        <v>19</v>
      </c>
      <c r="AC96" s="481"/>
      <c r="AD96" s="544"/>
      <c r="AE96" s="388" t="s">
        <v>36</v>
      </c>
      <c r="AF96" s="385" t="s">
        <v>36</v>
      </c>
      <c r="AG96" s="6" t="s">
        <v>290</v>
      </c>
      <c r="AH96" s="18" t="s">
        <v>275</v>
      </c>
      <c r="AI96" s="51"/>
      <c r="AJ96" s="52">
        <v>8</v>
      </c>
      <c r="AK96" s="43" t="s">
        <v>36</v>
      </c>
      <c r="AL96" s="99"/>
    </row>
    <row r="97" spans="1:39">
      <c r="A97" s="2226"/>
      <c r="B97" s="1592">
        <v>42911</v>
      </c>
      <c r="C97" s="1593" t="s">
        <v>42</v>
      </c>
      <c r="D97" s="75" t="s">
        <v>659</v>
      </c>
      <c r="E97" s="73"/>
      <c r="F97" s="61"/>
      <c r="G97" s="23">
        <v>22.5</v>
      </c>
      <c r="H97" s="64">
        <v>22.7</v>
      </c>
      <c r="I97" s="65">
        <v>6.5</v>
      </c>
      <c r="J97" s="66">
        <v>5.3</v>
      </c>
      <c r="K97" s="24">
        <v>7.3</v>
      </c>
      <c r="L97" s="69">
        <v>7.4</v>
      </c>
      <c r="M97" s="65"/>
      <c r="N97" s="66">
        <v>30.1</v>
      </c>
      <c r="O97" s="23"/>
      <c r="P97" s="64" t="s">
        <v>19</v>
      </c>
      <c r="Q97" s="23"/>
      <c r="R97" s="64" t="s">
        <v>19</v>
      </c>
      <c r="S97" s="23"/>
      <c r="T97" s="64"/>
      <c r="U97" s="23"/>
      <c r="V97" s="270"/>
      <c r="W97" s="65"/>
      <c r="X97" s="66" t="s">
        <v>19</v>
      </c>
      <c r="Y97" s="70"/>
      <c r="Z97" s="71" t="s">
        <v>19</v>
      </c>
      <c r="AA97" s="24"/>
      <c r="AB97" s="69" t="s">
        <v>19</v>
      </c>
      <c r="AC97" s="481"/>
      <c r="AD97" s="544"/>
      <c r="AE97" s="388" t="s">
        <v>36</v>
      </c>
      <c r="AF97" s="385" t="s">
        <v>36</v>
      </c>
      <c r="AG97" s="6" t="s">
        <v>291</v>
      </c>
      <c r="AH97" s="18" t="s">
        <v>23</v>
      </c>
      <c r="AI97" s="51"/>
      <c r="AJ97" s="52">
        <v>8</v>
      </c>
      <c r="AK97" s="43" t="s">
        <v>36</v>
      </c>
      <c r="AL97" s="99"/>
    </row>
    <row r="98" spans="1:39">
      <c r="A98" s="2226"/>
      <c r="B98" s="1592">
        <v>42912</v>
      </c>
      <c r="C98" s="1593" t="s">
        <v>37</v>
      </c>
      <c r="D98" s="75" t="s">
        <v>676</v>
      </c>
      <c r="E98" s="73"/>
      <c r="F98" s="61"/>
      <c r="G98" s="23">
        <v>22.6</v>
      </c>
      <c r="H98" s="64">
        <v>22.9</v>
      </c>
      <c r="I98" s="65">
        <v>5.3</v>
      </c>
      <c r="J98" s="66">
        <v>4.7</v>
      </c>
      <c r="K98" s="24">
        <v>7.3</v>
      </c>
      <c r="L98" s="69">
        <v>7.5</v>
      </c>
      <c r="M98" s="65"/>
      <c r="N98" s="66">
        <v>30.2</v>
      </c>
      <c r="O98" s="23"/>
      <c r="P98" s="64">
        <v>59.7</v>
      </c>
      <c r="Q98" s="23"/>
      <c r="R98" s="64">
        <v>77.2</v>
      </c>
      <c r="S98" s="23"/>
      <c r="T98" s="64"/>
      <c r="U98" s="23"/>
      <c r="V98" s="270"/>
      <c r="W98" s="65"/>
      <c r="X98" s="66">
        <v>31.8</v>
      </c>
      <c r="Y98" s="70"/>
      <c r="Z98" s="71">
        <v>190</v>
      </c>
      <c r="AA98" s="24"/>
      <c r="AB98" s="69">
        <v>0.3</v>
      </c>
      <c r="AC98" s="481"/>
      <c r="AD98" s="544"/>
      <c r="AE98" s="388" t="s">
        <v>36</v>
      </c>
      <c r="AF98" s="385" t="s">
        <v>36</v>
      </c>
      <c r="AG98" s="19"/>
      <c r="AH98" s="9"/>
      <c r="AI98" s="20"/>
      <c r="AJ98" s="8"/>
      <c r="AK98" s="8"/>
      <c r="AL98" s="9"/>
    </row>
    <row r="99" spans="1:39">
      <c r="A99" s="2226"/>
      <c r="B99" s="1592">
        <v>42913</v>
      </c>
      <c r="C99" s="1593" t="s">
        <v>38</v>
      </c>
      <c r="D99" s="75" t="s">
        <v>676</v>
      </c>
      <c r="E99" s="73"/>
      <c r="F99" s="61"/>
      <c r="G99" s="23">
        <v>22.9</v>
      </c>
      <c r="H99" s="64">
        <v>23.2</v>
      </c>
      <c r="I99" s="65">
        <v>7.9</v>
      </c>
      <c r="J99" s="66">
        <v>5.9</v>
      </c>
      <c r="K99" s="24">
        <v>7.3</v>
      </c>
      <c r="L99" s="69">
        <v>7.4</v>
      </c>
      <c r="M99" s="65"/>
      <c r="N99" s="66">
        <v>30.9</v>
      </c>
      <c r="O99" s="23"/>
      <c r="P99" s="64">
        <v>63.4</v>
      </c>
      <c r="Q99" s="23"/>
      <c r="R99" s="64">
        <v>79.2</v>
      </c>
      <c r="S99" s="23"/>
      <c r="T99" s="64"/>
      <c r="U99" s="23"/>
      <c r="V99" s="270"/>
      <c r="W99" s="65"/>
      <c r="X99" s="66">
        <v>31.6</v>
      </c>
      <c r="Y99" s="70"/>
      <c r="Z99" s="71">
        <v>190</v>
      </c>
      <c r="AA99" s="24"/>
      <c r="AB99" s="69">
        <v>0.42</v>
      </c>
      <c r="AC99" s="481"/>
      <c r="AD99" s="544"/>
      <c r="AE99" s="388" t="s">
        <v>36</v>
      </c>
      <c r="AF99" s="385" t="s">
        <v>36</v>
      </c>
      <c r="AG99" s="19"/>
      <c r="AH99" s="9"/>
      <c r="AI99" s="20"/>
      <c r="AJ99" s="8"/>
      <c r="AK99" s="8"/>
      <c r="AL99" s="9"/>
    </row>
    <row r="100" spans="1:39">
      <c r="A100" s="2226"/>
      <c r="B100" s="1592">
        <v>42914</v>
      </c>
      <c r="C100" s="1593" t="s">
        <v>35</v>
      </c>
      <c r="D100" s="75" t="s">
        <v>659</v>
      </c>
      <c r="E100" s="73"/>
      <c r="F100" s="61"/>
      <c r="G100" s="23">
        <v>22.9</v>
      </c>
      <c r="H100" s="64">
        <v>23.2</v>
      </c>
      <c r="I100" s="65">
        <v>8.6999999999999993</v>
      </c>
      <c r="J100" s="66">
        <v>7.1</v>
      </c>
      <c r="K100" s="24">
        <v>7.3</v>
      </c>
      <c r="L100" s="69">
        <v>7.3</v>
      </c>
      <c r="M100" s="65"/>
      <c r="N100" s="66">
        <v>30.8</v>
      </c>
      <c r="O100" s="23"/>
      <c r="P100" s="64">
        <v>66.3</v>
      </c>
      <c r="Q100" s="23"/>
      <c r="R100" s="64">
        <v>82</v>
      </c>
      <c r="S100" s="23"/>
      <c r="T100" s="64"/>
      <c r="U100" s="23"/>
      <c r="V100" s="270"/>
      <c r="W100" s="65"/>
      <c r="X100" s="66">
        <v>31.2</v>
      </c>
      <c r="Y100" s="70"/>
      <c r="Z100" s="71">
        <v>195</v>
      </c>
      <c r="AA100" s="24"/>
      <c r="AB100" s="69">
        <v>0.43</v>
      </c>
      <c r="AC100" s="481"/>
      <c r="AD100" s="544"/>
      <c r="AE100" s="388" t="s">
        <v>36</v>
      </c>
      <c r="AF100" s="385" t="s">
        <v>36</v>
      </c>
      <c r="AG100" s="21"/>
      <c r="AH100" s="3"/>
      <c r="AI100" s="22"/>
      <c r="AJ100" s="10"/>
      <c r="AK100" s="10"/>
      <c r="AL100" s="3"/>
    </row>
    <row r="101" spans="1:39">
      <c r="A101" s="2226"/>
      <c r="B101" s="1592">
        <v>42915</v>
      </c>
      <c r="C101" s="1596" t="s">
        <v>39</v>
      </c>
      <c r="D101" s="75" t="s">
        <v>676</v>
      </c>
      <c r="E101" s="73"/>
      <c r="F101" s="61"/>
      <c r="G101" s="23">
        <v>23.1</v>
      </c>
      <c r="H101" s="64">
        <v>23.4</v>
      </c>
      <c r="I101" s="65">
        <v>8.5</v>
      </c>
      <c r="J101" s="66">
        <v>6.2</v>
      </c>
      <c r="K101" s="24">
        <v>7.2</v>
      </c>
      <c r="L101" s="69">
        <v>7.4</v>
      </c>
      <c r="M101" s="65"/>
      <c r="N101" s="66">
        <v>31.5</v>
      </c>
      <c r="O101" s="23"/>
      <c r="P101" s="64">
        <v>66.400000000000006</v>
      </c>
      <c r="Q101" s="23"/>
      <c r="R101" s="64">
        <v>82.6</v>
      </c>
      <c r="S101" s="23"/>
      <c r="T101" s="64"/>
      <c r="U101" s="23"/>
      <c r="V101" s="270"/>
      <c r="W101" s="65"/>
      <c r="X101" s="66">
        <v>30.2</v>
      </c>
      <c r="Y101" s="70"/>
      <c r="Z101" s="71">
        <v>195</v>
      </c>
      <c r="AA101" s="24"/>
      <c r="AB101" s="69">
        <v>0.44</v>
      </c>
      <c r="AC101" s="481"/>
      <c r="AD101" s="544"/>
      <c r="AE101" s="388" t="s">
        <v>36</v>
      </c>
      <c r="AF101" s="385" t="s">
        <v>36</v>
      </c>
      <c r="AG101" s="29" t="s">
        <v>34</v>
      </c>
      <c r="AH101" s="2" t="s">
        <v>36</v>
      </c>
      <c r="AI101" s="2" t="s">
        <v>36</v>
      </c>
      <c r="AJ101" s="2" t="s">
        <v>36</v>
      </c>
      <c r="AK101" s="2" t="s">
        <v>36</v>
      </c>
      <c r="AL101" s="100" t="s">
        <v>36</v>
      </c>
    </row>
    <row r="102" spans="1:39">
      <c r="A102" s="2226"/>
      <c r="B102" s="1597">
        <v>42916</v>
      </c>
      <c r="C102" s="1598" t="s">
        <v>40</v>
      </c>
      <c r="D102" s="75" t="s">
        <v>659</v>
      </c>
      <c r="E102" s="73"/>
      <c r="F102" s="61"/>
      <c r="G102" s="23">
        <v>23.1</v>
      </c>
      <c r="H102" s="64">
        <v>23.4</v>
      </c>
      <c r="I102" s="65">
        <v>8.6999999999999993</v>
      </c>
      <c r="J102" s="66">
        <v>7</v>
      </c>
      <c r="K102" s="24">
        <v>7.3</v>
      </c>
      <c r="L102" s="69">
        <v>7.4</v>
      </c>
      <c r="M102" s="65"/>
      <c r="N102" s="66">
        <v>30.7</v>
      </c>
      <c r="O102" s="23"/>
      <c r="P102" s="64">
        <v>66</v>
      </c>
      <c r="Q102" s="23"/>
      <c r="R102" s="64">
        <v>82.2</v>
      </c>
      <c r="S102" s="23"/>
      <c r="T102" s="64"/>
      <c r="U102" s="23"/>
      <c r="V102" s="270"/>
      <c r="W102" s="65"/>
      <c r="X102" s="66">
        <v>30</v>
      </c>
      <c r="Y102" s="70"/>
      <c r="Z102" s="71">
        <v>194</v>
      </c>
      <c r="AA102" s="24"/>
      <c r="AB102" s="69">
        <v>0.38</v>
      </c>
      <c r="AC102" s="481"/>
      <c r="AD102" s="544"/>
      <c r="AE102" s="388" t="s">
        <v>36</v>
      </c>
      <c r="AF102" s="385" t="s">
        <v>36</v>
      </c>
      <c r="AG102" s="11" t="s">
        <v>36</v>
      </c>
      <c r="AH102" s="2" t="s">
        <v>36</v>
      </c>
      <c r="AI102" s="2" t="s">
        <v>36</v>
      </c>
      <c r="AJ102" s="2" t="s">
        <v>36</v>
      </c>
      <c r="AK102" s="2" t="s">
        <v>36</v>
      </c>
      <c r="AL102" s="100" t="s">
        <v>36</v>
      </c>
    </row>
    <row r="103" spans="1:39" s="1" customFormat="1" ht="13.5" customHeight="1">
      <c r="A103" s="2226"/>
      <c r="B103" s="2301" t="s">
        <v>407</v>
      </c>
      <c r="C103" s="2302"/>
      <c r="D103" s="664"/>
      <c r="E103" s="702" t="s">
        <v>36</v>
      </c>
      <c r="F103" s="587">
        <v>22.5</v>
      </c>
      <c r="G103" s="588">
        <v>23.1</v>
      </c>
      <c r="H103" s="589">
        <v>23.4</v>
      </c>
      <c r="I103" s="590">
        <v>10</v>
      </c>
      <c r="J103" s="591">
        <v>7.1</v>
      </c>
      <c r="K103" s="592">
        <v>7.8</v>
      </c>
      <c r="L103" s="593">
        <v>7.8</v>
      </c>
      <c r="M103" s="590" t="s">
        <v>36</v>
      </c>
      <c r="N103" s="591">
        <v>31.5</v>
      </c>
      <c r="O103" s="588" t="s">
        <v>36</v>
      </c>
      <c r="P103" s="589">
        <v>66.400000000000006</v>
      </c>
      <c r="Q103" s="588" t="s">
        <v>36</v>
      </c>
      <c r="R103" s="589">
        <v>82.6</v>
      </c>
      <c r="S103" s="588" t="s">
        <v>36</v>
      </c>
      <c r="T103" s="589">
        <v>43.8</v>
      </c>
      <c r="U103" s="588" t="s">
        <v>36</v>
      </c>
      <c r="V103" s="589">
        <v>31.4</v>
      </c>
      <c r="W103" s="590" t="s">
        <v>36</v>
      </c>
      <c r="X103" s="591">
        <v>34</v>
      </c>
      <c r="Y103" s="594" t="s">
        <v>36</v>
      </c>
      <c r="Z103" s="595">
        <v>203</v>
      </c>
      <c r="AA103" s="592" t="s">
        <v>36</v>
      </c>
      <c r="AB103" s="593">
        <f>MAX(AB73:AB102)</f>
        <v>0.54</v>
      </c>
      <c r="AC103" s="615">
        <v>4</v>
      </c>
      <c r="AD103" s="507">
        <v>2</v>
      </c>
      <c r="AE103" s="596">
        <f t="shared" ref="AE103:AF103" si="9">MAX(AE73:AE102)</f>
        <v>0</v>
      </c>
      <c r="AF103" s="611">
        <f t="shared" si="9"/>
        <v>0</v>
      </c>
      <c r="AG103" s="11"/>
      <c r="AH103" s="2"/>
      <c r="AI103" s="2"/>
      <c r="AJ103" s="2"/>
      <c r="AK103" s="2"/>
      <c r="AL103" s="100"/>
    </row>
    <row r="104" spans="1:39" s="1" customFormat="1" ht="13.5" customHeight="1">
      <c r="A104" s="2226"/>
      <c r="B104" s="2303" t="s">
        <v>408</v>
      </c>
      <c r="C104" s="2304"/>
      <c r="D104" s="666"/>
      <c r="E104" s="703" t="s">
        <v>36</v>
      </c>
      <c r="F104" s="598">
        <v>22.5</v>
      </c>
      <c r="G104" s="599">
        <v>21.1</v>
      </c>
      <c r="H104" s="600">
        <v>20.8</v>
      </c>
      <c r="I104" s="601">
        <v>3.9</v>
      </c>
      <c r="J104" s="602">
        <v>3.1</v>
      </c>
      <c r="K104" s="603">
        <v>7.2</v>
      </c>
      <c r="L104" s="604">
        <v>7.3</v>
      </c>
      <c r="M104" s="601" t="s">
        <v>36</v>
      </c>
      <c r="N104" s="602">
        <v>28</v>
      </c>
      <c r="O104" s="599" t="s">
        <v>36</v>
      </c>
      <c r="P104" s="600">
        <v>54.2</v>
      </c>
      <c r="Q104" s="599" t="s">
        <v>36</v>
      </c>
      <c r="R104" s="600">
        <v>74</v>
      </c>
      <c r="S104" s="599" t="s">
        <v>36</v>
      </c>
      <c r="T104" s="600">
        <v>43.8</v>
      </c>
      <c r="U104" s="599" t="s">
        <v>36</v>
      </c>
      <c r="V104" s="600">
        <v>31.4</v>
      </c>
      <c r="W104" s="601" t="s">
        <v>36</v>
      </c>
      <c r="X104" s="602">
        <v>30</v>
      </c>
      <c r="Y104" s="605" t="s">
        <v>36</v>
      </c>
      <c r="Z104" s="606">
        <v>146</v>
      </c>
      <c r="AA104" s="603" t="s">
        <v>36</v>
      </c>
      <c r="AB104" s="603">
        <f>MIN(AB73:AB102)</f>
        <v>0.26</v>
      </c>
      <c r="AC104" s="49">
        <v>0</v>
      </c>
      <c r="AD104" s="501">
        <v>0</v>
      </c>
      <c r="AE104" s="607">
        <f t="shared" ref="AE104:AF104" si="10">MIN(AE73:AE102)</f>
        <v>0</v>
      </c>
      <c r="AF104" s="612">
        <f t="shared" si="10"/>
        <v>0</v>
      </c>
      <c r="AG104" s="11"/>
      <c r="AH104" s="2"/>
      <c r="AI104" s="2"/>
      <c r="AJ104" s="2"/>
      <c r="AK104" s="2"/>
      <c r="AL104" s="100"/>
    </row>
    <row r="105" spans="1:39" s="1" customFormat="1" ht="13.5" customHeight="1">
      <c r="A105" s="2226"/>
      <c r="B105" s="2303" t="s">
        <v>409</v>
      </c>
      <c r="C105" s="2304"/>
      <c r="D105" s="666"/>
      <c r="E105" s="673">
        <v>0</v>
      </c>
      <c r="F105" s="598">
        <v>22.5</v>
      </c>
      <c r="G105" s="599">
        <v>22.163333333333334</v>
      </c>
      <c r="H105" s="600">
        <v>22.420000000000005</v>
      </c>
      <c r="I105" s="601">
        <v>7.1</v>
      </c>
      <c r="J105" s="602">
        <v>5.3066666666666666</v>
      </c>
      <c r="K105" s="603">
        <v>7.3866666666666712</v>
      </c>
      <c r="L105" s="604">
        <v>7.4966666666666697</v>
      </c>
      <c r="M105" s="601" t="s">
        <v>36</v>
      </c>
      <c r="N105" s="602">
        <v>29.826666666666672</v>
      </c>
      <c r="O105" s="599" t="s">
        <v>36</v>
      </c>
      <c r="P105" s="600">
        <v>59.513636363636373</v>
      </c>
      <c r="Q105" s="599" t="s">
        <v>36</v>
      </c>
      <c r="R105" s="600">
        <v>77.3</v>
      </c>
      <c r="S105" s="599" t="s">
        <v>36</v>
      </c>
      <c r="T105" s="600">
        <v>43.8</v>
      </c>
      <c r="U105" s="599" t="s">
        <v>36</v>
      </c>
      <c r="V105" s="600">
        <v>31.4</v>
      </c>
      <c r="W105" s="601" t="s">
        <v>36</v>
      </c>
      <c r="X105" s="602">
        <v>31.604545454545459</v>
      </c>
      <c r="Y105" s="605" t="s">
        <v>36</v>
      </c>
      <c r="Z105" s="606">
        <v>183</v>
      </c>
      <c r="AA105" s="603" t="s">
        <v>36</v>
      </c>
      <c r="AB105" s="603">
        <f>IF(COUNT(AB73:AB102)=0,0,AVERAGE(AB73:AB102))</f>
        <v>0.36463636363636365</v>
      </c>
      <c r="AC105" s="1584">
        <v>0.13333333333333333</v>
      </c>
      <c r="AD105" s="1585">
        <v>6.6666666666666666E-2</v>
      </c>
      <c r="AE105" s="607">
        <f t="shared" ref="AE105:AF105" si="11">IF(COUNT(AE73:AE102)=0,0,AVERAGE(AE73:AE102))</f>
        <v>0</v>
      </c>
      <c r="AF105" s="613">
        <f t="shared" si="11"/>
        <v>0</v>
      </c>
      <c r="AG105" s="11"/>
      <c r="AH105" s="2"/>
      <c r="AI105" s="2"/>
      <c r="AJ105" s="2"/>
      <c r="AK105" s="2"/>
      <c r="AL105" s="100"/>
    </row>
    <row r="106" spans="1:39" s="1" customFormat="1" ht="13.5" customHeight="1">
      <c r="A106" s="2227"/>
      <c r="B106" s="2305" t="s">
        <v>410</v>
      </c>
      <c r="C106" s="2306"/>
      <c r="D106" s="705"/>
      <c r="E106" s="676">
        <v>0</v>
      </c>
      <c r="F106" s="677"/>
      <c r="G106" s="681"/>
      <c r="H106" s="678"/>
      <c r="I106" s="679"/>
      <c r="J106" s="682"/>
      <c r="K106" s="706"/>
      <c r="L106" s="680"/>
      <c r="M106" s="679"/>
      <c r="N106" s="682"/>
      <c r="O106" s="681"/>
      <c r="P106" s="678"/>
      <c r="Q106" s="681"/>
      <c r="R106" s="678"/>
      <c r="S106" s="681"/>
      <c r="T106" s="678"/>
      <c r="U106" s="681"/>
      <c r="V106" s="678"/>
      <c r="W106" s="679"/>
      <c r="X106" s="682"/>
      <c r="Y106" s="683"/>
      <c r="Z106" s="701" t="s">
        <v>48</v>
      </c>
      <c r="AA106" s="706"/>
      <c r="AB106" s="680" t="s">
        <v>703</v>
      </c>
      <c r="AC106" s="616">
        <v>4</v>
      </c>
      <c r="AD106" s="504">
        <v>2</v>
      </c>
      <c r="AE106" s="607"/>
      <c r="AF106" s="674"/>
      <c r="AG106" s="274"/>
      <c r="AH106" s="276"/>
      <c r="AI106" s="276"/>
      <c r="AJ106" s="276"/>
      <c r="AK106" s="276"/>
      <c r="AL106" s="275"/>
      <c r="AM106" s="704"/>
    </row>
    <row r="107" spans="1:39" ht="13.5" customHeight="1">
      <c r="A107" s="2225" t="s">
        <v>319</v>
      </c>
      <c r="B107" s="1602">
        <v>42552</v>
      </c>
      <c r="C107" s="1603" t="s">
        <v>41</v>
      </c>
      <c r="D107" s="74" t="s">
        <v>676</v>
      </c>
      <c r="E107" s="72"/>
      <c r="F107" s="60"/>
      <c r="G107" s="62">
        <v>23.2</v>
      </c>
      <c r="H107" s="63">
        <v>23.4</v>
      </c>
      <c r="I107" s="56">
        <v>6.3</v>
      </c>
      <c r="J107" s="57">
        <v>5.4</v>
      </c>
      <c r="K107" s="67">
        <v>7.4</v>
      </c>
      <c r="L107" s="68">
        <v>7.4</v>
      </c>
      <c r="M107" s="56"/>
      <c r="N107" s="57">
        <v>30.6</v>
      </c>
      <c r="O107" s="62"/>
      <c r="P107" s="63" t="s">
        <v>19</v>
      </c>
      <c r="Q107" s="62"/>
      <c r="R107" s="63" t="s">
        <v>19</v>
      </c>
      <c r="S107" s="62"/>
      <c r="T107" s="63"/>
      <c r="U107" s="62"/>
      <c r="V107" s="63"/>
      <c r="W107" s="56"/>
      <c r="X107" s="57" t="s">
        <v>19</v>
      </c>
      <c r="Y107" s="58"/>
      <c r="Z107" s="59" t="s">
        <v>19</v>
      </c>
      <c r="AA107" s="67"/>
      <c r="AB107" s="68"/>
      <c r="AC107" s="483"/>
      <c r="AD107" s="543"/>
      <c r="AE107" s="388" t="s">
        <v>36</v>
      </c>
      <c r="AF107" s="385" t="s">
        <v>36</v>
      </c>
      <c r="AG107" s="186">
        <v>42922</v>
      </c>
      <c r="AH107" s="147" t="s">
        <v>29</v>
      </c>
      <c r="AI107" s="148">
        <v>28</v>
      </c>
      <c r="AJ107" s="149" t="s">
        <v>20</v>
      </c>
      <c r="AK107" s="150"/>
      <c r="AL107" s="151"/>
    </row>
    <row r="108" spans="1:39">
      <c r="A108" s="2226"/>
      <c r="B108" s="1592">
        <v>42553</v>
      </c>
      <c r="C108" s="1593" t="s">
        <v>42</v>
      </c>
      <c r="D108" s="75" t="s">
        <v>676</v>
      </c>
      <c r="E108" s="73"/>
      <c r="F108" s="61" t="s">
        <v>19</v>
      </c>
      <c r="G108" s="23">
        <v>23.5</v>
      </c>
      <c r="H108" s="64">
        <v>23.8</v>
      </c>
      <c r="I108" s="65">
        <v>6.3</v>
      </c>
      <c r="J108" s="66">
        <v>5.3</v>
      </c>
      <c r="K108" s="24">
        <v>7.4</v>
      </c>
      <c r="L108" s="69">
        <v>7.5</v>
      </c>
      <c r="M108" s="65"/>
      <c r="N108" s="66">
        <v>30.2</v>
      </c>
      <c r="O108" s="23"/>
      <c r="P108" s="64" t="s">
        <v>19</v>
      </c>
      <c r="Q108" s="23"/>
      <c r="R108" s="64" t="s">
        <v>19</v>
      </c>
      <c r="S108" s="23"/>
      <c r="T108" s="64" t="s">
        <v>19</v>
      </c>
      <c r="U108" s="23"/>
      <c r="V108" s="64" t="s">
        <v>19</v>
      </c>
      <c r="W108" s="65"/>
      <c r="X108" s="66" t="s">
        <v>19</v>
      </c>
      <c r="Y108" s="70"/>
      <c r="Z108" s="71" t="s">
        <v>19</v>
      </c>
      <c r="AA108" s="24"/>
      <c r="AB108" s="69"/>
      <c r="AC108" s="481"/>
      <c r="AD108" s="544"/>
      <c r="AE108" s="388" t="s">
        <v>36</v>
      </c>
      <c r="AF108" s="385" t="s">
        <v>36</v>
      </c>
      <c r="AG108" s="12" t="s">
        <v>30</v>
      </c>
      <c r="AH108" s="13" t="s">
        <v>31</v>
      </c>
      <c r="AI108" s="14" t="s">
        <v>32</v>
      </c>
      <c r="AJ108" s="15" t="s">
        <v>33</v>
      </c>
      <c r="AK108" s="16" t="s">
        <v>36</v>
      </c>
      <c r="AL108" s="93"/>
    </row>
    <row r="109" spans="1:39" ht="13.5" customHeight="1">
      <c r="A109" s="2226"/>
      <c r="B109" s="1592">
        <v>42554</v>
      </c>
      <c r="C109" s="1593" t="s">
        <v>37</v>
      </c>
      <c r="D109" s="76" t="s">
        <v>676</v>
      </c>
      <c r="E109" s="73"/>
      <c r="F109" s="61"/>
      <c r="G109" s="23">
        <v>23.5</v>
      </c>
      <c r="H109" s="64">
        <v>23.8</v>
      </c>
      <c r="I109" s="65">
        <v>7.7</v>
      </c>
      <c r="J109" s="66">
        <v>5.7</v>
      </c>
      <c r="K109" s="24">
        <v>7.4</v>
      </c>
      <c r="L109" s="69">
        <v>7.4</v>
      </c>
      <c r="M109" s="65"/>
      <c r="N109" s="66">
        <v>31.1</v>
      </c>
      <c r="O109" s="23"/>
      <c r="P109" s="64">
        <v>64.099999999999994</v>
      </c>
      <c r="Q109" s="23"/>
      <c r="R109" s="64">
        <v>81.2</v>
      </c>
      <c r="S109" s="23"/>
      <c r="T109" s="64"/>
      <c r="U109" s="23"/>
      <c r="V109" s="64"/>
      <c r="W109" s="65"/>
      <c r="X109" s="66">
        <v>31.5</v>
      </c>
      <c r="Y109" s="70"/>
      <c r="Z109" s="71">
        <v>206</v>
      </c>
      <c r="AA109" s="24"/>
      <c r="AB109" s="69">
        <v>0.3</v>
      </c>
      <c r="AC109" s="481"/>
      <c r="AD109" s="544"/>
      <c r="AE109" s="388" t="s">
        <v>36</v>
      </c>
      <c r="AF109" s="385" t="s">
        <v>36</v>
      </c>
      <c r="AG109" s="5" t="s">
        <v>273</v>
      </c>
      <c r="AH109" s="17" t="s">
        <v>20</v>
      </c>
      <c r="AI109" s="31"/>
      <c r="AJ109" s="32">
        <v>25</v>
      </c>
      <c r="AK109" s="33" t="s">
        <v>36</v>
      </c>
      <c r="AL109" s="94"/>
    </row>
    <row r="110" spans="1:39">
      <c r="A110" s="2226"/>
      <c r="B110" s="1592">
        <v>42555</v>
      </c>
      <c r="C110" s="1593" t="s">
        <v>38</v>
      </c>
      <c r="D110" s="76" t="s">
        <v>676</v>
      </c>
      <c r="E110" s="73"/>
      <c r="F110" s="61"/>
      <c r="G110" s="23">
        <v>23.6</v>
      </c>
      <c r="H110" s="64">
        <v>23.9</v>
      </c>
      <c r="I110" s="65">
        <v>6.2</v>
      </c>
      <c r="J110" s="66">
        <v>5</v>
      </c>
      <c r="K110" s="24">
        <v>7.4</v>
      </c>
      <c r="L110" s="69">
        <v>7.5</v>
      </c>
      <c r="M110" s="65"/>
      <c r="N110" s="66">
        <v>30.6</v>
      </c>
      <c r="O110" s="23"/>
      <c r="P110" s="64">
        <v>64.5</v>
      </c>
      <c r="Q110" s="23"/>
      <c r="R110" s="64">
        <v>81.8</v>
      </c>
      <c r="S110" s="23"/>
      <c r="T110" s="64"/>
      <c r="U110" s="23"/>
      <c r="V110" s="64"/>
      <c r="W110" s="65"/>
      <c r="X110" s="66">
        <v>30.6</v>
      </c>
      <c r="Y110" s="70"/>
      <c r="Z110" s="71">
        <v>185</v>
      </c>
      <c r="AA110" s="24"/>
      <c r="AB110" s="69">
        <v>0.28999999999999998</v>
      </c>
      <c r="AC110" s="481"/>
      <c r="AD110" s="544"/>
      <c r="AE110" s="388" t="s">
        <v>36</v>
      </c>
      <c r="AF110" s="385" t="s">
        <v>36</v>
      </c>
      <c r="AG110" s="6" t="s">
        <v>274</v>
      </c>
      <c r="AH110" s="18" t="s">
        <v>275</v>
      </c>
      <c r="AI110" s="37"/>
      <c r="AJ110" s="38" t="s">
        <v>644</v>
      </c>
      <c r="AK110" s="39" t="s">
        <v>36</v>
      </c>
      <c r="AL110" s="95"/>
    </row>
    <row r="111" spans="1:39">
      <c r="A111" s="2226"/>
      <c r="B111" s="1592">
        <v>42556</v>
      </c>
      <c r="C111" s="1593" t="s">
        <v>35</v>
      </c>
      <c r="D111" s="76" t="s">
        <v>657</v>
      </c>
      <c r="E111" s="73"/>
      <c r="F111" s="61"/>
      <c r="G111" s="23">
        <v>23.6</v>
      </c>
      <c r="H111" s="64">
        <v>23.9</v>
      </c>
      <c r="I111" s="65">
        <v>6.9</v>
      </c>
      <c r="J111" s="66">
        <v>5.2</v>
      </c>
      <c r="K111" s="24">
        <v>7.4</v>
      </c>
      <c r="L111" s="69">
        <v>7.5</v>
      </c>
      <c r="M111" s="65"/>
      <c r="N111" s="66">
        <v>30.4</v>
      </c>
      <c r="O111" s="23"/>
      <c r="P111" s="64">
        <v>62.4</v>
      </c>
      <c r="Q111" s="23"/>
      <c r="R111" s="64">
        <v>78.8</v>
      </c>
      <c r="S111" s="23"/>
      <c r="T111" s="64"/>
      <c r="U111" s="23"/>
      <c r="V111" s="64"/>
      <c r="W111" s="65"/>
      <c r="X111" s="66">
        <v>31.2</v>
      </c>
      <c r="Y111" s="70"/>
      <c r="Z111" s="71">
        <v>208</v>
      </c>
      <c r="AA111" s="24"/>
      <c r="AB111" s="69">
        <v>0.3</v>
      </c>
      <c r="AC111" s="481"/>
      <c r="AD111" s="544"/>
      <c r="AE111" s="388" t="s">
        <v>36</v>
      </c>
      <c r="AF111" s="385" t="s">
        <v>36</v>
      </c>
      <c r="AG111" s="6" t="s">
        <v>21</v>
      </c>
      <c r="AH111" s="18"/>
      <c r="AI111" s="40"/>
      <c r="AJ111" s="41" t="s">
        <v>644</v>
      </c>
      <c r="AK111" s="42" t="s">
        <v>36</v>
      </c>
      <c r="AL111" s="96"/>
    </row>
    <row r="112" spans="1:39">
      <c r="A112" s="2226"/>
      <c r="B112" s="537">
        <v>42557</v>
      </c>
      <c r="C112" s="528" t="s">
        <v>39</v>
      </c>
      <c r="D112" s="76" t="s">
        <v>657</v>
      </c>
      <c r="E112" s="73"/>
      <c r="F112" s="61">
        <v>28</v>
      </c>
      <c r="G112" s="23">
        <v>23.8</v>
      </c>
      <c r="H112" s="64">
        <v>25</v>
      </c>
      <c r="I112" s="65">
        <v>6</v>
      </c>
      <c r="J112" s="66">
        <v>5.0999999999999996</v>
      </c>
      <c r="K112" s="24">
        <v>7.4</v>
      </c>
      <c r="L112" s="69">
        <v>7.5</v>
      </c>
      <c r="M112" s="65"/>
      <c r="N112" s="66">
        <v>30.8</v>
      </c>
      <c r="O112" s="23"/>
      <c r="P112" s="64">
        <v>62.8</v>
      </c>
      <c r="Q112" s="23"/>
      <c r="R112" s="64">
        <v>79.2</v>
      </c>
      <c r="S112" s="23"/>
      <c r="T112" s="64">
        <v>46.4</v>
      </c>
      <c r="U112" s="23"/>
      <c r="V112" s="64">
        <v>32.799999999999997</v>
      </c>
      <c r="W112" s="65"/>
      <c r="X112" s="66">
        <v>32.200000000000003</v>
      </c>
      <c r="Y112" s="70"/>
      <c r="Z112" s="71">
        <v>201</v>
      </c>
      <c r="AA112" s="24"/>
      <c r="AB112" s="69">
        <v>0.28999999999999998</v>
      </c>
      <c r="AC112" s="481"/>
      <c r="AD112" s="544"/>
      <c r="AE112" s="388" t="s">
        <v>36</v>
      </c>
      <c r="AF112" s="385" t="s">
        <v>36</v>
      </c>
      <c r="AG112" s="6" t="s">
        <v>276</v>
      </c>
      <c r="AH112" s="18" t="s">
        <v>22</v>
      </c>
      <c r="AI112" s="34"/>
      <c r="AJ112" s="35">
        <v>30.8</v>
      </c>
      <c r="AK112" s="36" t="s">
        <v>36</v>
      </c>
      <c r="AL112" s="97"/>
    </row>
    <row r="113" spans="1:38">
      <c r="A113" s="2226"/>
      <c r="B113" s="1592">
        <v>42558</v>
      </c>
      <c r="C113" s="1593" t="s">
        <v>40</v>
      </c>
      <c r="D113" s="76" t="s">
        <v>657</v>
      </c>
      <c r="E113" s="73" t="s">
        <v>19</v>
      </c>
      <c r="F113" s="61" t="s">
        <v>19</v>
      </c>
      <c r="G113" s="23">
        <v>24</v>
      </c>
      <c r="H113" s="64">
        <v>24.3</v>
      </c>
      <c r="I113" s="65">
        <v>7.2</v>
      </c>
      <c r="J113" s="66">
        <v>5.6</v>
      </c>
      <c r="K113" s="24">
        <v>7.4</v>
      </c>
      <c r="L113" s="69">
        <v>7.5</v>
      </c>
      <c r="M113" s="65"/>
      <c r="N113" s="66">
        <v>30.6</v>
      </c>
      <c r="O113" s="23"/>
      <c r="P113" s="64">
        <v>63.5</v>
      </c>
      <c r="Q113" s="23"/>
      <c r="R113" s="64">
        <v>81.400000000000006</v>
      </c>
      <c r="S113" s="23"/>
      <c r="T113" s="64" t="s">
        <v>19</v>
      </c>
      <c r="U113" s="23"/>
      <c r="V113" s="64" t="s">
        <v>19</v>
      </c>
      <c r="W113" s="65"/>
      <c r="X113" s="66">
        <v>29.5</v>
      </c>
      <c r="Y113" s="70"/>
      <c r="Z113" s="71">
        <v>249</v>
      </c>
      <c r="AA113" s="24"/>
      <c r="AB113" s="69">
        <v>0.23</v>
      </c>
      <c r="AC113" s="481"/>
      <c r="AD113" s="544"/>
      <c r="AE113" s="388" t="s">
        <v>36</v>
      </c>
      <c r="AF113" s="385" t="s">
        <v>36</v>
      </c>
      <c r="AG113" s="6" t="s">
        <v>277</v>
      </c>
      <c r="AH113" s="18" t="s">
        <v>23</v>
      </c>
      <c r="AI113" s="34"/>
      <c r="AJ113" s="35">
        <v>62.8</v>
      </c>
      <c r="AK113" s="36" t="s">
        <v>36</v>
      </c>
      <c r="AL113" s="97"/>
    </row>
    <row r="114" spans="1:38">
      <c r="A114" s="2226"/>
      <c r="B114" s="1592">
        <v>42559</v>
      </c>
      <c r="C114" s="1593" t="s">
        <v>41</v>
      </c>
      <c r="D114" s="76" t="s">
        <v>657</v>
      </c>
      <c r="E114" s="73"/>
      <c r="F114" s="61"/>
      <c r="G114" s="23">
        <v>24.3</v>
      </c>
      <c r="H114" s="64">
        <v>24.6</v>
      </c>
      <c r="I114" s="65">
        <v>6.8</v>
      </c>
      <c r="J114" s="66">
        <v>5.6</v>
      </c>
      <c r="K114" s="24">
        <v>7.4</v>
      </c>
      <c r="L114" s="69">
        <v>7.5</v>
      </c>
      <c r="M114" s="65"/>
      <c r="N114" s="66">
        <v>29.5</v>
      </c>
      <c r="O114" s="23"/>
      <c r="P114" s="64" t="s">
        <v>19</v>
      </c>
      <c r="Q114" s="23"/>
      <c r="R114" s="64" t="s">
        <v>19</v>
      </c>
      <c r="S114" s="23"/>
      <c r="T114" s="64"/>
      <c r="U114" s="23"/>
      <c r="V114" s="64"/>
      <c r="W114" s="65"/>
      <c r="X114" s="66" t="s">
        <v>19</v>
      </c>
      <c r="Y114" s="70"/>
      <c r="Z114" s="71" t="s">
        <v>19</v>
      </c>
      <c r="AA114" s="24"/>
      <c r="AB114" s="69"/>
      <c r="AC114" s="481"/>
      <c r="AD114" s="544"/>
      <c r="AE114" s="388" t="s">
        <v>36</v>
      </c>
      <c r="AF114" s="385" t="s">
        <v>36</v>
      </c>
      <c r="AG114" s="6" t="s">
        <v>278</v>
      </c>
      <c r="AH114" s="18" t="s">
        <v>23</v>
      </c>
      <c r="AI114" s="34"/>
      <c r="AJ114" s="35">
        <v>79.2</v>
      </c>
      <c r="AK114" s="36" t="s">
        <v>36</v>
      </c>
      <c r="AL114" s="97"/>
    </row>
    <row r="115" spans="1:38">
      <c r="A115" s="2226"/>
      <c r="B115" s="1592">
        <v>42560</v>
      </c>
      <c r="C115" s="1593" t="s">
        <v>42</v>
      </c>
      <c r="D115" s="76" t="s">
        <v>657</v>
      </c>
      <c r="E115" s="73"/>
      <c r="F115" s="61"/>
      <c r="G115" s="23">
        <v>24.4</v>
      </c>
      <c r="H115" s="64">
        <v>24.8</v>
      </c>
      <c r="I115" s="65">
        <v>6.8</v>
      </c>
      <c r="J115" s="66">
        <v>5.6</v>
      </c>
      <c r="K115" s="24">
        <v>7.5</v>
      </c>
      <c r="L115" s="69">
        <v>7.6</v>
      </c>
      <c r="M115" s="65"/>
      <c r="N115" s="66">
        <v>29.4</v>
      </c>
      <c r="O115" s="23"/>
      <c r="P115" s="64" t="s">
        <v>19</v>
      </c>
      <c r="Q115" s="23"/>
      <c r="R115" s="64" t="s">
        <v>19</v>
      </c>
      <c r="S115" s="23"/>
      <c r="T115" s="64"/>
      <c r="U115" s="23"/>
      <c r="V115" s="64"/>
      <c r="W115" s="65"/>
      <c r="X115" s="66" t="s">
        <v>19</v>
      </c>
      <c r="Y115" s="70"/>
      <c r="Z115" s="71" t="s">
        <v>19</v>
      </c>
      <c r="AA115" s="24"/>
      <c r="AB115" s="69"/>
      <c r="AC115" s="481"/>
      <c r="AD115" s="544"/>
      <c r="AE115" s="388" t="s">
        <v>36</v>
      </c>
      <c r="AF115" s="385" t="s">
        <v>36</v>
      </c>
      <c r="AG115" s="6" t="s">
        <v>279</v>
      </c>
      <c r="AH115" s="18" t="s">
        <v>23</v>
      </c>
      <c r="AI115" s="34"/>
      <c r="AJ115" s="35">
        <v>46.4</v>
      </c>
      <c r="AK115" s="36" t="s">
        <v>36</v>
      </c>
      <c r="AL115" s="97"/>
    </row>
    <row r="116" spans="1:38">
      <c r="A116" s="2226"/>
      <c r="B116" s="1592">
        <v>42561</v>
      </c>
      <c r="C116" s="1593" t="s">
        <v>37</v>
      </c>
      <c r="D116" s="76" t="s">
        <v>657</v>
      </c>
      <c r="E116" s="73"/>
      <c r="F116" s="61"/>
      <c r="G116" s="23">
        <v>24.6</v>
      </c>
      <c r="H116" s="64">
        <v>24.9</v>
      </c>
      <c r="I116" s="65">
        <v>6.1</v>
      </c>
      <c r="J116" s="66">
        <v>5.2</v>
      </c>
      <c r="K116" s="24">
        <v>7.7</v>
      </c>
      <c r="L116" s="69">
        <v>7.6</v>
      </c>
      <c r="M116" s="65"/>
      <c r="N116" s="66">
        <v>30.8</v>
      </c>
      <c r="O116" s="23"/>
      <c r="P116" s="64">
        <v>63.2</v>
      </c>
      <c r="Q116" s="23"/>
      <c r="R116" s="64">
        <v>80.599999999999994</v>
      </c>
      <c r="S116" s="23"/>
      <c r="T116" s="64"/>
      <c r="U116" s="23"/>
      <c r="V116" s="64"/>
      <c r="W116" s="65"/>
      <c r="X116" s="66">
        <v>30.4</v>
      </c>
      <c r="Y116" s="70"/>
      <c r="Z116" s="71">
        <v>216</v>
      </c>
      <c r="AA116" s="24"/>
      <c r="AB116" s="69">
        <v>0.18</v>
      </c>
      <c r="AC116" s="481"/>
      <c r="AD116" s="544"/>
      <c r="AE116" s="388" t="s">
        <v>36</v>
      </c>
      <c r="AF116" s="385" t="s">
        <v>36</v>
      </c>
      <c r="AG116" s="6" t="s">
        <v>280</v>
      </c>
      <c r="AH116" s="18" t="s">
        <v>23</v>
      </c>
      <c r="AI116" s="34"/>
      <c r="AJ116" s="35">
        <v>32.799999999999997</v>
      </c>
      <c r="AK116" s="36" t="s">
        <v>36</v>
      </c>
      <c r="AL116" s="97"/>
    </row>
    <row r="117" spans="1:38">
      <c r="A117" s="2226"/>
      <c r="B117" s="1592">
        <v>42562</v>
      </c>
      <c r="C117" s="1593" t="s">
        <v>38</v>
      </c>
      <c r="D117" s="76" t="s">
        <v>657</v>
      </c>
      <c r="E117" s="73"/>
      <c r="F117" s="61"/>
      <c r="G117" s="23">
        <v>24.8</v>
      </c>
      <c r="H117" s="64">
        <v>25.1</v>
      </c>
      <c r="I117" s="65">
        <v>6.8</v>
      </c>
      <c r="J117" s="66">
        <v>5.7</v>
      </c>
      <c r="K117" s="24">
        <v>7.7</v>
      </c>
      <c r="L117" s="69">
        <v>7.8</v>
      </c>
      <c r="M117" s="65"/>
      <c r="N117" s="66">
        <v>30.4</v>
      </c>
      <c r="O117" s="23"/>
      <c r="P117" s="64">
        <v>63.5</v>
      </c>
      <c r="Q117" s="23"/>
      <c r="R117" s="64">
        <v>79.599999999999994</v>
      </c>
      <c r="S117" s="23"/>
      <c r="T117" s="64"/>
      <c r="U117" s="23"/>
      <c r="V117" s="64"/>
      <c r="W117" s="65"/>
      <c r="X117" s="66">
        <v>29.3</v>
      </c>
      <c r="Y117" s="70"/>
      <c r="Z117" s="71">
        <v>216</v>
      </c>
      <c r="AA117" s="24"/>
      <c r="AB117" s="69">
        <v>0.19</v>
      </c>
      <c r="AC117" s="481"/>
      <c r="AD117" s="544"/>
      <c r="AE117" s="388" t="s">
        <v>36</v>
      </c>
      <c r="AF117" s="385" t="s">
        <v>36</v>
      </c>
      <c r="AG117" s="6" t="s">
        <v>281</v>
      </c>
      <c r="AH117" s="18" t="s">
        <v>23</v>
      </c>
      <c r="AI117" s="37"/>
      <c r="AJ117" s="38">
        <v>32.200000000000003</v>
      </c>
      <c r="AK117" s="39" t="s">
        <v>36</v>
      </c>
      <c r="AL117" s="95"/>
    </row>
    <row r="118" spans="1:38">
      <c r="A118" s="2226"/>
      <c r="B118" s="1592">
        <v>42563</v>
      </c>
      <c r="C118" s="1593" t="s">
        <v>35</v>
      </c>
      <c r="D118" s="76" t="s">
        <v>657</v>
      </c>
      <c r="E118" s="73"/>
      <c r="F118" s="61"/>
      <c r="G118" s="23">
        <v>25.1</v>
      </c>
      <c r="H118" s="64">
        <v>25.4</v>
      </c>
      <c r="I118" s="65">
        <v>7</v>
      </c>
      <c r="J118" s="66">
        <v>6.1</v>
      </c>
      <c r="K118" s="24">
        <v>7.8</v>
      </c>
      <c r="L118" s="69">
        <v>7.8</v>
      </c>
      <c r="M118" s="65"/>
      <c r="N118" s="66">
        <v>30.4</v>
      </c>
      <c r="O118" s="23"/>
      <c r="P118" s="64">
        <v>62.6</v>
      </c>
      <c r="Q118" s="23"/>
      <c r="R118" s="64">
        <v>79.400000000000006</v>
      </c>
      <c r="S118" s="23"/>
      <c r="T118" s="64"/>
      <c r="U118" s="23"/>
      <c r="V118" s="64"/>
      <c r="W118" s="65"/>
      <c r="X118" s="66">
        <v>30.2</v>
      </c>
      <c r="Y118" s="70"/>
      <c r="Z118" s="71">
        <v>220</v>
      </c>
      <c r="AA118" s="24"/>
      <c r="AB118" s="69">
        <v>0.26</v>
      </c>
      <c r="AC118" s="481"/>
      <c r="AD118" s="544"/>
      <c r="AE118" s="388" t="s">
        <v>36</v>
      </c>
      <c r="AF118" s="385" t="s">
        <v>36</v>
      </c>
      <c r="AG118" s="6" t="s">
        <v>282</v>
      </c>
      <c r="AH118" s="18" t="s">
        <v>23</v>
      </c>
      <c r="AI118" s="49"/>
      <c r="AJ118" s="50">
        <v>201</v>
      </c>
      <c r="AK118" s="25" t="s">
        <v>36</v>
      </c>
      <c r="AL118" s="26"/>
    </row>
    <row r="119" spans="1:38">
      <c r="A119" s="2226"/>
      <c r="B119" s="1592">
        <v>42564</v>
      </c>
      <c r="C119" s="1593" t="s">
        <v>39</v>
      </c>
      <c r="D119" s="76" t="s">
        <v>657</v>
      </c>
      <c r="E119" s="73"/>
      <c r="F119" s="61"/>
      <c r="G119" s="23">
        <v>25.4</v>
      </c>
      <c r="H119" s="64">
        <v>25.7</v>
      </c>
      <c r="I119" s="65">
        <v>6.7</v>
      </c>
      <c r="J119" s="66">
        <v>6</v>
      </c>
      <c r="K119" s="24">
        <v>7.9</v>
      </c>
      <c r="L119" s="69">
        <v>7.9</v>
      </c>
      <c r="M119" s="65"/>
      <c r="N119" s="66">
        <v>30.2</v>
      </c>
      <c r="O119" s="23"/>
      <c r="P119" s="64">
        <v>63</v>
      </c>
      <c r="Q119" s="23"/>
      <c r="R119" s="64">
        <v>81.2</v>
      </c>
      <c r="S119" s="23"/>
      <c r="T119" s="64"/>
      <c r="U119" s="23"/>
      <c r="V119" s="64"/>
      <c r="W119" s="65"/>
      <c r="X119" s="66">
        <v>30.5</v>
      </c>
      <c r="Y119" s="70"/>
      <c r="Z119" s="71">
        <v>212</v>
      </c>
      <c r="AA119" s="24"/>
      <c r="AB119" s="69">
        <v>0.21</v>
      </c>
      <c r="AC119" s="481"/>
      <c r="AD119" s="544"/>
      <c r="AE119" s="388" t="s">
        <v>36</v>
      </c>
      <c r="AF119" s="385" t="s">
        <v>36</v>
      </c>
      <c r="AG119" s="6" t="s">
        <v>283</v>
      </c>
      <c r="AH119" s="18" t="s">
        <v>23</v>
      </c>
      <c r="AI119" s="40"/>
      <c r="AJ119" s="41">
        <v>0.28999999999999998</v>
      </c>
      <c r="AK119" s="42" t="s">
        <v>36</v>
      </c>
      <c r="AL119" s="96"/>
    </row>
    <row r="120" spans="1:38">
      <c r="A120" s="2226"/>
      <c r="B120" s="1592">
        <v>42565</v>
      </c>
      <c r="C120" s="1593" t="s">
        <v>40</v>
      </c>
      <c r="D120" s="76" t="s">
        <v>657</v>
      </c>
      <c r="E120" s="73"/>
      <c r="F120" s="61"/>
      <c r="G120" s="23">
        <v>25.6</v>
      </c>
      <c r="H120" s="64">
        <v>25.9</v>
      </c>
      <c r="I120" s="65">
        <v>7.5</v>
      </c>
      <c r="J120" s="66">
        <v>6.4</v>
      </c>
      <c r="K120" s="24">
        <v>8</v>
      </c>
      <c r="L120" s="69">
        <v>7.9</v>
      </c>
      <c r="M120" s="65"/>
      <c r="N120" s="66">
        <v>30</v>
      </c>
      <c r="O120" s="23"/>
      <c r="P120" s="64">
        <v>62.9</v>
      </c>
      <c r="Q120" s="23"/>
      <c r="R120" s="64">
        <v>79</v>
      </c>
      <c r="S120" s="23"/>
      <c r="T120" s="64"/>
      <c r="U120" s="23"/>
      <c r="V120" s="64"/>
      <c r="W120" s="65"/>
      <c r="X120" s="66">
        <v>30</v>
      </c>
      <c r="Y120" s="70"/>
      <c r="Z120" s="71">
        <v>192</v>
      </c>
      <c r="AA120" s="24"/>
      <c r="AB120" s="69">
        <v>0.24</v>
      </c>
      <c r="AC120" s="481"/>
      <c r="AD120" s="544"/>
      <c r="AE120" s="388" t="s">
        <v>36</v>
      </c>
      <c r="AF120" s="385" t="s">
        <v>36</v>
      </c>
      <c r="AG120" s="6" t="s">
        <v>24</v>
      </c>
      <c r="AH120" s="18" t="s">
        <v>23</v>
      </c>
      <c r="AI120" s="23"/>
      <c r="AJ120" s="48">
        <v>3.7</v>
      </c>
      <c r="AK120" s="155" t="s">
        <v>36</v>
      </c>
      <c r="AL120" s="96"/>
    </row>
    <row r="121" spans="1:38">
      <c r="A121" s="2226"/>
      <c r="B121" s="1592">
        <v>42566</v>
      </c>
      <c r="C121" s="1593" t="s">
        <v>41</v>
      </c>
      <c r="D121" s="76" t="s">
        <v>657</v>
      </c>
      <c r="E121" s="73"/>
      <c r="F121" s="61"/>
      <c r="G121" s="23">
        <v>25.8</v>
      </c>
      <c r="H121" s="64">
        <v>26.2</v>
      </c>
      <c r="I121" s="65">
        <v>6.9</v>
      </c>
      <c r="J121" s="66">
        <v>6.1</v>
      </c>
      <c r="K121" s="24">
        <v>8.1</v>
      </c>
      <c r="L121" s="69">
        <v>8.1999999999999993</v>
      </c>
      <c r="M121" s="65"/>
      <c r="N121" s="66">
        <v>28.9</v>
      </c>
      <c r="O121" s="23"/>
      <c r="P121" s="64" t="s">
        <v>19</v>
      </c>
      <c r="Q121" s="23"/>
      <c r="R121" s="64" t="s">
        <v>19</v>
      </c>
      <c r="S121" s="23"/>
      <c r="T121" s="64"/>
      <c r="U121" s="23"/>
      <c r="V121" s="64"/>
      <c r="W121" s="65"/>
      <c r="X121" s="66" t="s">
        <v>19</v>
      </c>
      <c r="Y121" s="70"/>
      <c r="Z121" s="71" t="s">
        <v>19</v>
      </c>
      <c r="AA121" s="24"/>
      <c r="AB121" s="69"/>
      <c r="AC121" s="481"/>
      <c r="AD121" s="544"/>
      <c r="AE121" s="388" t="s">
        <v>36</v>
      </c>
      <c r="AF121" s="385" t="s">
        <v>36</v>
      </c>
      <c r="AG121" s="6" t="s">
        <v>25</v>
      </c>
      <c r="AH121" s="18" t="s">
        <v>23</v>
      </c>
      <c r="AI121" s="23"/>
      <c r="AJ121" s="48">
        <v>0.9</v>
      </c>
      <c r="AK121" s="36" t="s">
        <v>36</v>
      </c>
      <c r="AL121" s="96"/>
    </row>
    <row r="122" spans="1:38">
      <c r="A122" s="2226"/>
      <c r="B122" s="1592">
        <v>42567</v>
      </c>
      <c r="C122" s="1593" t="s">
        <v>42</v>
      </c>
      <c r="D122" s="76" t="s">
        <v>657</v>
      </c>
      <c r="E122" s="73"/>
      <c r="F122" s="61"/>
      <c r="G122" s="23">
        <v>26.1</v>
      </c>
      <c r="H122" s="64">
        <v>26.4</v>
      </c>
      <c r="I122" s="65">
        <v>7</v>
      </c>
      <c r="J122" s="66">
        <v>6.4</v>
      </c>
      <c r="K122" s="24">
        <v>8.3000000000000007</v>
      </c>
      <c r="L122" s="69">
        <v>7.7</v>
      </c>
      <c r="M122" s="65"/>
      <c r="N122" s="66">
        <v>29.2</v>
      </c>
      <c r="O122" s="23"/>
      <c r="P122" s="64" t="s">
        <v>19</v>
      </c>
      <c r="Q122" s="23"/>
      <c r="R122" s="64" t="s">
        <v>19</v>
      </c>
      <c r="S122" s="23"/>
      <c r="T122" s="64"/>
      <c r="U122" s="23"/>
      <c r="V122" s="64"/>
      <c r="W122" s="65"/>
      <c r="X122" s="66" t="s">
        <v>19</v>
      </c>
      <c r="Y122" s="70"/>
      <c r="Z122" s="71" t="s">
        <v>19</v>
      </c>
      <c r="AA122" s="24"/>
      <c r="AB122" s="69"/>
      <c r="AC122" s="481"/>
      <c r="AD122" s="544">
        <v>87</v>
      </c>
      <c r="AE122" s="388" t="s">
        <v>36</v>
      </c>
      <c r="AF122" s="385" t="s">
        <v>36</v>
      </c>
      <c r="AG122" s="6" t="s">
        <v>284</v>
      </c>
      <c r="AH122" s="18" t="s">
        <v>23</v>
      </c>
      <c r="AI122" s="23"/>
      <c r="AJ122" s="48">
        <v>6.6</v>
      </c>
      <c r="AK122" s="36" t="s">
        <v>36</v>
      </c>
      <c r="AL122" s="96"/>
    </row>
    <row r="123" spans="1:38">
      <c r="A123" s="2226"/>
      <c r="B123" s="1592">
        <v>42568</v>
      </c>
      <c r="C123" s="1593" t="s">
        <v>37</v>
      </c>
      <c r="D123" s="76" t="s">
        <v>676</v>
      </c>
      <c r="E123" s="73"/>
      <c r="F123" s="61"/>
      <c r="G123" s="23">
        <v>26.2</v>
      </c>
      <c r="H123" s="64">
        <v>26.5</v>
      </c>
      <c r="I123" s="65">
        <v>7.2</v>
      </c>
      <c r="J123" s="66">
        <v>6.5</v>
      </c>
      <c r="K123" s="24">
        <v>8.5</v>
      </c>
      <c r="L123" s="69">
        <v>7.8</v>
      </c>
      <c r="M123" s="65"/>
      <c r="N123" s="66">
        <v>29.3</v>
      </c>
      <c r="O123" s="23"/>
      <c r="P123" s="64" t="s">
        <v>19</v>
      </c>
      <c r="Q123" s="23"/>
      <c r="R123" s="64" t="s">
        <v>19</v>
      </c>
      <c r="S123" s="23"/>
      <c r="T123" s="64"/>
      <c r="U123" s="23"/>
      <c r="V123" s="64"/>
      <c r="W123" s="65"/>
      <c r="X123" s="66" t="s">
        <v>19</v>
      </c>
      <c r="Y123" s="70"/>
      <c r="Z123" s="71" t="s">
        <v>19</v>
      </c>
      <c r="AA123" s="24"/>
      <c r="AB123" s="69"/>
      <c r="AC123" s="481"/>
      <c r="AD123" s="544">
        <v>92</v>
      </c>
      <c r="AE123" s="388" t="s">
        <v>36</v>
      </c>
      <c r="AF123" s="385" t="s">
        <v>36</v>
      </c>
      <c r="AG123" s="6" t="s">
        <v>285</v>
      </c>
      <c r="AH123" s="18" t="s">
        <v>23</v>
      </c>
      <c r="AI123" s="45"/>
      <c r="AJ123" s="46">
        <v>5.6000000000000001E-2</v>
      </c>
      <c r="AK123" s="47" t="s">
        <v>36</v>
      </c>
      <c r="AL123" s="98"/>
    </row>
    <row r="124" spans="1:38">
      <c r="A124" s="2226"/>
      <c r="B124" s="1592">
        <v>42569</v>
      </c>
      <c r="C124" s="1593" t="s">
        <v>38</v>
      </c>
      <c r="D124" s="76" t="s">
        <v>676</v>
      </c>
      <c r="E124" s="73"/>
      <c r="F124" s="61"/>
      <c r="G124" s="23">
        <v>26.4</v>
      </c>
      <c r="H124" s="64">
        <v>26.8</v>
      </c>
      <c r="I124" s="65">
        <v>6.3</v>
      </c>
      <c r="J124" s="66">
        <v>6.5</v>
      </c>
      <c r="K124" s="24">
        <v>8.5</v>
      </c>
      <c r="L124" s="69">
        <v>8</v>
      </c>
      <c r="M124" s="65"/>
      <c r="N124" s="66">
        <v>29.8</v>
      </c>
      <c r="O124" s="23"/>
      <c r="P124" s="64">
        <v>58.9</v>
      </c>
      <c r="Q124" s="23"/>
      <c r="R124" s="64">
        <v>78.2</v>
      </c>
      <c r="S124" s="23"/>
      <c r="T124" s="64"/>
      <c r="U124" s="23"/>
      <c r="V124" s="64"/>
      <c r="W124" s="65"/>
      <c r="X124" s="66">
        <v>29.9</v>
      </c>
      <c r="Y124" s="70"/>
      <c r="Z124" s="71">
        <v>177</v>
      </c>
      <c r="AA124" s="24"/>
      <c r="AB124" s="69">
        <v>0.25</v>
      </c>
      <c r="AC124" s="481"/>
      <c r="AD124" s="544">
        <v>99</v>
      </c>
      <c r="AE124" s="388" t="s">
        <v>36</v>
      </c>
      <c r="AF124" s="385" t="s">
        <v>36</v>
      </c>
      <c r="AG124" s="6" t="s">
        <v>292</v>
      </c>
      <c r="AH124" s="18" t="s">
        <v>23</v>
      </c>
      <c r="AI124" s="24"/>
      <c r="AJ124" s="44">
        <v>1.42</v>
      </c>
      <c r="AK124" s="42" t="s">
        <v>36</v>
      </c>
      <c r="AL124" s="96"/>
    </row>
    <row r="125" spans="1:38">
      <c r="A125" s="2226"/>
      <c r="B125" s="1592">
        <v>42570</v>
      </c>
      <c r="C125" s="1593" t="s">
        <v>35</v>
      </c>
      <c r="D125" s="76" t="s">
        <v>676</v>
      </c>
      <c r="E125" s="73"/>
      <c r="F125" s="61"/>
      <c r="G125" s="23">
        <v>26.7</v>
      </c>
      <c r="H125" s="64">
        <v>27</v>
      </c>
      <c r="I125" s="65">
        <v>7.4</v>
      </c>
      <c r="J125" s="66">
        <v>6</v>
      </c>
      <c r="K125" s="24">
        <v>8.5</v>
      </c>
      <c r="L125" s="69">
        <v>8</v>
      </c>
      <c r="M125" s="65"/>
      <c r="N125" s="66">
        <v>29.6</v>
      </c>
      <c r="O125" s="23"/>
      <c r="P125" s="64">
        <v>58.7</v>
      </c>
      <c r="Q125" s="23"/>
      <c r="R125" s="64">
        <v>77.400000000000006</v>
      </c>
      <c r="S125" s="23"/>
      <c r="T125" s="64"/>
      <c r="U125" s="23"/>
      <c r="V125" s="64"/>
      <c r="W125" s="65"/>
      <c r="X125" s="66">
        <v>29.9</v>
      </c>
      <c r="Y125" s="70"/>
      <c r="Z125" s="71">
        <v>183</v>
      </c>
      <c r="AA125" s="24"/>
      <c r="AB125" s="69">
        <v>0.24</v>
      </c>
      <c r="AC125" s="481"/>
      <c r="AD125" s="544">
        <v>107</v>
      </c>
      <c r="AE125" s="388" t="s">
        <v>36</v>
      </c>
      <c r="AF125" s="385" t="s">
        <v>36</v>
      </c>
      <c r="AG125" s="6" t="s">
        <v>286</v>
      </c>
      <c r="AH125" s="18" t="s">
        <v>23</v>
      </c>
      <c r="AI125" s="24"/>
      <c r="AJ125" s="44">
        <v>2.11</v>
      </c>
      <c r="AK125" s="42" t="s">
        <v>36</v>
      </c>
      <c r="AL125" s="96"/>
    </row>
    <row r="126" spans="1:38">
      <c r="A126" s="2226"/>
      <c r="B126" s="1592">
        <v>42571</v>
      </c>
      <c r="C126" s="1593" t="s">
        <v>39</v>
      </c>
      <c r="D126" s="76" t="s">
        <v>657</v>
      </c>
      <c r="E126" s="73"/>
      <c r="F126" s="61"/>
      <c r="G126" s="23">
        <v>27.1</v>
      </c>
      <c r="H126" s="64">
        <v>27.3</v>
      </c>
      <c r="I126" s="65">
        <v>6.9</v>
      </c>
      <c r="J126" s="66">
        <v>6</v>
      </c>
      <c r="K126" s="24">
        <v>8.6</v>
      </c>
      <c r="L126" s="69">
        <v>8</v>
      </c>
      <c r="M126" s="65"/>
      <c r="N126" s="66">
        <v>29.9</v>
      </c>
      <c r="O126" s="23"/>
      <c r="P126" s="64">
        <v>58</v>
      </c>
      <c r="Q126" s="23"/>
      <c r="R126" s="64">
        <v>78.599999999999994</v>
      </c>
      <c r="S126" s="23"/>
      <c r="T126" s="64"/>
      <c r="U126" s="23"/>
      <c r="V126" s="64"/>
      <c r="W126" s="65"/>
      <c r="X126" s="66">
        <v>29.2</v>
      </c>
      <c r="Y126" s="70"/>
      <c r="Z126" s="71">
        <v>208</v>
      </c>
      <c r="AA126" s="24"/>
      <c r="AB126" s="69">
        <v>0.23</v>
      </c>
      <c r="AC126" s="481"/>
      <c r="AD126" s="544">
        <v>105</v>
      </c>
      <c r="AE126" s="388" t="s">
        <v>36</v>
      </c>
      <c r="AF126" s="385" t="s">
        <v>36</v>
      </c>
      <c r="AG126" s="6" t="s">
        <v>287</v>
      </c>
      <c r="AH126" s="18" t="s">
        <v>23</v>
      </c>
      <c r="AI126" s="45"/>
      <c r="AJ126" s="46">
        <v>7.0999999999999994E-2</v>
      </c>
      <c r="AK126" s="47" t="s">
        <v>36</v>
      </c>
      <c r="AL126" s="98"/>
    </row>
    <row r="127" spans="1:38">
      <c r="A127" s="2226"/>
      <c r="B127" s="1592">
        <v>42572</v>
      </c>
      <c r="C127" s="1593" t="s">
        <v>40</v>
      </c>
      <c r="D127" s="76" t="s">
        <v>657</v>
      </c>
      <c r="E127" s="73"/>
      <c r="F127" s="61"/>
      <c r="G127" s="23">
        <v>27.3</v>
      </c>
      <c r="H127" s="64">
        <v>27.6</v>
      </c>
      <c r="I127" s="65">
        <v>7.4</v>
      </c>
      <c r="J127" s="66">
        <v>6.9</v>
      </c>
      <c r="K127" s="24">
        <v>8.6999999999999993</v>
      </c>
      <c r="L127" s="69">
        <v>7.9</v>
      </c>
      <c r="M127" s="65"/>
      <c r="N127" s="66">
        <v>29.6</v>
      </c>
      <c r="O127" s="23"/>
      <c r="P127" s="64">
        <v>57.2</v>
      </c>
      <c r="Q127" s="23"/>
      <c r="R127" s="64">
        <v>79.400000000000006</v>
      </c>
      <c r="S127" s="23"/>
      <c r="T127" s="64"/>
      <c r="U127" s="23"/>
      <c r="V127" s="64"/>
      <c r="W127" s="65"/>
      <c r="X127" s="66">
        <v>30.7</v>
      </c>
      <c r="Y127" s="70"/>
      <c r="Z127" s="71">
        <v>224</v>
      </c>
      <c r="AA127" s="24"/>
      <c r="AB127" s="69">
        <v>0.26</v>
      </c>
      <c r="AC127" s="481">
        <v>4</v>
      </c>
      <c r="AD127" s="544">
        <v>102</v>
      </c>
      <c r="AE127" s="388" t="s">
        <v>36</v>
      </c>
      <c r="AF127" s="385" t="s">
        <v>36</v>
      </c>
      <c r="AG127" s="6" t="s">
        <v>288</v>
      </c>
      <c r="AH127" s="18" t="s">
        <v>23</v>
      </c>
      <c r="AI127" s="24"/>
      <c r="AJ127" s="44" t="s">
        <v>644</v>
      </c>
      <c r="AK127" s="42" t="s">
        <v>36</v>
      </c>
      <c r="AL127" s="96"/>
    </row>
    <row r="128" spans="1:38">
      <c r="A128" s="2226"/>
      <c r="B128" s="1592">
        <v>42573</v>
      </c>
      <c r="C128" s="1593" t="s">
        <v>41</v>
      </c>
      <c r="D128" s="76" t="s">
        <v>657</v>
      </c>
      <c r="E128" s="73"/>
      <c r="F128" s="61"/>
      <c r="G128" s="23">
        <v>27.2</v>
      </c>
      <c r="H128" s="64">
        <v>27.6</v>
      </c>
      <c r="I128" s="65">
        <v>8</v>
      </c>
      <c r="J128" s="66">
        <v>6.8</v>
      </c>
      <c r="K128" s="24">
        <v>8.6</v>
      </c>
      <c r="L128" s="69">
        <v>7.9</v>
      </c>
      <c r="M128" s="65"/>
      <c r="N128" s="66">
        <v>29.6</v>
      </c>
      <c r="O128" s="23"/>
      <c r="P128" s="64" t="s">
        <v>19</v>
      </c>
      <c r="Q128" s="23"/>
      <c r="R128" s="64" t="s">
        <v>19</v>
      </c>
      <c r="S128" s="23"/>
      <c r="T128" s="64"/>
      <c r="U128" s="23"/>
      <c r="V128" s="64"/>
      <c r="W128" s="65"/>
      <c r="X128" s="66" t="s">
        <v>19</v>
      </c>
      <c r="Y128" s="70"/>
      <c r="Z128" s="71" t="s">
        <v>19</v>
      </c>
      <c r="AA128" s="24"/>
      <c r="AB128" s="69"/>
      <c r="AC128" s="481"/>
      <c r="AD128" s="544">
        <v>102</v>
      </c>
      <c r="AE128" s="388" t="s">
        <v>454</v>
      </c>
      <c r="AF128" s="385" t="s">
        <v>454</v>
      </c>
      <c r="AG128" s="6" t="s">
        <v>289</v>
      </c>
      <c r="AH128" s="18" t="s">
        <v>23</v>
      </c>
      <c r="AI128" s="23"/>
      <c r="AJ128" s="48">
        <v>20.9</v>
      </c>
      <c r="AK128" s="36" t="s">
        <v>36</v>
      </c>
      <c r="AL128" s="97"/>
    </row>
    <row r="129" spans="1:43">
      <c r="A129" s="2226"/>
      <c r="B129" s="1592">
        <v>42574</v>
      </c>
      <c r="C129" s="1593" t="s">
        <v>42</v>
      </c>
      <c r="D129" s="76" t="s">
        <v>676</v>
      </c>
      <c r="E129" s="73"/>
      <c r="F129" s="61"/>
      <c r="G129" s="23">
        <v>27.2</v>
      </c>
      <c r="H129" s="64">
        <v>27.6</v>
      </c>
      <c r="I129" s="65">
        <v>7.8</v>
      </c>
      <c r="J129" s="66">
        <v>6.2</v>
      </c>
      <c r="K129" s="24">
        <v>8.6</v>
      </c>
      <c r="L129" s="69">
        <v>8</v>
      </c>
      <c r="M129" s="65"/>
      <c r="N129" s="66">
        <v>29.7</v>
      </c>
      <c r="O129" s="23"/>
      <c r="P129" s="64" t="s">
        <v>19</v>
      </c>
      <c r="Q129" s="23"/>
      <c r="R129" s="64" t="s">
        <v>19</v>
      </c>
      <c r="S129" s="23"/>
      <c r="T129" s="64"/>
      <c r="U129" s="23"/>
      <c r="V129" s="64"/>
      <c r="W129" s="65"/>
      <c r="X129" s="66" t="s">
        <v>19</v>
      </c>
      <c r="Y129" s="70"/>
      <c r="Z129" s="71" t="s">
        <v>19</v>
      </c>
      <c r="AA129" s="24"/>
      <c r="AB129" s="69"/>
      <c r="AC129" s="481"/>
      <c r="AD129" s="544">
        <v>105</v>
      </c>
      <c r="AE129" s="388" t="s">
        <v>36</v>
      </c>
      <c r="AF129" s="385" t="s">
        <v>36</v>
      </c>
      <c r="AG129" s="6" t="s">
        <v>27</v>
      </c>
      <c r="AH129" s="18" t="s">
        <v>23</v>
      </c>
      <c r="AI129" s="23"/>
      <c r="AJ129" s="48">
        <v>19.899999999999999</v>
      </c>
      <c r="AK129" s="36" t="s">
        <v>36</v>
      </c>
      <c r="AL129" s="97"/>
    </row>
    <row r="130" spans="1:43">
      <c r="A130" s="2226"/>
      <c r="B130" s="1592">
        <v>42575</v>
      </c>
      <c r="C130" s="1593" t="s">
        <v>37</v>
      </c>
      <c r="D130" s="76" t="s">
        <v>676</v>
      </c>
      <c r="E130" s="73"/>
      <c r="F130" s="61"/>
      <c r="G130" s="23">
        <v>27.4</v>
      </c>
      <c r="H130" s="64">
        <v>27.6</v>
      </c>
      <c r="I130" s="65">
        <v>7.7</v>
      </c>
      <c r="J130" s="66">
        <v>6.9</v>
      </c>
      <c r="K130" s="24">
        <v>8.6999999999999993</v>
      </c>
      <c r="L130" s="69">
        <v>8.1</v>
      </c>
      <c r="M130" s="65"/>
      <c r="N130" s="66">
        <v>30</v>
      </c>
      <c r="O130" s="23"/>
      <c r="P130" s="64">
        <v>57.9</v>
      </c>
      <c r="Q130" s="23"/>
      <c r="R130" s="64">
        <v>81</v>
      </c>
      <c r="S130" s="23"/>
      <c r="T130" s="64"/>
      <c r="U130" s="23"/>
      <c r="V130" s="64"/>
      <c r="W130" s="65"/>
      <c r="X130" s="66">
        <v>29.8</v>
      </c>
      <c r="Y130" s="70"/>
      <c r="Z130" s="71">
        <v>217</v>
      </c>
      <c r="AA130" s="24"/>
      <c r="AB130" s="69">
        <v>0.31</v>
      </c>
      <c r="AC130" s="481"/>
      <c r="AD130" s="544">
        <v>124</v>
      </c>
      <c r="AE130" s="388" t="s">
        <v>36</v>
      </c>
      <c r="AF130" s="385" t="s">
        <v>36</v>
      </c>
      <c r="AG130" s="6" t="s">
        <v>290</v>
      </c>
      <c r="AH130" s="18" t="s">
        <v>275</v>
      </c>
      <c r="AI130" s="51"/>
      <c r="AJ130" s="52">
        <v>7</v>
      </c>
      <c r="AK130" s="43" t="s">
        <v>36</v>
      </c>
      <c r="AL130" s="99"/>
    </row>
    <row r="131" spans="1:43">
      <c r="A131" s="2226"/>
      <c r="B131" s="1592">
        <v>42576</v>
      </c>
      <c r="C131" s="1593" t="s">
        <v>38</v>
      </c>
      <c r="D131" s="76" t="s">
        <v>657</v>
      </c>
      <c r="E131" s="73"/>
      <c r="F131" s="61"/>
      <c r="G131" s="23">
        <v>27.5</v>
      </c>
      <c r="H131" s="64">
        <v>27.9</v>
      </c>
      <c r="I131" s="65">
        <v>8.1999999999999993</v>
      </c>
      <c r="J131" s="66">
        <v>6.1</v>
      </c>
      <c r="K131" s="24">
        <v>8.6999999999999993</v>
      </c>
      <c r="L131" s="69">
        <v>7.8</v>
      </c>
      <c r="M131" s="65"/>
      <c r="N131" s="66">
        <v>30.3</v>
      </c>
      <c r="O131" s="23"/>
      <c r="P131" s="64">
        <v>56.5</v>
      </c>
      <c r="Q131" s="23"/>
      <c r="R131" s="64">
        <v>81</v>
      </c>
      <c r="S131" s="23"/>
      <c r="T131" s="64"/>
      <c r="U131" s="23"/>
      <c r="V131" s="64"/>
      <c r="W131" s="65"/>
      <c r="X131" s="66">
        <v>30.3</v>
      </c>
      <c r="Y131" s="70"/>
      <c r="Z131" s="71">
        <v>198</v>
      </c>
      <c r="AA131" s="24"/>
      <c r="AB131" s="69">
        <v>0.3</v>
      </c>
      <c r="AC131" s="481"/>
      <c r="AD131" s="544">
        <v>135</v>
      </c>
      <c r="AE131" s="388" t="s">
        <v>36</v>
      </c>
      <c r="AF131" s="385" t="s">
        <v>36</v>
      </c>
      <c r="AG131" s="6" t="s">
        <v>291</v>
      </c>
      <c r="AH131" s="18" t="s">
        <v>23</v>
      </c>
      <c r="AI131" s="51"/>
      <c r="AJ131" s="52">
        <v>5</v>
      </c>
      <c r="AK131" s="43" t="s">
        <v>36</v>
      </c>
      <c r="AL131" s="99"/>
    </row>
    <row r="132" spans="1:43">
      <c r="A132" s="2226"/>
      <c r="B132" s="1592">
        <v>42577</v>
      </c>
      <c r="C132" s="1593" t="s">
        <v>35</v>
      </c>
      <c r="D132" s="76" t="s">
        <v>659</v>
      </c>
      <c r="E132" s="73"/>
      <c r="F132" s="61"/>
      <c r="G132" s="23">
        <v>27.3</v>
      </c>
      <c r="H132" s="64">
        <v>27.6</v>
      </c>
      <c r="I132" s="65">
        <v>6.8</v>
      </c>
      <c r="J132" s="66">
        <v>5</v>
      </c>
      <c r="K132" s="24">
        <v>8.3000000000000007</v>
      </c>
      <c r="L132" s="69">
        <v>7.6</v>
      </c>
      <c r="M132" s="65"/>
      <c r="N132" s="66">
        <v>31.7</v>
      </c>
      <c r="O132" s="23"/>
      <c r="P132" s="64">
        <v>58.5</v>
      </c>
      <c r="Q132" s="23"/>
      <c r="R132" s="64">
        <v>82.8</v>
      </c>
      <c r="S132" s="23"/>
      <c r="T132" s="64"/>
      <c r="U132" s="23"/>
      <c r="V132" s="64"/>
      <c r="W132" s="65"/>
      <c r="X132" s="66">
        <v>33.5</v>
      </c>
      <c r="Y132" s="70"/>
      <c r="Z132" s="71">
        <v>214</v>
      </c>
      <c r="AA132" s="24"/>
      <c r="AB132" s="69">
        <v>0.38</v>
      </c>
      <c r="AC132" s="481"/>
      <c r="AD132" s="544">
        <v>102</v>
      </c>
      <c r="AE132" s="388" t="s">
        <v>36</v>
      </c>
      <c r="AF132" s="385" t="s">
        <v>36</v>
      </c>
      <c r="AG132" s="19"/>
      <c r="AH132" s="9"/>
      <c r="AI132" s="20"/>
      <c r="AJ132" s="8"/>
      <c r="AK132" s="8"/>
      <c r="AL132" s="9"/>
    </row>
    <row r="133" spans="1:43">
      <c r="A133" s="2226"/>
      <c r="B133" s="1592">
        <v>42578</v>
      </c>
      <c r="C133" s="1593" t="s">
        <v>39</v>
      </c>
      <c r="D133" s="76" t="s">
        <v>676</v>
      </c>
      <c r="E133" s="73"/>
      <c r="F133" s="61"/>
      <c r="G133" s="23">
        <v>27.2</v>
      </c>
      <c r="H133" s="64">
        <v>27.6</v>
      </c>
      <c r="I133" s="65">
        <v>8.5</v>
      </c>
      <c r="J133" s="66">
        <v>5.5</v>
      </c>
      <c r="K133" s="24">
        <v>8.8000000000000007</v>
      </c>
      <c r="L133" s="69">
        <v>8.1999999999999993</v>
      </c>
      <c r="M133" s="65"/>
      <c r="N133" s="66">
        <v>30.9</v>
      </c>
      <c r="O133" s="23"/>
      <c r="P133" s="64">
        <v>57.9</v>
      </c>
      <c r="Q133" s="23"/>
      <c r="R133" s="64">
        <v>81.599999999999994</v>
      </c>
      <c r="S133" s="23"/>
      <c r="T133" s="64"/>
      <c r="U133" s="23"/>
      <c r="V133" s="64"/>
      <c r="W133" s="65"/>
      <c r="X133" s="66">
        <v>31.2</v>
      </c>
      <c r="Y133" s="70"/>
      <c r="Z133" s="71">
        <v>203</v>
      </c>
      <c r="AA133" s="24"/>
      <c r="AB133" s="69">
        <v>0.28000000000000003</v>
      </c>
      <c r="AC133" s="481"/>
      <c r="AD133" s="544">
        <v>147</v>
      </c>
      <c r="AE133" s="388" t="s">
        <v>36</v>
      </c>
      <c r="AF133" s="385" t="s">
        <v>36</v>
      </c>
      <c r="AG133" s="19"/>
      <c r="AH133" s="9"/>
      <c r="AI133" s="20"/>
      <c r="AJ133" s="8"/>
      <c r="AK133" s="8"/>
      <c r="AL133" s="9"/>
    </row>
    <row r="134" spans="1:43">
      <c r="A134" s="2226"/>
      <c r="B134" s="1592">
        <v>42579</v>
      </c>
      <c r="C134" s="1593" t="s">
        <v>40</v>
      </c>
      <c r="D134" s="76" t="s">
        <v>676</v>
      </c>
      <c r="E134" s="73"/>
      <c r="F134" s="61"/>
      <c r="G134" s="23">
        <v>27.1</v>
      </c>
      <c r="H134" s="64">
        <v>27.5</v>
      </c>
      <c r="I134" s="65">
        <v>7.3</v>
      </c>
      <c r="J134" s="66">
        <v>4.8</v>
      </c>
      <c r="K134" s="24">
        <v>8.5</v>
      </c>
      <c r="L134" s="69">
        <v>7.7</v>
      </c>
      <c r="M134" s="65"/>
      <c r="N134" s="66">
        <v>31.2</v>
      </c>
      <c r="O134" s="23"/>
      <c r="P134" s="64">
        <v>57</v>
      </c>
      <c r="Q134" s="23"/>
      <c r="R134" s="64">
        <v>81.8</v>
      </c>
      <c r="S134" s="23"/>
      <c r="T134" s="64"/>
      <c r="U134" s="23"/>
      <c r="V134" s="64"/>
      <c r="W134" s="65"/>
      <c r="X134" s="66">
        <v>32.299999999999997</v>
      </c>
      <c r="Y134" s="70"/>
      <c r="Z134" s="71">
        <v>215</v>
      </c>
      <c r="AA134" s="24"/>
      <c r="AB134" s="69">
        <v>0.28000000000000003</v>
      </c>
      <c r="AC134" s="481"/>
      <c r="AD134" s="544">
        <v>75</v>
      </c>
      <c r="AE134" s="388" t="s">
        <v>36</v>
      </c>
      <c r="AF134" s="385" t="s">
        <v>36</v>
      </c>
      <c r="AG134" s="21"/>
      <c r="AH134" s="3"/>
      <c r="AI134" s="22"/>
      <c r="AJ134" s="10"/>
      <c r="AK134" s="10"/>
      <c r="AL134" s="3"/>
    </row>
    <row r="135" spans="1:43">
      <c r="A135" s="2226"/>
      <c r="B135" s="1592">
        <v>42580</v>
      </c>
      <c r="C135" s="1593" t="s">
        <v>41</v>
      </c>
      <c r="D135" s="76" t="s">
        <v>657</v>
      </c>
      <c r="E135" s="73"/>
      <c r="F135" s="61"/>
      <c r="G135" s="23">
        <v>26.6</v>
      </c>
      <c r="H135" s="64">
        <v>27.1</v>
      </c>
      <c r="I135" s="65">
        <v>9.1999999999999993</v>
      </c>
      <c r="J135" s="66">
        <v>5.9</v>
      </c>
      <c r="K135" s="24">
        <v>8</v>
      </c>
      <c r="L135" s="69">
        <v>8.1</v>
      </c>
      <c r="M135" s="65"/>
      <c r="N135" s="66">
        <v>31.3</v>
      </c>
      <c r="O135" s="23"/>
      <c r="P135" s="64" t="s">
        <v>19</v>
      </c>
      <c r="Q135" s="23"/>
      <c r="R135" s="64" t="s">
        <v>19</v>
      </c>
      <c r="S135" s="23"/>
      <c r="T135" s="64"/>
      <c r="U135" s="23"/>
      <c r="V135" s="64"/>
      <c r="W135" s="65"/>
      <c r="X135" s="66" t="s">
        <v>19</v>
      </c>
      <c r="Y135" s="70"/>
      <c r="Z135" s="71" t="s">
        <v>19</v>
      </c>
      <c r="AA135" s="24"/>
      <c r="AB135" s="69"/>
      <c r="AC135" s="481"/>
      <c r="AD135" s="544"/>
      <c r="AE135" s="388" t="s">
        <v>36</v>
      </c>
      <c r="AF135" s="385" t="s">
        <v>36</v>
      </c>
      <c r="AG135" s="29" t="s">
        <v>34</v>
      </c>
      <c r="AH135" s="2" t="s">
        <v>36</v>
      </c>
      <c r="AI135" s="2" t="s">
        <v>36</v>
      </c>
      <c r="AJ135" s="2" t="s">
        <v>36</v>
      </c>
      <c r="AK135" s="2" t="s">
        <v>36</v>
      </c>
      <c r="AL135" s="100" t="s">
        <v>36</v>
      </c>
    </row>
    <row r="136" spans="1:43">
      <c r="A136" s="2226"/>
      <c r="B136" s="1592">
        <v>42581</v>
      </c>
      <c r="C136" s="1596" t="s">
        <v>42</v>
      </c>
      <c r="D136" s="76" t="s">
        <v>676</v>
      </c>
      <c r="E136" s="73"/>
      <c r="F136" s="61"/>
      <c r="G136" s="23">
        <v>26.4</v>
      </c>
      <c r="H136" s="64">
        <v>26.8</v>
      </c>
      <c r="I136" s="65">
        <v>9.6999999999999993</v>
      </c>
      <c r="J136" s="66">
        <v>5.9</v>
      </c>
      <c r="K136" s="24">
        <v>7.6</v>
      </c>
      <c r="L136" s="69">
        <v>7.7</v>
      </c>
      <c r="M136" s="65"/>
      <c r="N136" s="66">
        <v>31.5</v>
      </c>
      <c r="O136" s="23"/>
      <c r="P136" s="64" t="s">
        <v>19</v>
      </c>
      <c r="Q136" s="23"/>
      <c r="R136" s="64" t="s">
        <v>19</v>
      </c>
      <c r="S136" s="23"/>
      <c r="T136" s="64"/>
      <c r="U136" s="23"/>
      <c r="V136" s="64"/>
      <c r="W136" s="65"/>
      <c r="X136" s="66" t="s">
        <v>19</v>
      </c>
      <c r="Y136" s="70"/>
      <c r="Z136" s="71" t="s">
        <v>19</v>
      </c>
      <c r="AA136" s="24"/>
      <c r="AB136" s="69"/>
      <c r="AC136" s="481"/>
      <c r="AD136" s="544"/>
      <c r="AE136" s="388" t="s">
        <v>36</v>
      </c>
      <c r="AF136" s="385" t="s">
        <v>36</v>
      </c>
      <c r="AG136" s="11" t="s">
        <v>36</v>
      </c>
      <c r="AH136" s="2" t="s">
        <v>36</v>
      </c>
      <c r="AI136" s="2" t="s">
        <v>36</v>
      </c>
      <c r="AJ136" s="2" t="s">
        <v>36</v>
      </c>
      <c r="AK136" s="2" t="s">
        <v>36</v>
      </c>
      <c r="AL136" s="100" t="s">
        <v>36</v>
      </c>
    </row>
    <row r="137" spans="1:43">
      <c r="A137" s="2226"/>
      <c r="B137" s="1597">
        <v>42582</v>
      </c>
      <c r="C137" s="1598" t="s">
        <v>37</v>
      </c>
      <c r="D137" s="156" t="s">
        <v>657</v>
      </c>
      <c r="E137" s="146"/>
      <c r="F137" s="136"/>
      <c r="G137" s="137">
        <v>26.4</v>
      </c>
      <c r="H137" s="138">
        <v>26.8</v>
      </c>
      <c r="I137" s="139">
        <v>9.8000000000000007</v>
      </c>
      <c r="J137" s="140">
        <v>5.9</v>
      </c>
      <c r="K137" s="141">
        <v>7.6</v>
      </c>
      <c r="L137" s="142">
        <v>7.7</v>
      </c>
      <c r="M137" s="139"/>
      <c r="N137" s="140">
        <v>30.3</v>
      </c>
      <c r="O137" s="137"/>
      <c r="P137" s="138">
        <v>61.3</v>
      </c>
      <c r="Q137" s="137"/>
      <c r="R137" s="138">
        <v>82.4</v>
      </c>
      <c r="S137" s="137"/>
      <c r="T137" s="138"/>
      <c r="U137" s="137"/>
      <c r="V137" s="138"/>
      <c r="W137" s="139"/>
      <c r="X137" s="140">
        <v>31.3</v>
      </c>
      <c r="Y137" s="143"/>
      <c r="Z137" s="144">
        <v>189</v>
      </c>
      <c r="AA137" s="141"/>
      <c r="AB137" s="142">
        <v>0.42</v>
      </c>
      <c r="AC137" s="478"/>
      <c r="AD137" s="545"/>
      <c r="AE137" s="388" t="s">
        <v>36</v>
      </c>
      <c r="AF137" s="385" t="s">
        <v>36</v>
      </c>
      <c r="AG137" s="274" t="s">
        <v>36</v>
      </c>
      <c r="AH137" s="276" t="s">
        <v>36</v>
      </c>
      <c r="AI137" s="276" t="s">
        <v>36</v>
      </c>
      <c r="AJ137" s="276" t="s">
        <v>36</v>
      </c>
      <c r="AK137" s="276" t="s">
        <v>36</v>
      </c>
      <c r="AL137" s="275" t="s">
        <v>36</v>
      </c>
    </row>
    <row r="138" spans="1:43" s="1" customFormat="1" ht="13.5" customHeight="1">
      <c r="A138" s="2226"/>
      <c r="B138" s="2301" t="s">
        <v>407</v>
      </c>
      <c r="C138" s="2302"/>
      <c r="D138" s="664"/>
      <c r="E138" s="702"/>
      <c r="F138" s="587">
        <f t="shared" ref="F138:AF138" si="12">MAX(F107:F137)</f>
        <v>28</v>
      </c>
      <c r="G138" s="588">
        <f t="shared" si="12"/>
        <v>27.5</v>
      </c>
      <c r="H138" s="589">
        <f t="shared" si="12"/>
        <v>27.9</v>
      </c>
      <c r="I138" s="590">
        <f t="shared" si="12"/>
        <v>9.8000000000000007</v>
      </c>
      <c r="J138" s="591">
        <f t="shared" si="12"/>
        <v>6.9</v>
      </c>
      <c r="K138" s="592">
        <f t="shared" si="12"/>
        <v>8.8000000000000007</v>
      </c>
      <c r="L138" s="593">
        <f t="shared" si="12"/>
        <v>8.1999999999999993</v>
      </c>
      <c r="M138" s="590"/>
      <c r="N138" s="591">
        <f t="shared" si="12"/>
        <v>31.7</v>
      </c>
      <c r="O138" s="588"/>
      <c r="P138" s="589">
        <f t="shared" si="12"/>
        <v>64.5</v>
      </c>
      <c r="Q138" s="588"/>
      <c r="R138" s="589">
        <f t="shared" si="12"/>
        <v>82.8</v>
      </c>
      <c r="S138" s="588"/>
      <c r="T138" s="589">
        <f t="shared" si="12"/>
        <v>46.4</v>
      </c>
      <c r="U138" s="588"/>
      <c r="V138" s="589">
        <f t="shared" si="12"/>
        <v>32.799999999999997</v>
      </c>
      <c r="W138" s="590"/>
      <c r="X138" s="591">
        <f t="shared" si="12"/>
        <v>33.5</v>
      </c>
      <c r="Y138" s="594"/>
      <c r="Z138" s="595">
        <f t="shared" si="12"/>
        <v>249</v>
      </c>
      <c r="AA138" s="592"/>
      <c r="AB138" s="593">
        <f t="shared" si="12"/>
        <v>0.42</v>
      </c>
      <c r="AC138" s="615">
        <f t="shared" si="12"/>
        <v>4</v>
      </c>
      <c r="AD138" s="507">
        <f t="shared" si="12"/>
        <v>147</v>
      </c>
      <c r="AE138" s="596">
        <f t="shared" si="12"/>
        <v>0</v>
      </c>
      <c r="AF138" s="611">
        <f t="shared" si="12"/>
        <v>0</v>
      </c>
      <c r="AG138" s="11"/>
      <c r="AH138" s="2"/>
      <c r="AI138" s="2"/>
      <c r="AJ138" s="2"/>
      <c r="AK138" s="2"/>
      <c r="AL138" s="100"/>
    </row>
    <row r="139" spans="1:43" s="1" customFormat="1" ht="13.5" customHeight="1">
      <c r="A139" s="2226"/>
      <c r="B139" s="2303" t="s">
        <v>408</v>
      </c>
      <c r="C139" s="2304"/>
      <c r="D139" s="666"/>
      <c r="E139" s="703"/>
      <c r="F139" s="598">
        <f t="shared" ref="F139:AF139" si="13">MIN(F107:F137)</f>
        <v>28</v>
      </c>
      <c r="G139" s="599">
        <f t="shared" si="13"/>
        <v>23.2</v>
      </c>
      <c r="H139" s="600">
        <f t="shared" si="13"/>
        <v>23.4</v>
      </c>
      <c r="I139" s="601">
        <f t="shared" si="13"/>
        <v>6</v>
      </c>
      <c r="J139" s="602">
        <f t="shared" si="13"/>
        <v>4.8</v>
      </c>
      <c r="K139" s="603">
        <f t="shared" si="13"/>
        <v>7.4</v>
      </c>
      <c r="L139" s="604">
        <f t="shared" si="13"/>
        <v>7.4</v>
      </c>
      <c r="M139" s="601"/>
      <c r="N139" s="602">
        <f t="shared" si="13"/>
        <v>28.9</v>
      </c>
      <c r="O139" s="599"/>
      <c r="P139" s="600">
        <f t="shared" si="13"/>
        <v>56.5</v>
      </c>
      <c r="Q139" s="599"/>
      <c r="R139" s="600">
        <f t="shared" si="13"/>
        <v>77.400000000000006</v>
      </c>
      <c r="S139" s="599"/>
      <c r="T139" s="600">
        <f t="shared" si="13"/>
        <v>46.4</v>
      </c>
      <c r="U139" s="599"/>
      <c r="V139" s="600">
        <f t="shared" si="13"/>
        <v>32.799999999999997</v>
      </c>
      <c r="W139" s="601"/>
      <c r="X139" s="602">
        <f t="shared" si="13"/>
        <v>29.2</v>
      </c>
      <c r="Y139" s="605"/>
      <c r="Z139" s="606">
        <f t="shared" si="13"/>
        <v>177</v>
      </c>
      <c r="AA139" s="603"/>
      <c r="AB139" s="603">
        <f>MIN(AB107:AB137)</f>
        <v>0.18</v>
      </c>
      <c r="AC139" s="49">
        <v>0</v>
      </c>
      <c r="AD139" s="501">
        <v>0</v>
      </c>
      <c r="AE139" s="607">
        <f t="shared" si="13"/>
        <v>0</v>
      </c>
      <c r="AF139" s="612">
        <f t="shared" si="13"/>
        <v>0</v>
      </c>
      <c r="AG139" s="11"/>
      <c r="AH139" s="2"/>
      <c r="AI139" s="2"/>
      <c r="AJ139" s="2"/>
      <c r="AK139" s="2"/>
      <c r="AL139" s="100"/>
    </row>
    <row r="140" spans="1:43" s="1" customFormat="1" ht="13.5" customHeight="1">
      <c r="A140" s="2226"/>
      <c r="B140" s="2303" t="s">
        <v>409</v>
      </c>
      <c r="C140" s="2304"/>
      <c r="D140" s="666"/>
      <c r="E140" s="673"/>
      <c r="F140" s="598">
        <f t="shared" ref="F140:AF140" si="14">IF(COUNT(F107:F137)=0,0,AVERAGE(F107:F137))</f>
        <v>28</v>
      </c>
      <c r="G140" s="599">
        <f t="shared" si="14"/>
        <v>25.654838709677421</v>
      </c>
      <c r="H140" s="600">
        <f t="shared" si="14"/>
        <v>26.012903225806451</v>
      </c>
      <c r="I140" s="601">
        <f t="shared" si="14"/>
        <v>7.3032258064516133</v>
      </c>
      <c r="J140" s="602">
        <f t="shared" si="14"/>
        <v>5.8483870967741947</v>
      </c>
      <c r="K140" s="603">
        <f t="shared" si="14"/>
        <v>8.0129032258064505</v>
      </c>
      <c r="L140" s="604">
        <f t="shared" si="14"/>
        <v>7.7677419354838699</v>
      </c>
      <c r="M140" s="601"/>
      <c r="N140" s="602">
        <f t="shared" si="14"/>
        <v>30.251612903225801</v>
      </c>
      <c r="O140" s="599"/>
      <c r="P140" s="600">
        <f t="shared" si="14"/>
        <v>60.720000000000006</v>
      </c>
      <c r="Q140" s="599"/>
      <c r="R140" s="600">
        <f t="shared" si="14"/>
        <v>80.320000000000007</v>
      </c>
      <c r="S140" s="599"/>
      <c r="T140" s="600">
        <f t="shared" si="14"/>
        <v>46.4</v>
      </c>
      <c r="U140" s="599"/>
      <c r="V140" s="600">
        <f t="shared" si="14"/>
        <v>32.799999999999997</v>
      </c>
      <c r="W140" s="601"/>
      <c r="X140" s="602">
        <f t="shared" si="14"/>
        <v>30.674999999999994</v>
      </c>
      <c r="Y140" s="605"/>
      <c r="Z140" s="606">
        <f t="shared" si="14"/>
        <v>206.65</v>
      </c>
      <c r="AA140" s="603"/>
      <c r="AB140" s="603">
        <f>IF(COUNT(AB107:AB137)=0,0,AVERAGE(AB107:AB137))</f>
        <v>0.27200000000000008</v>
      </c>
      <c r="AC140" s="49">
        <v>0.12903225806451613</v>
      </c>
      <c r="AD140" s="501">
        <v>44.58064516129032</v>
      </c>
      <c r="AE140" s="607">
        <f t="shared" si="14"/>
        <v>0</v>
      </c>
      <c r="AF140" s="613">
        <f t="shared" si="14"/>
        <v>0</v>
      </c>
      <c r="AG140" s="11"/>
      <c r="AH140" s="2"/>
      <c r="AI140" s="2"/>
      <c r="AJ140" s="2"/>
      <c r="AK140" s="2"/>
      <c r="AL140" s="100"/>
    </row>
    <row r="141" spans="1:43" s="1" customFormat="1" ht="13.5" customHeight="1">
      <c r="A141" s="2227"/>
      <c r="B141" s="2305" t="s">
        <v>410</v>
      </c>
      <c r="C141" s="2306"/>
      <c r="D141" s="705"/>
      <c r="E141" s="676"/>
      <c r="F141" s="677"/>
      <c r="G141" s="681"/>
      <c r="H141" s="678"/>
      <c r="I141" s="679"/>
      <c r="J141" s="682"/>
      <c r="K141" s="706"/>
      <c r="L141" s="680"/>
      <c r="M141" s="679"/>
      <c r="N141" s="682"/>
      <c r="O141" s="681"/>
      <c r="P141" s="678"/>
      <c r="Q141" s="681"/>
      <c r="R141" s="678"/>
      <c r="S141" s="681"/>
      <c r="T141" s="678"/>
      <c r="U141" s="681"/>
      <c r="V141" s="678"/>
      <c r="W141" s="679"/>
      <c r="X141" s="682"/>
      <c r="Y141" s="683"/>
      <c r="Z141" s="701"/>
      <c r="AA141" s="706"/>
      <c r="AB141" s="680"/>
      <c r="AC141" s="616">
        <f>SUM(AC107:AC137)</f>
        <v>4</v>
      </c>
      <c r="AD141" s="504">
        <f>SUM(AD107:AD137)</f>
        <v>1382</v>
      </c>
      <c r="AE141" s="607"/>
      <c r="AF141" s="674"/>
      <c r="AG141" s="274"/>
      <c r="AH141" s="276"/>
      <c r="AI141" s="276"/>
      <c r="AJ141" s="276"/>
      <c r="AK141" s="276"/>
      <c r="AL141" s="275"/>
      <c r="AM141" s="704"/>
    </row>
    <row r="142" spans="1:43" ht="13.5" customHeight="1">
      <c r="A142" s="2234" t="s">
        <v>322</v>
      </c>
      <c r="B142" s="1602">
        <v>42583</v>
      </c>
      <c r="C142" s="1600" t="s">
        <v>38</v>
      </c>
      <c r="D142" s="74" t="s">
        <v>676</v>
      </c>
      <c r="E142" s="72"/>
      <c r="F142" s="60"/>
      <c r="G142" s="62">
        <v>26.5</v>
      </c>
      <c r="H142" s="63">
        <v>26.8</v>
      </c>
      <c r="I142" s="56">
        <v>9.6</v>
      </c>
      <c r="J142" s="57">
        <v>6.6</v>
      </c>
      <c r="K142" s="67">
        <v>7.7</v>
      </c>
      <c r="L142" s="68">
        <v>7.8</v>
      </c>
      <c r="M142" s="56"/>
      <c r="N142" s="57">
        <v>29.8</v>
      </c>
      <c r="O142" s="62"/>
      <c r="P142" s="63">
        <v>57.3</v>
      </c>
      <c r="Q142" s="62"/>
      <c r="R142" s="63">
        <v>80.2</v>
      </c>
      <c r="S142" s="62"/>
      <c r="T142" s="63"/>
      <c r="U142" s="62"/>
      <c r="V142" s="63"/>
      <c r="W142" s="56"/>
      <c r="X142" s="57">
        <v>29.2</v>
      </c>
      <c r="Y142" s="58"/>
      <c r="Z142" s="59">
        <v>237</v>
      </c>
      <c r="AA142" s="67"/>
      <c r="AB142" s="68">
        <v>0.3</v>
      </c>
      <c r="AC142" s="483">
        <v>0</v>
      </c>
      <c r="AD142" s="543">
        <v>0</v>
      </c>
      <c r="AE142" s="388" t="s">
        <v>36</v>
      </c>
      <c r="AF142" s="385" t="s">
        <v>36</v>
      </c>
      <c r="AG142" s="186">
        <v>42957</v>
      </c>
      <c r="AH142" s="147" t="s">
        <v>29</v>
      </c>
      <c r="AI142" s="148">
        <v>26.7</v>
      </c>
      <c r="AJ142" s="149" t="s">
        <v>20</v>
      </c>
      <c r="AK142" s="150"/>
      <c r="AL142" s="151"/>
      <c r="AM142" s="1"/>
      <c r="AN142" s="1"/>
      <c r="AO142" s="1"/>
      <c r="AP142" s="1"/>
      <c r="AQ142" s="1"/>
    </row>
    <row r="143" spans="1:43">
      <c r="A143" s="2235"/>
      <c r="B143" s="1592">
        <v>42584</v>
      </c>
      <c r="C143" s="1593" t="s">
        <v>35</v>
      </c>
      <c r="D143" s="116" t="s">
        <v>659</v>
      </c>
      <c r="E143" s="73"/>
      <c r="F143" s="61"/>
      <c r="G143" s="23">
        <v>26.8</v>
      </c>
      <c r="H143" s="64">
        <v>27</v>
      </c>
      <c r="I143" s="65">
        <v>8</v>
      </c>
      <c r="J143" s="66">
        <v>5.7</v>
      </c>
      <c r="K143" s="24">
        <v>8.4</v>
      </c>
      <c r="L143" s="69">
        <v>8.1999999999999993</v>
      </c>
      <c r="M143" s="65"/>
      <c r="N143" s="66">
        <v>29.4</v>
      </c>
      <c r="O143" s="23"/>
      <c r="P143" s="64">
        <v>57</v>
      </c>
      <c r="Q143" s="23"/>
      <c r="R143" s="64">
        <v>80</v>
      </c>
      <c r="S143" s="23"/>
      <c r="T143" s="64"/>
      <c r="U143" s="23"/>
      <c r="V143" s="64"/>
      <c r="W143" s="65"/>
      <c r="X143" s="66">
        <v>29.9</v>
      </c>
      <c r="Y143" s="70"/>
      <c r="Z143" s="71">
        <v>189</v>
      </c>
      <c r="AA143" s="24"/>
      <c r="AB143" s="69">
        <v>0.33</v>
      </c>
      <c r="AC143" s="481">
        <v>0</v>
      </c>
      <c r="AD143" s="544">
        <v>73</v>
      </c>
      <c r="AE143" s="388" t="s">
        <v>36</v>
      </c>
      <c r="AF143" s="385" t="s">
        <v>36</v>
      </c>
      <c r="AG143" s="12" t="s">
        <v>30</v>
      </c>
      <c r="AH143" s="13" t="s">
        <v>31</v>
      </c>
      <c r="AI143" s="14" t="s">
        <v>32</v>
      </c>
      <c r="AJ143" s="15" t="s">
        <v>33</v>
      </c>
      <c r="AK143" s="16" t="s">
        <v>36</v>
      </c>
      <c r="AL143" s="93"/>
      <c r="AM143" s="1"/>
      <c r="AN143" s="1"/>
      <c r="AO143" s="1"/>
      <c r="AP143" s="1"/>
      <c r="AQ143" s="1"/>
    </row>
    <row r="144" spans="1:43" ht="13.5" customHeight="1">
      <c r="A144" s="2235"/>
      <c r="B144" s="1592">
        <v>42585</v>
      </c>
      <c r="C144" s="1593" t="s">
        <v>39</v>
      </c>
      <c r="D144" s="116" t="s">
        <v>676</v>
      </c>
      <c r="E144" s="73"/>
      <c r="F144" s="61"/>
      <c r="G144" s="23">
        <v>26.9</v>
      </c>
      <c r="H144" s="64">
        <v>27.2</v>
      </c>
      <c r="I144" s="65">
        <v>7.5</v>
      </c>
      <c r="J144" s="66">
        <v>5.9</v>
      </c>
      <c r="K144" s="24">
        <v>8.8000000000000007</v>
      </c>
      <c r="L144" s="69">
        <v>8.1</v>
      </c>
      <c r="M144" s="65"/>
      <c r="N144" s="66">
        <v>30.2</v>
      </c>
      <c r="O144" s="23"/>
      <c r="P144" s="64">
        <v>54.3</v>
      </c>
      <c r="Q144" s="23"/>
      <c r="R144" s="64">
        <v>81</v>
      </c>
      <c r="S144" s="23"/>
      <c r="T144" s="64"/>
      <c r="U144" s="23"/>
      <c r="V144" s="64"/>
      <c r="W144" s="65"/>
      <c r="X144" s="66">
        <v>31.8</v>
      </c>
      <c r="Y144" s="70"/>
      <c r="Z144" s="71">
        <v>221</v>
      </c>
      <c r="AA144" s="24"/>
      <c r="AB144" s="69">
        <v>0.32</v>
      </c>
      <c r="AC144" s="481">
        <v>0</v>
      </c>
      <c r="AD144" s="544">
        <v>125</v>
      </c>
      <c r="AE144" s="388" t="s">
        <v>36</v>
      </c>
      <c r="AF144" s="385" t="s">
        <v>36</v>
      </c>
      <c r="AG144" s="5" t="s">
        <v>273</v>
      </c>
      <c r="AH144" s="17" t="s">
        <v>20</v>
      </c>
      <c r="AI144" s="31"/>
      <c r="AJ144" s="32">
        <v>27.2</v>
      </c>
      <c r="AK144" s="33" t="s">
        <v>36</v>
      </c>
      <c r="AL144" s="94"/>
      <c r="AM144" s="1"/>
      <c r="AN144" s="1"/>
      <c r="AO144" s="1"/>
      <c r="AP144" s="1"/>
      <c r="AQ144" s="1"/>
    </row>
    <row r="145" spans="1:43">
      <c r="A145" s="2235"/>
      <c r="B145" s="1592">
        <v>42586</v>
      </c>
      <c r="C145" s="1593" t="s">
        <v>40</v>
      </c>
      <c r="D145" s="116" t="s">
        <v>676</v>
      </c>
      <c r="E145" s="73"/>
      <c r="F145" s="61" t="s">
        <v>19</v>
      </c>
      <c r="G145" s="23">
        <v>26.6</v>
      </c>
      <c r="H145" s="64">
        <v>27</v>
      </c>
      <c r="I145" s="65">
        <v>8.4</v>
      </c>
      <c r="J145" s="66">
        <v>6.3</v>
      </c>
      <c r="K145" s="24">
        <v>8.4</v>
      </c>
      <c r="L145" s="69">
        <v>7.6</v>
      </c>
      <c r="M145" s="65"/>
      <c r="N145" s="66">
        <v>29.6</v>
      </c>
      <c r="O145" s="23"/>
      <c r="P145" s="64" t="s">
        <v>19</v>
      </c>
      <c r="Q145" s="23"/>
      <c r="R145" s="64" t="s">
        <v>19</v>
      </c>
      <c r="S145" s="23"/>
      <c r="T145" s="64" t="s">
        <v>19</v>
      </c>
      <c r="U145" s="23"/>
      <c r="V145" s="64" t="s">
        <v>19</v>
      </c>
      <c r="W145" s="65"/>
      <c r="X145" s="66" t="s">
        <v>19</v>
      </c>
      <c r="Y145" s="70"/>
      <c r="Z145" s="71" t="s">
        <v>19</v>
      </c>
      <c r="AA145" s="24"/>
      <c r="AB145" s="69"/>
      <c r="AC145" s="481">
        <v>0</v>
      </c>
      <c r="AD145" s="544">
        <v>100</v>
      </c>
      <c r="AE145" s="388" t="s">
        <v>36</v>
      </c>
      <c r="AF145" s="385" t="s">
        <v>36</v>
      </c>
      <c r="AG145" s="6" t="s">
        <v>274</v>
      </c>
      <c r="AH145" s="18" t="s">
        <v>275</v>
      </c>
      <c r="AI145" s="37"/>
      <c r="AJ145" s="38" t="s">
        <v>644</v>
      </c>
      <c r="AK145" s="39" t="s">
        <v>36</v>
      </c>
      <c r="AL145" s="95"/>
      <c r="AM145" s="1"/>
      <c r="AN145" s="1"/>
      <c r="AO145" s="1"/>
      <c r="AP145" s="1"/>
      <c r="AQ145" s="1"/>
    </row>
    <row r="146" spans="1:43">
      <c r="A146" s="2235"/>
      <c r="B146" s="1592">
        <v>42587</v>
      </c>
      <c r="C146" s="1593" t="s">
        <v>41</v>
      </c>
      <c r="D146" s="116" t="s">
        <v>676</v>
      </c>
      <c r="E146" s="73"/>
      <c r="F146" s="61"/>
      <c r="G146" s="23">
        <v>26.3</v>
      </c>
      <c r="H146" s="64">
        <v>26.8</v>
      </c>
      <c r="I146" s="65">
        <v>9.3000000000000007</v>
      </c>
      <c r="J146" s="66">
        <v>6.8</v>
      </c>
      <c r="K146" s="24">
        <v>8.1999999999999993</v>
      </c>
      <c r="L146" s="69">
        <v>7.6</v>
      </c>
      <c r="M146" s="65"/>
      <c r="N146" s="66">
        <v>30.3</v>
      </c>
      <c r="O146" s="23"/>
      <c r="P146" s="64" t="s">
        <v>19</v>
      </c>
      <c r="Q146" s="23"/>
      <c r="R146" s="64" t="s">
        <v>19</v>
      </c>
      <c r="S146" s="23"/>
      <c r="T146" s="64"/>
      <c r="U146" s="23"/>
      <c r="V146" s="64"/>
      <c r="W146" s="65"/>
      <c r="X146" s="66" t="s">
        <v>19</v>
      </c>
      <c r="Y146" s="70"/>
      <c r="Z146" s="71" t="s">
        <v>19</v>
      </c>
      <c r="AA146" s="24"/>
      <c r="AB146" s="69"/>
      <c r="AC146" s="481">
        <v>0</v>
      </c>
      <c r="AD146" s="544">
        <v>33</v>
      </c>
      <c r="AE146" s="388" t="s">
        <v>36</v>
      </c>
      <c r="AF146" s="385" t="s">
        <v>36</v>
      </c>
      <c r="AG146" s="6" t="s">
        <v>21</v>
      </c>
      <c r="AH146" s="18"/>
      <c r="AI146" s="40"/>
      <c r="AJ146" s="41" t="s">
        <v>644</v>
      </c>
      <c r="AK146" s="42" t="s">
        <v>36</v>
      </c>
      <c r="AL146" s="96"/>
      <c r="AM146" s="1"/>
      <c r="AN146" s="1"/>
      <c r="AO146" s="1"/>
      <c r="AP146" s="1"/>
      <c r="AQ146" s="1"/>
    </row>
    <row r="147" spans="1:43">
      <c r="A147" s="2235"/>
      <c r="B147" s="1592">
        <v>42588</v>
      </c>
      <c r="C147" s="1593" t="s">
        <v>42</v>
      </c>
      <c r="D147" s="116" t="s">
        <v>657</v>
      </c>
      <c r="E147" s="73"/>
      <c r="F147" s="61" t="s">
        <v>645</v>
      </c>
      <c r="G147" s="23">
        <v>26.4</v>
      </c>
      <c r="H147" s="64">
        <v>26.7</v>
      </c>
      <c r="I147" s="65">
        <v>9.1999999999999993</v>
      </c>
      <c r="J147" s="66">
        <v>7.2</v>
      </c>
      <c r="K147" s="24">
        <v>8.1</v>
      </c>
      <c r="L147" s="69">
        <v>8.1</v>
      </c>
      <c r="M147" s="65"/>
      <c r="N147" s="66">
        <v>29.9</v>
      </c>
      <c r="O147" s="23"/>
      <c r="P147" s="64" t="s">
        <v>19</v>
      </c>
      <c r="Q147" s="23"/>
      <c r="R147" s="64" t="s">
        <v>19</v>
      </c>
      <c r="S147" s="23"/>
      <c r="T147" s="64" t="s">
        <v>19</v>
      </c>
      <c r="U147" s="23"/>
      <c r="V147" s="64" t="s">
        <v>19</v>
      </c>
      <c r="W147" s="65"/>
      <c r="X147" s="66" t="s">
        <v>19</v>
      </c>
      <c r="Y147" s="70"/>
      <c r="Z147" s="71" t="s">
        <v>19</v>
      </c>
      <c r="AA147" s="24"/>
      <c r="AB147" s="69"/>
      <c r="AC147" s="481">
        <v>0</v>
      </c>
      <c r="AD147" s="544">
        <v>0</v>
      </c>
      <c r="AE147" s="388" t="s">
        <v>36</v>
      </c>
      <c r="AF147" s="385" t="s">
        <v>36</v>
      </c>
      <c r="AG147" s="6" t="s">
        <v>276</v>
      </c>
      <c r="AH147" s="18" t="s">
        <v>22</v>
      </c>
      <c r="AI147" s="34"/>
      <c r="AJ147" s="35">
        <v>30.2</v>
      </c>
      <c r="AK147" s="36" t="s">
        <v>36</v>
      </c>
      <c r="AL147" s="97"/>
      <c r="AM147" s="1"/>
      <c r="AN147" s="1"/>
      <c r="AO147" s="1"/>
      <c r="AP147" s="1"/>
      <c r="AQ147" s="1"/>
    </row>
    <row r="148" spans="1:43">
      <c r="A148" s="2235"/>
      <c r="B148" s="1592">
        <v>42589</v>
      </c>
      <c r="C148" s="1593" t="s">
        <v>37</v>
      </c>
      <c r="D148" s="116" t="s">
        <v>657</v>
      </c>
      <c r="E148" s="73"/>
      <c r="F148" s="61"/>
      <c r="G148" s="23">
        <v>26.4</v>
      </c>
      <c r="H148" s="64">
        <v>26.8</v>
      </c>
      <c r="I148" s="65">
        <v>9</v>
      </c>
      <c r="J148" s="66">
        <v>6.9</v>
      </c>
      <c r="K148" s="24">
        <v>7.8</v>
      </c>
      <c r="L148" s="69">
        <v>8</v>
      </c>
      <c r="M148" s="65"/>
      <c r="N148" s="66">
        <v>29.4</v>
      </c>
      <c r="O148" s="23"/>
      <c r="P148" s="64">
        <v>58.7</v>
      </c>
      <c r="Q148" s="23"/>
      <c r="R148" s="64">
        <v>80.8</v>
      </c>
      <c r="S148" s="23"/>
      <c r="T148" s="64"/>
      <c r="U148" s="23"/>
      <c r="V148" s="64"/>
      <c r="W148" s="65"/>
      <c r="X148" s="66">
        <v>29</v>
      </c>
      <c r="Y148" s="70"/>
      <c r="Z148" s="71">
        <v>223</v>
      </c>
      <c r="AA148" s="24"/>
      <c r="AB148" s="69">
        <v>0.25</v>
      </c>
      <c r="AC148" s="481">
        <v>0</v>
      </c>
      <c r="AD148" s="544">
        <v>0</v>
      </c>
      <c r="AE148" s="388" t="s">
        <v>36</v>
      </c>
      <c r="AF148" s="385" t="s">
        <v>36</v>
      </c>
      <c r="AG148" s="6" t="s">
        <v>277</v>
      </c>
      <c r="AH148" s="18" t="s">
        <v>23</v>
      </c>
      <c r="AI148" s="34"/>
      <c r="AJ148" s="35">
        <v>55.8</v>
      </c>
      <c r="AK148" s="36" t="s">
        <v>36</v>
      </c>
      <c r="AL148" s="97"/>
      <c r="AM148" s="1"/>
      <c r="AN148" s="1"/>
      <c r="AO148" s="1"/>
      <c r="AP148" s="1"/>
      <c r="AQ148" s="1"/>
    </row>
    <row r="149" spans="1:43">
      <c r="A149" s="2235"/>
      <c r="B149" s="1592">
        <v>42590</v>
      </c>
      <c r="C149" s="1593" t="s">
        <v>38</v>
      </c>
      <c r="D149" s="116" t="s">
        <v>676</v>
      </c>
      <c r="E149" s="73"/>
      <c r="F149" s="61"/>
      <c r="G149" s="23">
        <v>26.5</v>
      </c>
      <c r="H149" s="64">
        <v>26.8</v>
      </c>
      <c r="I149" s="65">
        <v>8.5</v>
      </c>
      <c r="J149" s="66">
        <v>6.5</v>
      </c>
      <c r="K149" s="24">
        <v>8</v>
      </c>
      <c r="L149" s="69">
        <v>8.1</v>
      </c>
      <c r="M149" s="65"/>
      <c r="N149" s="66">
        <v>29.5</v>
      </c>
      <c r="O149" s="23"/>
      <c r="P149" s="64">
        <v>58.9</v>
      </c>
      <c r="Q149" s="23"/>
      <c r="R149" s="64">
        <v>82</v>
      </c>
      <c r="S149" s="23"/>
      <c r="T149" s="64"/>
      <c r="U149" s="23"/>
      <c r="V149" s="64"/>
      <c r="W149" s="65"/>
      <c r="X149" s="66">
        <v>29.5</v>
      </c>
      <c r="Y149" s="70"/>
      <c r="Z149" s="71">
        <v>187</v>
      </c>
      <c r="AA149" s="24"/>
      <c r="AB149" s="69">
        <v>0.16</v>
      </c>
      <c r="AC149" s="481">
        <v>0</v>
      </c>
      <c r="AD149" s="544">
        <v>0</v>
      </c>
      <c r="AE149" s="388" t="s">
        <v>36</v>
      </c>
      <c r="AF149" s="385" t="s">
        <v>36</v>
      </c>
      <c r="AG149" s="6" t="s">
        <v>278</v>
      </c>
      <c r="AH149" s="18" t="s">
        <v>23</v>
      </c>
      <c r="AI149" s="34"/>
      <c r="AJ149" s="35">
        <v>80.599999999999994</v>
      </c>
      <c r="AK149" s="36" t="s">
        <v>36</v>
      </c>
      <c r="AL149" s="97"/>
      <c r="AM149" s="1"/>
      <c r="AN149" s="1"/>
      <c r="AO149" s="1"/>
      <c r="AP149" s="1"/>
      <c r="AQ149" s="1"/>
    </row>
    <row r="150" spans="1:43">
      <c r="A150" s="2235"/>
      <c r="B150" s="1592">
        <v>42591</v>
      </c>
      <c r="C150" s="1593" t="s">
        <v>35</v>
      </c>
      <c r="D150" s="116" t="s">
        <v>657</v>
      </c>
      <c r="E150" s="73"/>
      <c r="F150" s="61"/>
      <c r="G150" s="23">
        <v>26.9</v>
      </c>
      <c r="H150" s="64">
        <v>27.3</v>
      </c>
      <c r="I150" s="65">
        <v>7.6</v>
      </c>
      <c r="J150" s="66">
        <v>5.9</v>
      </c>
      <c r="K150" s="24">
        <v>8.1999999999999993</v>
      </c>
      <c r="L150" s="69">
        <v>7.9</v>
      </c>
      <c r="M150" s="65"/>
      <c r="N150" s="66">
        <v>29.4</v>
      </c>
      <c r="O150" s="23"/>
      <c r="P150" s="64">
        <v>56.4</v>
      </c>
      <c r="Q150" s="23"/>
      <c r="R150" s="64">
        <v>81</v>
      </c>
      <c r="S150" s="23"/>
      <c r="T150" s="64"/>
      <c r="U150" s="23"/>
      <c r="V150" s="64"/>
      <c r="W150" s="65"/>
      <c r="X150" s="66">
        <v>31.1</v>
      </c>
      <c r="Y150" s="70"/>
      <c r="Z150" s="71">
        <v>212</v>
      </c>
      <c r="AA150" s="24"/>
      <c r="AB150" s="69">
        <v>0.15</v>
      </c>
      <c r="AC150" s="481">
        <v>0</v>
      </c>
      <c r="AD150" s="544">
        <v>32</v>
      </c>
      <c r="AE150" s="388" t="s">
        <v>36</v>
      </c>
      <c r="AF150" s="385" t="s">
        <v>36</v>
      </c>
      <c r="AG150" s="6" t="s">
        <v>279</v>
      </c>
      <c r="AH150" s="18" t="s">
        <v>23</v>
      </c>
      <c r="AI150" s="34"/>
      <c r="AJ150" s="35">
        <v>49.8</v>
      </c>
      <c r="AK150" s="36" t="s">
        <v>36</v>
      </c>
      <c r="AL150" s="97"/>
      <c r="AM150" s="1"/>
      <c r="AN150" s="1"/>
      <c r="AO150" s="1"/>
      <c r="AP150" s="1"/>
      <c r="AQ150" s="1"/>
    </row>
    <row r="151" spans="1:43">
      <c r="A151" s="2235"/>
      <c r="B151" s="1592">
        <v>42592</v>
      </c>
      <c r="C151" s="1593" t="s">
        <v>39</v>
      </c>
      <c r="D151" s="116" t="s">
        <v>676</v>
      </c>
      <c r="E151" s="73"/>
      <c r="F151" s="61">
        <v>26.7</v>
      </c>
      <c r="G151" s="23">
        <v>29.6</v>
      </c>
      <c r="H151" s="64">
        <v>27.2</v>
      </c>
      <c r="I151" s="65">
        <v>7</v>
      </c>
      <c r="J151" s="66">
        <v>5.3</v>
      </c>
      <c r="K151" s="24">
        <v>8.4</v>
      </c>
      <c r="L151" s="69">
        <v>7.8</v>
      </c>
      <c r="M151" s="65"/>
      <c r="N151" s="66">
        <v>30.2</v>
      </c>
      <c r="O151" s="23"/>
      <c r="P151" s="64">
        <v>55.8</v>
      </c>
      <c r="Q151" s="23"/>
      <c r="R151" s="64">
        <v>80.599999999999994</v>
      </c>
      <c r="S151" s="23"/>
      <c r="T151" s="64">
        <v>49.8</v>
      </c>
      <c r="U151" s="23"/>
      <c r="V151" s="64">
        <v>30.8</v>
      </c>
      <c r="W151" s="65"/>
      <c r="X151" s="66">
        <v>28.7</v>
      </c>
      <c r="Y151" s="70"/>
      <c r="Z151" s="71">
        <v>166</v>
      </c>
      <c r="AA151" s="24"/>
      <c r="AB151" s="69">
        <v>0.24</v>
      </c>
      <c r="AC151" s="481">
        <v>0</v>
      </c>
      <c r="AD151" s="544">
        <v>89</v>
      </c>
      <c r="AE151" s="388" t="s">
        <v>36</v>
      </c>
      <c r="AF151" s="385" t="s">
        <v>36</v>
      </c>
      <c r="AG151" s="6" t="s">
        <v>280</v>
      </c>
      <c r="AH151" s="18" t="s">
        <v>23</v>
      </c>
      <c r="AI151" s="34"/>
      <c r="AJ151" s="35">
        <v>30.8</v>
      </c>
      <c r="AK151" s="36" t="s">
        <v>36</v>
      </c>
      <c r="AL151" s="97"/>
      <c r="AM151" s="1"/>
      <c r="AN151" s="1"/>
      <c r="AO151" s="1"/>
      <c r="AP151" s="1"/>
      <c r="AQ151" s="1"/>
    </row>
    <row r="152" spans="1:43">
      <c r="A152" s="2235"/>
      <c r="B152" s="1592">
        <v>42593</v>
      </c>
      <c r="C152" s="1593" t="s">
        <v>40</v>
      </c>
      <c r="D152" s="116" t="s">
        <v>659</v>
      </c>
      <c r="E152" s="73"/>
      <c r="F152" s="61"/>
      <c r="G152" s="23">
        <v>26.9</v>
      </c>
      <c r="H152" s="64">
        <v>27.1</v>
      </c>
      <c r="I152" s="65">
        <v>5.6</v>
      </c>
      <c r="J152" s="66">
        <v>5</v>
      </c>
      <c r="K152" s="24">
        <v>8.6</v>
      </c>
      <c r="L152" s="69">
        <v>8</v>
      </c>
      <c r="M152" s="65"/>
      <c r="N152" s="66">
        <v>30.5</v>
      </c>
      <c r="O152" s="23"/>
      <c r="P152" s="64">
        <v>56.4</v>
      </c>
      <c r="Q152" s="23"/>
      <c r="R152" s="64">
        <v>82.2</v>
      </c>
      <c r="S152" s="23"/>
      <c r="T152" s="64"/>
      <c r="U152" s="23"/>
      <c r="V152" s="64"/>
      <c r="W152" s="65"/>
      <c r="X152" s="66">
        <v>31</v>
      </c>
      <c r="Y152" s="70"/>
      <c r="Z152" s="71">
        <v>251</v>
      </c>
      <c r="AA152" s="24"/>
      <c r="AB152" s="69">
        <v>0.28000000000000003</v>
      </c>
      <c r="AC152" s="481">
        <v>0</v>
      </c>
      <c r="AD152" s="544">
        <v>100</v>
      </c>
      <c r="AE152" s="388" t="s">
        <v>36</v>
      </c>
      <c r="AF152" s="385" t="s">
        <v>36</v>
      </c>
      <c r="AG152" s="6" t="s">
        <v>281</v>
      </c>
      <c r="AH152" s="18" t="s">
        <v>23</v>
      </c>
      <c r="AI152" s="37"/>
      <c r="AJ152" s="38">
        <v>28.7</v>
      </c>
      <c r="AK152" s="39" t="s">
        <v>36</v>
      </c>
      <c r="AL152" s="95"/>
      <c r="AM152" s="1"/>
      <c r="AN152" s="1"/>
      <c r="AO152" s="1"/>
      <c r="AP152" s="1"/>
      <c r="AQ152" s="1"/>
    </row>
    <row r="153" spans="1:43">
      <c r="A153" s="2235"/>
      <c r="B153" s="1592">
        <v>42594</v>
      </c>
      <c r="C153" s="1593" t="s">
        <v>41</v>
      </c>
      <c r="D153" s="116" t="s">
        <v>659</v>
      </c>
      <c r="E153" s="73"/>
      <c r="F153" s="61"/>
      <c r="G153" s="23">
        <v>26.8</v>
      </c>
      <c r="H153" s="64">
        <v>27.2</v>
      </c>
      <c r="I153" s="65">
        <v>6.1</v>
      </c>
      <c r="J153" s="66">
        <v>5</v>
      </c>
      <c r="K153" s="24">
        <v>8.6</v>
      </c>
      <c r="L153" s="69">
        <v>7.9</v>
      </c>
      <c r="M153" s="65"/>
      <c r="N153" s="66">
        <v>29.5</v>
      </c>
      <c r="O153" s="23"/>
      <c r="P153" s="64" t="s">
        <v>19</v>
      </c>
      <c r="Q153" s="23"/>
      <c r="R153" s="64" t="s">
        <v>19</v>
      </c>
      <c r="S153" s="23"/>
      <c r="T153" s="64"/>
      <c r="U153" s="23"/>
      <c r="V153" s="64"/>
      <c r="W153" s="65"/>
      <c r="X153" s="66" t="s">
        <v>19</v>
      </c>
      <c r="Y153" s="70"/>
      <c r="Z153" s="71" t="s">
        <v>19</v>
      </c>
      <c r="AA153" s="24"/>
      <c r="AB153" s="69"/>
      <c r="AC153" s="481">
        <v>0</v>
      </c>
      <c r="AD153" s="544">
        <v>105</v>
      </c>
      <c r="AE153" s="388" t="s">
        <v>36</v>
      </c>
      <c r="AF153" s="385" t="s">
        <v>36</v>
      </c>
      <c r="AG153" s="6" t="s">
        <v>282</v>
      </c>
      <c r="AH153" s="18" t="s">
        <v>23</v>
      </c>
      <c r="AI153" s="49"/>
      <c r="AJ153" s="50">
        <v>166</v>
      </c>
      <c r="AK153" s="25" t="s">
        <v>36</v>
      </c>
      <c r="AL153" s="26"/>
      <c r="AM153" s="1"/>
      <c r="AN153" s="1"/>
      <c r="AO153" s="1"/>
      <c r="AP153" s="1"/>
      <c r="AQ153" s="1"/>
    </row>
    <row r="154" spans="1:43">
      <c r="A154" s="2235"/>
      <c r="B154" s="1592">
        <v>42595</v>
      </c>
      <c r="C154" s="1593" t="s">
        <v>42</v>
      </c>
      <c r="D154" s="116" t="s">
        <v>676</v>
      </c>
      <c r="E154" s="73"/>
      <c r="F154" s="61"/>
      <c r="G154" s="23">
        <v>26.4</v>
      </c>
      <c r="H154" s="64">
        <v>26.8</v>
      </c>
      <c r="I154" s="65">
        <v>8</v>
      </c>
      <c r="J154" s="66">
        <v>6.2</v>
      </c>
      <c r="K154" s="24">
        <v>8.1999999999999993</v>
      </c>
      <c r="L154" s="69">
        <v>7.6</v>
      </c>
      <c r="M154" s="65"/>
      <c r="N154" s="66">
        <v>28.3</v>
      </c>
      <c r="O154" s="23"/>
      <c r="P154" s="64" t="s">
        <v>19</v>
      </c>
      <c r="Q154" s="23"/>
      <c r="R154" s="64" t="s">
        <v>19</v>
      </c>
      <c r="S154" s="23"/>
      <c r="T154" s="64"/>
      <c r="U154" s="23"/>
      <c r="V154" s="64"/>
      <c r="W154" s="65"/>
      <c r="X154" s="66" t="s">
        <v>19</v>
      </c>
      <c r="Y154" s="70"/>
      <c r="Z154" s="71" t="s">
        <v>19</v>
      </c>
      <c r="AA154" s="24"/>
      <c r="AB154" s="69"/>
      <c r="AC154" s="481">
        <v>0</v>
      </c>
      <c r="AD154" s="544">
        <v>45</v>
      </c>
      <c r="AE154" s="388" t="s">
        <v>36</v>
      </c>
      <c r="AF154" s="385" t="s">
        <v>36</v>
      </c>
      <c r="AG154" s="6" t="s">
        <v>283</v>
      </c>
      <c r="AH154" s="18" t="s">
        <v>23</v>
      </c>
      <c r="AI154" s="41"/>
      <c r="AJ154" s="41">
        <v>0.24</v>
      </c>
      <c r="AK154" s="42" t="s">
        <v>36</v>
      </c>
      <c r="AL154" s="96"/>
      <c r="AM154" s="1"/>
      <c r="AN154" s="1"/>
      <c r="AO154" s="1"/>
      <c r="AP154" s="1"/>
      <c r="AQ154" s="1"/>
    </row>
    <row r="155" spans="1:43">
      <c r="A155" s="2235"/>
      <c r="B155" s="1592">
        <v>42596</v>
      </c>
      <c r="C155" s="1593" t="s">
        <v>37</v>
      </c>
      <c r="D155" s="116" t="s">
        <v>676</v>
      </c>
      <c r="E155" s="73"/>
      <c r="F155" s="61"/>
      <c r="G155" s="23">
        <v>25.5</v>
      </c>
      <c r="H155" s="64">
        <v>26</v>
      </c>
      <c r="I155" s="65">
        <v>8.5</v>
      </c>
      <c r="J155" s="66">
        <v>6.4</v>
      </c>
      <c r="K155" s="24">
        <v>7.7</v>
      </c>
      <c r="L155" s="69">
        <v>7.8</v>
      </c>
      <c r="M155" s="65"/>
      <c r="N155" s="66">
        <v>29.3</v>
      </c>
      <c r="O155" s="23"/>
      <c r="P155" s="64">
        <v>59</v>
      </c>
      <c r="Q155" s="23"/>
      <c r="R155" s="64">
        <v>81.599999999999994</v>
      </c>
      <c r="S155" s="23"/>
      <c r="T155" s="64"/>
      <c r="U155" s="23"/>
      <c r="V155" s="64"/>
      <c r="W155" s="65"/>
      <c r="X155" s="66">
        <v>28.6</v>
      </c>
      <c r="Y155" s="70"/>
      <c r="Z155" s="71">
        <v>218</v>
      </c>
      <c r="AA155" s="24"/>
      <c r="AB155" s="69">
        <v>0.4</v>
      </c>
      <c r="AC155" s="481">
        <v>0</v>
      </c>
      <c r="AD155" s="544">
        <v>0</v>
      </c>
      <c r="AE155" s="388" t="s">
        <v>36</v>
      </c>
      <c r="AF155" s="385" t="s">
        <v>36</v>
      </c>
      <c r="AG155" s="6" t="s">
        <v>24</v>
      </c>
      <c r="AH155" s="18" t="s">
        <v>23</v>
      </c>
      <c r="AI155" s="23"/>
      <c r="AJ155" s="48">
        <v>3.3</v>
      </c>
      <c r="AK155" s="155" t="s">
        <v>36</v>
      </c>
      <c r="AL155" s="96"/>
    </row>
    <row r="156" spans="1:43">
      <c r="A156" s="2235"/>
      <c r="B156" s="1592">
        <v>42597</v>
      </c>
      <c r="C156" s="1593" t="s">
        <v>38</v>
      </c>
      <c r="D156" s="75" t="s">
        <v>676</v>
      </c>
      <c r="E156" s="73"/>
      <c r="F156" s="61"/>
      <c r="G156" s="23">
        <v>25.8</v>
      </c>
      <c r="H156" s="64">
        <v>26</v>
      </c>
      <c r="I156" s="65">
        <v>7.8</v>
      </c>
      <c r="J156" s="66">
        <v>6.4</v>
      </c>
      <c r="K156" s="24">
        <v>7.8</v>
      </c>
      <c r="L156" s="69">
        <v>7.8</v>
      </c>
      <c r="M156" s="65"/>
      <c r="N156" s="66">
        <v>29.5</v>
      </c>
      <c r="O156" s="23"/>
      <c r="P156" s="64">
        <v>60.1</v>
      </c>
      <c r="Q156" s="23"/>
      <c r="R156" s="64">
        <v>82.2</v>
      </c>
      <c r="S156" s="23"/>
      <c r="T156" s="64"/>
      <c r="U156" s="23"/>
      <c r="V156" s="64"/>
      <c r="W156" s="65"/>
      <c r="X156" s="66">
        <v>28.4</v>
      </c>
      <c r="Y156" s="70"/>
      <c r="Z156" s="71">
        <v>193</v>
      </c>
      <c r="AA156" s="24"/>
      <c r="AB156" s="69">
        <v>0.37</v>
      </c>
      <c r="AC156" s="481">
        <v>0</v>
      </c>
      <c r="AD156" s="544">
        <v>0</v>
      </c>
      <c r="AE156" s="388" t="s">
        <v>454</v>
      </c>
      <c r="AF156" s="385" t="s">
        <v>454</v>
      </c>
      <c r="AG156" s="6" t="s">
        <v>25</v>
      </c>
      <c r="AH156" s="18" t="s">
        <v>23</v>
      </c>
      <c r="AI156" s="23"/>
      <c r="AJ156" s="48">
        <v>0.7</v>
      </c>
      <c r="AK156" s="36" t="s">
        <v>36</v>
      </c>
      <c r="AL156" s="96"/>
    </row>
    <row r="157" spans="1:43">
      <c r="A157" s="2235"/>
      <c r="B157" s="1592">
        <v>42598</v>
      </c>
      <c r="C157" s="1593" t="s">
        <v>35</v>
      </c>
      <c r="D157" s="116" t="s">
        <v>659</v>
      </c>
      <c r="E157" s="73"/>
      <c r="F157" s="61"/>
      <c r="G157" s="23">
        <v>25.9</v>
      </c>
      <c r="H157" s="64">
        <v>26.1</v>
      </c>
      <c r="I157" s="65">
        <v>7.4</v>
      </c>
      <c r="J157" s="66">
        <v>6.2</v>
      </c>
      <c r="K157" s="24">
        <v>7.9</v>
      </c>
      <c r="L157" s="69">
        <v>7.9</v>
      </c>
      <c r="M157" s="65"/>
      <c r="N157" s="66">
        <v>29.7</v>
      </c>
      <c r="O157" s="23"/>
      <c r="P157" s="64">
        <v>60.6</v>
      </c>
      <c r="Q157" s="23"/>
      <c r="R157" s="64">
        <v>81.8</v>
      </c>
      <c r="S157" s="23"/>
      <c r="T157" s="64"/>
      <c r="U157" s="23"/>
      <c r="V157" s="64"/>
      <c r="W157" s="65"/>
      <c r="X157" s="66">
        <v>28.4</v>
      </c>
      <c r="Y157" s="70"/>
      <c r="Z157" s="71">
        <v>195</v>
      </c>
      <c r="AA157" s="24"/>
      <c r="AB157" s="69">
        <v>0.33</v>
      </c>
      <c r="AC157" s="481">
        <v>0</v>
      </c>
      <c r="AD157" s="544">
        <v>0</v>
      </c>
      <c r="AE157" s="388" t="s">
        <v>36</v>
      </c>
      <c r="AF157" s="385" t="s">
        <v>36</v>
      </c>
      <c r="AG157" s="6" t="s">
        <v>284</v>
      </c>
      <c r="AH157" s="18" t="s">
        <v>23</v>
      </c>
      <c r="AI157" s="23"/>
      <c r="AJ157" s="48">
        <v>6.7</v>
      </c>
      <c r="AK157" s="36" t="s">
        <v>36</v>
      </c>
      <c r="AL157" s="96"/>
    </row>
    <row r="158" spans="1:43">
      <c r="A158" s="2235"/>
      <c r="B158" s="1592">
        <v>42599</v>
      </c>
      <c r="C158" s="1593" t="s">
        <v>39</v>
      </c>
      <c r="D158" s="116" t="s">
        <v>676</v>
      </c>
      <c r="E158" s="73"/>
      <c r="F158" s="61"/>
      <c r="G158" s="23">
        <v>25.9</v>
      </c>
      <c r="H158" s="64">
        <v>26.2</v>
      </c>
      <c r="I158" s="65">
        <v>7.7</v>
      </c>
      <c r="J158" s="66">
        <v>6.1</v>
      </c>
      <c r="K158" s="24">
        <v>7.9</v>
      </c>
      <c r="L158" s="69">
        <v>7.9</v>
      </c>
      <c r="M158" s="65"/>
      <c r="N158" s="66">
        <v>30.5</v>
      </c>
      <c r="O158" s="23"/>
      <c r="P158" s="64">
        <v>61.5</v>
      </c>
      <c r="Q158" s="23"/>
      <c r="R158" s="64">
        <v>83</v>
      </c>
      <c r="S158" s="23"/>
      <c r="T158" s="64"/>
      <c r="U158" s="23"/>
      <c r="V158" s="64"/>
      <c r="W158" s="65"/>
      <c r="X158" s="66">
        <v>28.3</v>
      </c>
      <c r="Y158" s="70"/>
      <c r="Z158" s="71">
        <v>225</v>
      </c>
      <c r="AA158" s="24"/>
      <c r="AB158" s="69">
        <v>0.31</v>
      </c>
      <c r="AC158" s="481">
        <v>0</v>
      </c>
      <c r="AD158" s="544">
        <v>0</v>
      </c>
      <c r="AE158" s="388" t="s">
        <v>36</v>
      </c>
      <c r="AF158" s="385" t="s">
        <v>36</v>
      </c>
      <c r="AG158" s="6" t="s">
        <v>285</v>
      </c>
      <c r="AH158" s="18" t="s">
        <v>23</v>
      </c>
      <c r="AI158" s="45"/>
      <c r="AJ158" s="46">
        <v>5.0999999999999997E-2</v>
      </c>
      <c r="AK158" s="47" t="s">
        <v>36</v>
      </c>
      <c r="AL158" s="98"/>
    </row>
    <row r="159" spans="1:43">
      <c r="A159" s="2235"/>
      <c r="B159" s="1592">
        <v>42600</v>
      </c>
      <c r="C159" s="1593" t="s">
        <v>40</v>
      </c>
      <c r="D159" s="116" t="s">
        <v>657</v>
      </c>
      <c r="E159" s="73"/>
      <c r="F159" s="61"/>
      <c r="G159" s="23">
        <v>25.7</v>
      </c>
      <c r="H159" s="64">
        <v>26.1</v>
      </c>
      <c r="I159" s="65">
        <v>8.9</v>
      </c>
      <c r="J159" s="66">
        <v>6.7</v>
      </c>
      <c r="K159" s="24">
        <v>7.7</v>
      </c>
      <c r="L159" s="69">
        <v>7.7</v>
      </c>
      <c r="M159" s="65"/>
      <c r="N159" s="66">
        <v>30.8</v>
      </c>
      <c r="O159" s="23"/>
      <c r="P159" s="64">
        <v>62.2</v>
      </c>
      <c r="Q159" s="23"/>
      <c r="R159" s="64">
        <v>85</v>
      </c>
      <c r="S159" s="23"/>
      <c r="T159" s="64"/>
      <c r="U159" s="23"/>
      <c r="V159" s="64"/>
      <c r="W159" s="65"/>
      <c r="X159" s="66">
        <v>30.2</v>
      </c>
      <c r="Y159" s="70"/>
      <c r="Z159" s="71">
        <v>205</v>
      </c>
      <c r="AA159" s="24"/>
      <c r="AB159" s="69">
        <v>0.33</v>
      </c>
      <c r="AC159" s="481">
        <v>0</v>
      </c>
      <c r="AD159" s="544">
        <v>45</v>
      </c>
      <c r="AE159" s="388" t="s">
        <v>36</v>
      </c>
      <c r="AF159" s="385" t="s">
        <v>36</v>
      </c>
      <c r="AG159" s="6" t="s">
        <v>292</v>
      </c>
      <c r="AH159" s="18" t="s">
        <v>23</v>
      </c>
      <c r="AI159" s="24"/>
      <c r="AJ159" s="44">
        <v>1.1599999999999999</v>
      </c>
      <c r="AK159" s="42" t="s">
        <v>36</v>
      </c>
      <c r="AL159" s="96"/>
    </row>
    <row r="160" spans="1:43">
      <c r="A160" s="2235"/>
      <c r="B160" s="1592">
        <v>42601</v>
      </c>
      <c r="C160" s="1593" t="s">
        <v>41</v>
      </c>
      <c r="D160" s="116" t="s">
        <v>659</v>
      </c>
      <c r="E160" s="73"/>
      <c r="F160" s="61"/>
      <c r="G160" s="23">
        <v>25.4</v>
      </c>
      <c r="H160" s="64">
        <v>25.7</v>
      </c>
      <c r="I160" s="65">
        <v>7.9</v>
      </c>
      <c r="J160" s="66">
        <v>6.1</v>
      </c>
      <c r="K160" s="24">
        <v>7.5</v>
      </c>
      <c r="L160" s="69">
        <v>7.4</v>
      </c>
      <c r="M160" s="65"/>
      <c r="N160" s="66">
        <v>30.8</v>
      </c>
      <c r="O160" s="23"/>
      <c r="P160" s="64" t="s">
        <v>19</v>
      </c>
      <c r="Q160" s="23"/>
      <c r="R160" s="64" t="s">
        <v>19</v>
      </c>
      <c r="S160" s="23"/>
      <c r="T160" s="64"/>
      <c r="U160" s="23"/>
      <c r="V160" s="64"/>
      <c r="W160" s="65"/>
      <c r="X160" s="66" t="s">
        <v>19</v>
      </c>
      <c r="Y160" s="70"/>
      <c r="Z160" s="71" t="s">
        <v>19</v>
      </c>
      <c r="AA160" s="24"/>
      <c r="AB160" s="69"/>
      <c r="AC160" s="481">
        <v>0</v>
      </c>
      <c r="AD160" s="544">
        <v>78</v>
      </c>
      <c r="AE160" s="388" t="s">
        <v>36</v>
      </c>
      <c r="AF160" s="385" t="s">
        <v>36</v>
      </c>
      <c r="AG160" s="6" t="s">
        <v>286</v>
      </c>
      <c r="AH160" s="18" t="s">
        <v>23</v>
      </c>
      <c r="AI160" s="24"/>
      <c r="AJ160" s="44">
        <v>3.24</v>
      </c>
      <c r="AK160" s="42" t="s">
        <v>36</v>
      </c>
      <c r="AL160" s="96"/>
    </row>
    <row r="161" spans="1:39">
      <c r="A161" s="2235"/>
      <c r="B161" s="1592">
        <v>42602</v>
      </c>
      <c r="C161" s="1593" t="s">
        <v>42</v>
      </c>
      <c r="D161" s="116" t="s">
        <v>676</v>
      </c>
      <c r="E161" s="73"/>
      <c r="F161" s="61"/>
      <c r="G161" s="23">
        <v>25.7</v>
      </c>
      <c r="H161" s="64">
        <v>26</v>
      </c>
      <c r="I161" s="65">
        <v>6.7</v>
      </c>
      <c r="J161" s="66">
        <v>5.5</v>
      </c>
      <c r="K161" s="24">
        <v>7.6</v>
      </c>
      <c r="L161" s="69">
        <v>7.4</v>
      </c>
      <c r="M161" s="65"/>
      <c r="N161" s="66">
        <v>30.9</v>
      </c>
      <c r="O161" s="23"/>
      <c r="P161" s="64" t="s">
        <v>19</v>
      </c>
      <c r="Q161" s="23"/>
      <c r="R161" s="64" t="s">
        <v>19</v>
      </c>
      <c r="S161" s="23"/>
      <c r="T161" s="64"/>
      <c r="U161" s="23"/>
      <c r="V161" s="64"/>
      <c r="W161" s="65"/>
      <c r="X161" s="66" t="s">
        <v>19</v>
      </c>
      <c r="Y161" s="70"/>
      <c r="Z161" s="71" t="s">
        <v>19</v>
      </c>
      <c r="AA161" s="24"/>
      <c r="AB161" s="69"/>
      <c r="AC161" s="481">
        <v>0</v>
      </c>
      <c r="AD161" s="544">
        <v>77</v>
      </c>
      <c r="AE161" s="388" t="s">
        <v>36</v>
      </c>
      <c r="AF161" s="385" t="s">
        <v>36</v>
      </c>
      <c r="AG161" s="6" t="s">
        <v>287</v>
      </c>
      <c r="AH161" s="18" t="s">
        <v>23</v>
      </c>
      <c r="AI161" s="45"/>
      <c r="AJ161" s="46">
        <v>9.5000000000000001E-2</v>
      </c>
      <c r="AK161" s="47" t="s">
        <v>36</v>
      </c>
      <c r="AL161" s="98"/>
    </row>
    <row r="162" spans="1:39">
      <c r="A162" s="2235"/>
      <c r="B162" s="1592">
        <v>42603</v>
      </c>
      <c r="C162" s="1593" t="s">
        <v>37</v>
      </c>
      <c r="D162" s="116" t="s">
        <v>676</v>
      </c>
      <c r="E162" s="73"/>
      <c r="F162" s="61"/>
      <c r="G162" s="23">
        <v>25.5</v>
      </c>
      <c r="H162" s="64">
        <v>26</v>
      </c>
      <c r="I162" s="65">
        <v>10</v>
      </c>
      <c r="J162" s="66">
        <v>7.4</v>
      </c>
      <c r="K162" s="24">
        <v>7.4</v>
      </c>
      <c r="L162" s="69">
        <v>7.2</v>
      </c>
      <c r="M162" s="65"/>
      <c r="N162" s="66">
        <v>28.6</v>
      </c>
      <c r="O162" s="23"/>
      <c r="P162" s="64">
        <v>55</v>
      </c>
      <c r="Q162" s="23"/>
      <c r="R162" s="64">
        <v>79</v>
      </c>
      <c r="S162" s="23"/>
      <c r="T162" s="64"/>
      <c r="U162" s="23"/>
      <c r="V162" s="64"/>
      <c r="W162" s="65"/>
      <c r="X162" s="66">
        <v>26.3</v>
      </c>
      <c r="Y162" s="70"/>
      <c r="Z162" s="71">
        <v>183</v>
      </c>
      <c r="AA162" s="24"/>
      <c r="AB162" s="69">
        <v>0.45</v>
      </c>
      <c r="AC162" s="481">
        <v>0</v>
      </c>
      <c r="AD162" s="544">
        <v>105</v>
      </c>
      <c r="AE162" s="388" t="s">
        <v>36</v>
      </c>
      <c r="AF162" s="385" t="s">
        <v>36</v>
      </c>
      <c r="AG162" s="6" t="s">
        <v>288</v>
      </c>
      <c r="AH162" s="18" t="s">
        <v>23</v>
      </c>
      <c r="AI162" s="24"/>
      <c r="AJ162" s="44" t="s">
        <v>644</v>
      </c>
      <c r="AK162" s="42" t="s">
        <v>36</v>
      </c>
      <c r="AL162" s="96"/>
    </row>
    <row r="163" spans="1:39">
      <c r="A163" s="2235"/>
      <c r="B163" s="1592">
        <v>42604</v>
      </c>
      <c r="C163" s="1593" t="s">
        <v>38</v>
      </c>
      <c r="D163" s="116" t="s">
        <v>676</v>
      </c>
      <c r="E163" s="73"/>
      <c r="F163" s="61"/>
      <c r="G163" s="23">
        <v>25.6</v>
      </c>
      <c r="H163" s="64">
        <v>25.9</v>
      </c>
      <c r="I163" s="65">
        <v>9.3000000000000007</v>
      </c>
      <c r="J163" s="66">
        <v>7.4</v>
      </c>
      <c r="K163" s="24">
        <v>7.4</v>
      </c>
      <c r="L163" s="69">
        <v>7.1</v>
      </c>
      <c r="M163" s="65"/>
      <c r="N163" s="66">
        <v>28.2</v>
      </c>
      <c r="O163" s="23"/>
      <c r="P163" s="64">
        <v>51.7</v>
      </c>
      <c r="Q163" s="23"/>
      <c r="R163" s="64">
        <v>78.400000000000006</v>
      </c>
      <c r="S163" s="23"/>
      <c r="T163" s="64"/>
      <c r="U163" s="23"/>
      <c r="V163" s="64"/>
      <c r="W163" s="65"/>
      <c r="X163" s="66">
        <v>25.9</v>
      </c>
      <c r="Y163" s="70"/>
      <c r="Z163" s="71">
        <v>213</v>
      </c>
      <c r="AA163" s="24"/>
      <c r="AB163" s="69">
        <v>0.42</v>
      </c>
      <c r="AC163" s="481">
        <v>0</v>
      </c>
      <c r="AD163" s="544">
        <v>50</v>
      </c>
      <c r="AE163" s="388" t="s">
        <v>36</v>
      </c>
      <c r="AF163" s="385" t="s">
        <v>36</v>
      </c>
      <c r="AG163" s="6" t="s">
        <v>289</v>
      </c>
      <c r="AH163" s="18" t="s">
        <v>23</v>
      </c>
      <c r="AI163" s="23"/>
      <c r="AJ163" s="48">
        <v>24.3</v>
      </c>
      <c r="AK163" s="36" t="s">
        <v>36</v>
      </c>
      <c r="AL163" s="97"/>
    </row>
    <row r="164" spans="1:39">
      <c r="A164" s="2235"/>
      <c r="B164" s="1592">
        <v>42605</v>
      </c>
      <c r="C164" s="1593" t="s">
        <v>35</v>
      </c>
      <c r="D164" s="116" t="s">
        <v>657</v>
      </c>
      <c r="E164" s="73"/>
      <c r="F164" s="61"/>
      <c r="G164" s="23">
        <v>25.7</v>
      </c>
      <c r="H164" s="64">
        <v>26.1</v>
      </c>
      <c r="I164" s="65">
        <v>8.4</v>
      </c>
      <c r="J164" s="66">
        <v>6.8</v>
      </c>
      <c r="K164" s="24">
        <v>7.4</v>
      </c>
      <c r="L164" s="69">
        <v>7.5</v>
      </c>
      <c r="M164" s="65"/>
      <c r="N164" s="66">
        <v>29.1</v>
      </c>
      <c r="O164" s="23"/>
      <c r="P164" s="64">
        <v>58.6</v>
      </c>
      <c r="Q164" s="23"/>
      <c r="R164" s="64">
        <v>80.400000000000006</v>
      </c>
      <c r="S164" s="23"/>
      <c r="T164" s="64"/>
      <c r="U164" s="23"/>
      <c r="V164" s="64"/>
      <c r="W164" s="65"/>
      <c r="X164" s="66">
        <v>26.4</v>
      </c>
      <c r="Y164" s="70"/>
      <c r="Z164" s="71">
        <v>198</v>
      </c>
      <c r="AA164" s="24"/>
      <c r="AB164" s="69">
        <v>0.42</v>
      </c>
      <c r="AC164" s="481">
        <v>0</v>
      </c>
      <c r="AD164" s="544">
        <v>0</v>
      </c>
      <c r="AE164" s="388" t="s">
        <v>36</v>
      </c>
      <c r="AF164" s="385" t="s">
        <v>36</v>
      </c>
      <c r="AG164" s="6" t="s">
        <v>27</v>
      </c>
      <c r="AH164" s="18" t="s">
        <v>23</v>
      </c>
      <c r="AI164" s="23"/>
      <c r="AJ164" s="48">
        <v>22.2</v>
      </c>
      <c r="AK164" s="36" t="s">
        <v>36</v>
      </c>
      <c r="AL164" s="97"/>
    </row>
    <row r="165" spans="1:39">
      <c r="A165" s="2235"/>
      <c r="B165" s="1592">
        <v>42606</v>
      </c>
      <c r="C165" s="1593" t="s">
        <v>39</v>
      </c>
      <c r="D165" s="116" t="s">
        <v>676</v>
      </c>
      <c r="E165" s="73"/>
      <c r="F165" s="61"/>
      <c r="G165" s="23">
        <v>25.9</v>
      </c>
      <c r="H165" s="64">
        <v>26.2</v>
      </c>
      <c r="I165" s="65">
        <v>7.5</v>
      </c>
      <c r="J165" s="66">
        <v>6.4</v>
      </c>
      <c r="K165" s="24">
        <v>7.3</v>
      </c>
      <c r="L165" s="69">
        <v>7.4</v>
      </c>
      <c r="M165" s="65"/>
      <c r="N165" s="66">
        <v>29.8</v>
      </c>
      <c r="O165" s="23"/>
      <c r="P165" s="64">
        <v>60.2</v>
      </c>
      <c r="Q165" s="23"/>
      <c r="R165" s="64">
        <v>81.400000000000006</v>
      </c>
      <c r="S165" s="23"/>
      <c r="T165" s="64"/>
      <c r="U165" s="23"/>
      <c r="V165" s="64"/>
      <c r="W165" s="65"/>
      <c r="X165" s="66">
        <v>26.9</v>
      </c>
      <c r="Y165" s="70"/>
      <c r="Z165" s="71">
        <v>222</v>
      </c>
      <c r="AA165" s="24"/>
      <c r="AB165" s="69">
        <v>0.24</v>
      </c>
      <c r="AC165" s="481">
        <v>0</v>
      </c>
      <c r="AD165" s="544">
        <v>0</v>
      </c>
      <c r="AE165" s="388" t="s">
        <v>36</v>
      </c>
      <c r="AF165" s="385" t="s">
        <v>36</v>
      </c>
      <c r="AG165" s="6" t="s">
        <v>290</v>
      </c>
      <c r="AH165" s="18" t="s">
        <v>275</v>
      </c>
      <c r="AI165" s="51"/>
      <c r="AJ165" s="52">
        <v>7</v>
      </c>
      <c r="AK165" s="43" t="s">
        <v>36</v>
      </c>
      <c r="AL165" s="99"/>
    </row>
    <row r="166" spans="1:39">
      <c r="A166" s="2235"/>
      <c r="B166" s="1592">
        <v>42607</v>
      </c>
      <c r="C166" s="1593" t="s">
        <v>40</v>
      </c>
      <c r="D166" s="116" t="s">
        <v>657</v>
      </c>
      <c r="E166" s="73"/>
      <c r="F166" s="61"/>
      <c r="G166" s="23">
        <v>26.3</v>
      </c>
      <c r="H166" s="64">
        <v>26.6</v>
      </c>
      <c r="I166" s="65">
        <v>7</v>
      </c>
      <c r="J166" s="66">
        <v>6.2</v>
      </c>
      <c r="K166" s="24">
        <v>7.5</v>
      </c>
      <c r="L166" s="69">
        <v>7.5</v>
      </c>
      <c r="M166" s="65"/>
      <c r="N166" s="66">
        <v>29.6</v>
      </c>
      <c r="O166" s="23"/>
      <c r="P166" s="64">
        <v>61.7</v>
      </c>
      <c r="Q166" s="23"/>
      <c r="R166" s="64">
        <v>83.2</v>
      </c>
      <c r="S166" s="23"/>
      <c r="T166" s="64"/>
      <c r="U166" s="23"/>
      <c r="V166" s="64"/>
      <c r="W166" s="65"/>
      <c r="X166" s="66">
        <v>28.7</v>
      </c>
      <c r="Y166" s="70"/>
      <c r="Z166" s="71">
        <v>195</v>
      </c>
      <c r="AA166" s="24"/>
      <c r="AB166" s="69">
        <v>0.32</v>
      </c>
      <c r="AC166" s="481">
        <v>0</v>
      </c>
      <c r="AD166" s="544">
        <v>0</v>
      </c>
      <c r="AE166" s="388" t="s">
        <v>36</v>
      </c>
      <c r="AF166" s="385" t="s">
        <v>36</v>
      </c>
      <c r="AG166" s="6" t="s">
        <v>291</v>
      </c>
      <c r="AH166" s="18" t="s">
        <v>23</v>
      </c>
      <c r="AI166" s="51"/>
      <c r="AJ166" s="52">
        <v>5</v>
      </c>
      <c r="AK166" s="43" t="s">
        <v>36</v>
      </c>
      <c r="AL166" s="99"/>
    </row>
    <row r="167" spans="1:39">
      <c r="A167" s="2235"/>
      <c r="B167" s="1592">
        <v>42608</v>
      </c>
      <c r="C167" s="1593" t="s">
        <v>41</v>
      </c>
      <c r="D167" s="116" t="s">
        <v>657</v>
      </c>
      <c r="E167" s="73"/>
      <c r="F167" s="61"/>
      <c r="G167" s="23">
        <v>26.5</v>
      </c>
      <c r="H167" s="64">
        <v>26.9</v>
      </c>
      <c r="I167" s="65">
        <v>7.4</v>
      </c>
      <c r="J167" s="66">
        <v>6.4</v>
      </c>
      <c r="K167" s="24">
        <v>7.5</v>
      </c>
      <c r="L167" s="69">
        <v>7.6</v>
      </c>
      <c r="M167" s="65"/>
      <c r="N167" s="66">
        <v>29.9</v>
      </c>
      <c r="O167" s="23"/>
      <c r="P167" s="64" t="s">
        <v>19</v>
      </c>
      <c r="Q167" s="23"/>
      <c r="R167" s="64" t="s">
        <v>19</v>
      </c>
      <c r="S167" s="23"/>
      <c r="T167" s="64"/>
      <c r="U167" s="23"/>
      <c r="V167" s="64"/>
      <c r="W167" s="65"/>
      <c r="X167" s="66" t="s">
        <v>19</v>
      </c>
      <c r="Y167" s="70"/>
      <c r="Z167" s="71" t="s">
        <v>19</v>
      </c>
      <c r="AA167" s="24"/>
      <c r="AB167" s="69"/>
      <c r="AC167" s="481">
        <v>0</v>
      </c>
      <c r="AD167" s="544">
        <v>0</v>
      </c>
      <c r="AE167" s="388" t="s">
        <v>36</v>
      </c>
      <c r="AF167" s="385" t="s">
        <v>36</v>
      </c>
      <c r="AG167" s="19"/>
      <c r="AH167" s="9"/>
      <c r="AI167" s="20"/>
      <c r="AJ167" s="8"/>
      <c r="AK167" s="8"/>
      <c r="AL167" s="9"/>
    </row>
    <row r="168" spans="1:39">
      <c r="A168" s="2235"/>
      <c r="B168" s="1592">
        <v>42609</v>
      </c>
      <c r="C168" s="1593" t="s">
        <v>42</v>
      </c>
      <c r="D168" s="116" t="s">
        <v>676</v>
      </c>
      <c r="E168" s="73"/>
      <c r="F168" s="61"/>
      <c r="G168" s="23">
        <v>26.5</v>
      </c>
      <c r="H168" s="64">
        <v>26.9</v>
      </c>
      <c r="I168" s="65">
        <v>6.8</v>
      </c>
      <c r="J168" s="66">
        <v>6.2</v>
      </c>
      <c r="K168" s="24">
        <v>7.4</v>
      </c>
      <c r="L168" s="69">
        <v>7.5</v>
      </c>
      <c r="M168" s="65"/>
      <c r="N168" s="66">
        <v>30</v>
      </c>
      <c r="O168" s="23"/>
      <c r="P168" s="64" t="s">
        <v>19</v>
      </c>
      <c r="Q168" s="23"/>
      <c r="R168" s="64" t="s">
        <v>19</v>
      </c>
      <c r="S168" s="23"/>
      <c r="T168" s="64"/>
      <c r="U168" s="23"/>
      <c r="V168" s="64"/>
      <c r="W168" s="65"/>
      <c r="X168" s="66" t="s">
        <v>19</v>
      </c>
      <c r="Y168" s="70"/>
      <c r="Z168" s="71" t="s">
        <v>19</v>
      </c>
      <c r="AA168" s="24"/>
      <c r="AB168" s="69"/>
      <c r="AC168" s="481">
        <v>0</v>
      </c>
      <c r="AD168" s="544">
        <v>0</v>
      </c>
      <c r="AE168" s="388" t="s">
        <v>36</v>
      </c>
      <c r="AF168" s="385" t="s">
        <v>36</v>
      </c>
      <c r="AG168" s="19"/>
      <c r="AH168" s="9"/>
      <c r="AI168" s="20"/>
      <c r="AJ168" s="8"/>
      <c r="AK168" s="8"/>
      <c r="AL168" s="9"/>
    </row>
    <row r="169" spans="1:39">
      <c r="A169" s="2235"/>
      <c r="B169" s="1592">
        <v>42610</v>
      </c>
      <c r="C169" s="1593" t="s">
        <v>37</v>
      </c>
      <c r="D169" s="116" t="s">
        <v>657</v>
      </c>
      <c r="E169" s="73"/>
      <c r="F169" s="61"/>
      <c r="G169" s="23">
        <v>26.7</v>
      </c>
      <c r="H169" s="64">
        <v>27</v>
      </c>
      <c r="I169" s="65">
        <v>7.2</v>
      </c>
      <c r="J169" s="66">
        <v>5.7</v>
      </c>
      <c r="K169" s="24">
        <v>7.4</v>
      </c>
      <c r="L169" s="69">
        <v>7.5</v>
      </c>
      <c r="M169" s="65"/>
      <c r="N169" s="66">
        <v>30</v>
      </c>
      <c r="O169" s="23"/>
      <c r="P169" s="64">
        <v>61.6</v>
      </c>
      <c r="Q169" s="23"/>
      <c r="R169" s="64">
        <v>83</v>
      </c>
      <c r="S169" s="23"/>
      <c r="T169" s="64"/>
      <c r="U169" s="23"/>
      <c r="V169" s="64"/>
      <c r="W169" s="65"/>
      <c r="X169" s="66">
        <v>29.4</v>
      </c>
      <c r="Y169" s="70"/>
      <c r="Z169" s="71">
        <v>208</v>
      </c>
      <c r="AA169" s="24"/>
      <c r="AB169" s="69">
        <v>0.33</v>
      </c>
      <c r="AC169" s="481">
        <v>8</v>
      </c>
      <c r="AD169" s="544">
        <v>5</v>
      </c>
      <c r="AE169" s="388" t="s">
        <v>36</v>
      </c>
      <c r="AF169" s="385" t="s">
        <v>36</v>
      </c>
      <c r="AG169" s="21"/>
      <c r="AH169" s="3"/>
      <c r="AI169" s="22"/>
      <c r="AJ169" s="10"/>
      <c r="AK169" s="10"/>
      <c r="AL169" s="3"/>
    </row>
    <row r="170" spans="1:39">
      <c r="A170" s="2235"/>
      <c r="B170" s="1592">
        <v>42611</v>
      </c>
      <c r="C170" s="1593" t="s">
        <v>38</v>
      </c>
      <c r="D170" s="116" t="s">
        <v>657</v>
      </c>
      <c r="E170" s="73"/>
      <c r="F170" s="61"/>
      <c r="G170" s="23">
        <v>26.8</v>
      </c>
      <c r="H170" s="64">
        <v>27.1</v>
      </c>
      <c r="I170" s="65">
        <v>7.6</v>
      </c>
      <c r="J170" s="66">
        <v>6.6</v>
      </c>
      <c r="K170" s="24">
        <v>7.3</v>
      </c>
      <c r="L170" s="69">
        <v>7.4</v>
      </c>
      <c r="M170" s="65"/>
      <c r="N170" s="66">
        <v>30</v>
      </c>
      <c r="O170" s="23"/>
      <c r="P170" s="64">
        <v>62.3</v>
      </c>
      <c r="Q170" s="23"/>
      <c r="R170" s="64">
        <v>85.2</v>
      </c>
      <c r="S170" s="23"/>
      <c r="T170" s="64"/>
      <c r="U170" s="23"/>
      <c r="V170" s="64"/>
      <c r="W170" s="65"/>
      <c r="X170" s="66">
        <v>27.5</v>
      </c>
      <c r="Y170" s="70"/>
      <c r="Z170" s="71">
        <v>188</v>
      </c>
      <c r="AA170" s="24"/>
      <c r="AB170" s="69">
        <v>0.37</v>
      </c>
      <c r="AC170" s="481">
        <v>0</v>
      </c>
      <c r="AD170" s="544">
        <v>0</v>
      </c>
      <c r="AE170" s="388" t="s">
        <v>36</v>
      </c>
      <c r="AF170" s="385" t="s">
        <v>36</v>
      </c>
      <c r="AG170" s="29" t="s">
        <v>34</v>
      </c>
      <c r="AH170" s="2" t="s">
        <v>36</v>
      </c>
      <c r="AI170" s="2" t="s">
        <v>36</v>
      </c>
      <c r="AJ170" s="2" t="s">
        <v>36</v>
      </c>
      <c r="AK170" s="2" t="s">
        <v>36</v>
      </c>
      <c r="AL170" s="100" t="s">
        <v>36</v>
      </c>
    </row>
    <row r="171" spans="1:39">
      <c r="A171" s="2235"/>
      <c r="B171" s="1592">
        <v>42612</v>
      </c>
      <c r="C171" s="1596" t="s">
        <v>35</v>
      </c>
      <c r="D171" s="116" t="s">
        <v>676</v>
      </c>
      <c r="E171" s="73"/>
      <c r="F171" s="61"/>
      <c r="G171" s="23">
        <v>26.8</v>
      </c>
      <c r="H171" s="64">
        <v>27</v>
      </c>
      <c r="I171" s="65">
        <v>7.8</v>
      </c>
      <c r="J171" s="66">
        <v>6.7</v>
      </c>
      <c r="K171" s="24">
        <v>7.4</v>
      </c>
      <c r="L171" s="69">
        <v>7.4</v>
      </c>
      <c r="M171" s="65"/>
      <c r="N171" s="66">
        <v>30.1</v>
      </c>
      <c r="O171" s="23"/>
      <c r="P171" s="64">
        <v>62.2</v>
      </c>
      <c r="Q171" s="23"/>
      <c r="R171" s="64">
        <v>85</v>
      </c>
      <c r="S171" s="23"/>
      <c r="T171" s="64"/>
      <c r="U171" s="23"/>
      <c r="V171" s="64"/>
      <c r="W171" s="65"/>
      <c r="X171" s="66">
        <v>28.4</v>
      </c>
      <c r="Y171" s="70"/>
      <c r="Z171" s="71">
        <v>166</v>
      </c>
      <c r="AA171" s="24"/>
      <c r="AB171" s="69">
        <v>0.36</v>
      </c>
      <c r="AC171" s="481">
        <v>0</v>
      </c>
      <c r="AD171" s="544">
        <v>0</v>
      </c>
      <c r="AE171" s="388" t="s">
        <v>36</v>
      </c>
      <c r="AF171" s="385" t="s">
        <v>36</v>
      </c>
      <c r="AG171" s="11" t="s">
        <v>36</v>
      </c>
      <c r="AH171" s="2" t="s">
        <v>36</v>
      </c>
      <c r="AI171" s="2" t="s">
        <v>36</v>
      </c>
      <c r="AJ171" s="2" t="s">
        <v>36</v>
      </c>
      <c r="AK171" s="2" t="s">
        <v>36</v>
      </c>
      <c r="AL171" s="100" t="s">
        <v>36</v>
      </c>
    </row>
    <row r="172" spans="1:39">
      <c r="A172" s="2235"/>
      <c r="B172" s="1597">
        <v>42613</v>
      </c>
      <c r="C172" s="1598" t="s">
        <v>39</v>
      </c>
      <c r="D172" s="288" t="s">
        <v>659</v>
      </c>
      <c r="E172" s="146"/>
      <c r="F172" s="136"/>
      <c r="G172" s="137">
        <v>26.6</v>
      </c>
      <c r="H172" s="138">
        <v>26.8</v>
      </c>
      <c r="I172" s="139">
        <v>5.7</v>
      </c>
      <c r="J172" s="140">
        <v>5.5</v>
      </c>
      <c r="K172" s="141">
        <v>7.4</v>
      </c>
      <c r="L172" s="142">
        <v>7.4</v>
      </c>
      <c r="M172" s="139"/>
      <c r="N172" s="140">
        <v>30</v>
      </c>
      <c r="O172" s="137"/>
      <c r="P172" s="138">
        <v>62.6</v>
      </c>
      <c r="Q172" s="137"/>
      <c r="R172" s="138">
        <v>85</v>
      </c>
      <c r="S172" s="137"/>
      <c r="T172" s="138"/>
      <c r="U172" s="137"/>
      <c r="V172" s="138"/>
      <c r="W172" s="139"/>
      <c r="X172" s="140">
        <v>28.3</v>
      </c>
      <c r="Y172" s="143"/>
      <c r="Z172" s="144">
        <v>167</v>
      </c>
      <c r="AA172" s="141"/>
      <c r="AB172" s="142">
        <v>0.4</v>
      </c>
      <c r="AC172" s="478">
        <v>0</v>
      </c>
      <c r="AD172" s="545">
        <v>0</v>
      </c>
      <c r="AE172" s="388" t="s">
        <v>36</v>
      </c>
      <c r="AF172" s="385" t="s">
        <v>36</v>
      </c>
      <c r="AG172" s="11" t="s">
        <v>36</v>
      </c>
      <c r="AH172" s="2" t="s">
        <v>36</v>
      </c>
      <c r="AI172" s="2" t="s">
        <v>36</v>
      </c>
      <c r="AJ172" s="2" t="s">
        <v>36</v>
      </c>
      <c r="AK172" s="2" t="s">
        <v>36</v>
      </c>
      <c r="AL172" s="100" t="s">
        <v>36</v>
      </c>
    </row>
    <row r="173" spans="1:39" s="1" customFormat="1" ht="13.5" customHeight="1">
      <c r="A173" s="2235"/>
      <c r="B173" s="2301" t="s">
        <v>407</v>
      </c>
      <c r="C173" s="2302"/>
      <c r="D173" s="664"/>
      <c r="E173" s="702"/>
      <c r="F173" s="587">
        <f t="shared" ref="F173:AF173" si="15">MAX(F142:F172)</f>
        <v>26.7</v>
      </c>
      <c r="G173" s="588">
        <f t="shared" si="15"/>
        <v>29.6</v>
      </c>
      <c r="H173" s="589">
        <f t="shared" si="15"/>
        <v>27.3</v>
      </c>
      <c r="I173" s="590">
        <f t="shared" si="15"/>
        <v>10</v>
      </c>
      <c r="J173" s="591">
        <f t="shared" si="15"/>
        <v>7.4</v>
      </c>
      <c r="K173" s="592">
        <f t="shared" si="15"/>
        <v>8.8000000000000007</v>
      </c>
      <c r="L173" s="593">
        <f t="shared" si="15"/>
        <v>8.1999999999999993</v>
      </c>
      <c r="M173" s="590">
        <f t="shared" si="15"/>
        <v>0</v>
      </c>
      <c r="N173" s="591">
        <f t="shared" si="15"/>
        <v>30.9</v>
      </c>
      <c r="O173" s="588">
        <f t="shared" si="15"/>
        <v>0</v>
      </c>
      <c r="P173" s="589">
        <f t="shared" si="15"/>
        <v>62.6</v>
      </c>
      <c r="Q173" s="588">
        <f t="shared" si="15"/>
        <v>0</v>
      </c>
      <c r="R173" s="589">
        <f t="shared" si="15"/>
        <v>85.2</v>
      </c>
      <c r="S173" s="588">
        <f t="shared" si="15"/>
        <v>0</v>
      </c>
      <c r="T173" s="589">
        <f t="shared" si="15"/>
        <v>49.8</v>
      </c>
      <c r="U173" s="588">
        <f t="shared" si="15"/>
        <v>0</v>
      </c>
      <c r="V173" s="589">
        <f t="shared" si="15"/>
        <v>30.8</v>
      </c>
      <c r="W173" s="590">
        <f t="shared" si="15"/>
        <v>0</v>
      </c>
      <c r="X173" s="591">
        <f t="shared" si="15"/>
        <v>31.8</v>
      </c>
      <c r="Y173" s="594">
        <f t="shared" si="15"/>
        <v>0</v>
      </c>
      <c r="Z173" s="595">
        <f t="shared" si="15"/>
        <v>251</v>
      </c>
      <c r="AA173" s="592">
        <f t="shared" si="15"/>
        <v>0</v>
      </c>
      <c r="AB173" s="593">
        <f t="shared" si="15"/>
        <v>0.45</v>
      </c>
      <c r="AC173" s="615">
        <f t="shared" si="15"/>
        <v>8</v>
      </c>
      <c r="AD173" s="507">
        <f t="shared" si="15"/>
        <v>125</v>
      </c>
      <c r="AE173" s="596">
        <f t="shared" si="15"/>
        <v>0</v>
      </c>
      <c r="AF173" s="611">
        <f t="shared" si="15"/>
        <v>0</v>
      </c>
      <c r="AG173" s="11"/>
      <c r="AH173" s="2"/>
      <c r="AI173" s="2"/>
      <c r="AJ173" s="2"/>
      <c r="AK173" s="2"/>
      <c r="AL173" s="100"/>
    </row>
    <row r="174" spans="1:39" s="1" customFormat="1" ht="13.5" customHeight="1">
      <c r="A174" s="2235"/>
      <c r="B174" s="2303" t="s">
        <v>408</v>
      </c>
      <c r="C174" s="2304"/>
      <c r="D174" s="666"/>
      <c r="E174" s="703"/>
      <c r="F174" s="598">
        <f t="shared" ref="F174:AF174" si="16">MIN(F142:F172)</f>
        <v>26.7</v>
      </c>
      <c r="G174" s="599">
        <f t="shared" si="16"/>
        <v>25.4</v>
      </c>
      <c r="H174" s="600">
        <f t="shared" si="16"/>
        <v>25.7</v>
      </c>
      <c r="I174" s="601">
        <f t="shared" si="16"/>
        <v>5.6</v>
      </c>
      <c r="J174" s="602">
        <f t="shared" si="16"/>
        <v>5</v>
      </c>
      <c r="K174" s="603">
        <f t="shared" si="16"/>
        <v>7.3</v>
      </c>
      <c r="L174" s="604">
        <f t="shared" si="16"/>
        <v>7.1</v>
      </c>
      <c r="M174" s="601">
        <f t="shared" si="16"/>
        <v>0</v>
      </c>
      <c r="N174" s="602">
        <f t="shared" si="16"/>
        <v>28.2</v>
      </c>
      <c r="O174" s="599">
        <f t="shared" si="16"/>
        <v>0</v>
      </c>
      <c r="P174" s="600">
        <f t="shared" si="16"/>
        <v>51.7</v>
      </c>
      <c r="Q174" s="599">
        <f t="shared" si="16"/>
        <v>0</v>
      </c>
      <c r="R174" s="600">
        <f t="shared" si="16"/>
        <v>78.400000000000006</v>
      </c>
      <c r="S174" s="599">
        <f t="shared" si="16"/>
        <v>0</v>
      </c>
      <c r="T174" s="600">
        <f t="shared" si="16"/>
        <v>49.8</v>
      </c>
      <c r="U174" s="599">
        <f t="shared" si="16"/>
        <v>0</v>
      </c>
      <c r="V174" s="600">
        <f t="shared" si="16"/>
        <v>30.8</v>
      </c>
      <c r="W174" s="601">
        <f t="shared" si="16"/>
        <v>0</v>
      </c>
      <c r="X174" s="602">
        <f t="shared" si="16"/>
        <v>25.9</v>
      </c>
      <c r="Y174" s="605">
        <f t="shared" si="16"/>
        <v>0</v>
      </c>
      <c r="Z174" s="606">
        <f t="shared" si="16"/>
        <v>166</v>
      </c>
      <c r="AA174" s="603">
        <f t="shared" si="16"/>
        <v>0</v>
      </c>
      <c r="AB174" s="603">
        <f t="shared" si="16"/>
        <v>0.15</v>
      </c>
      <c r="AC174" s="49">
        <f t="shared" si="16"/>
        <v>0</v>
      </c>
      <c r="AD174" s="501">
        <f t="shared" si="16"/>
        <v>0</v>
      </c>
      <c r="AE174" s="607">
        <f t="shared" si="16"/>
        <v>0</v>
      </c>
      <c r="AF174" s="612">
        <f t="shared" si="16"/>
        <v>0</v>
      </c>
      <c r="AG174" s="11"/>
      <c r="AH174" s="2"/>
      <c r="AI174" s="2"/>
      <c r="AJ174" s="2"/>
      <c r="AK174" s="2"/>
      <c r="AL174" s="100"/>
    </row>
    <row r="175" spans="1:39" s="1" customFormat="1" ht="13.5" customHeight="1">
      <c r="A175" s="2235"/>
      <c r="B175" s="2303" t="s">
        <v>409</v>
      </c>
      <c r="C175" s="2304"/>
      <c r="D175" s="666"/>
      <c r="E175" s="673"/>
      <c r="F175" s="598">
        <f t="shared" ref="F175:AF175" si="17">IF(COUNT(F142:F172)=0,0,AVERAGE(F142:F172))</f>
        <v>26.7</v>
      </c>
      <c r="G175" s="599">
        <f t="shared" si="17"/>
        <v>26.380645161290321</v>
      </c>
      <c r="H175" s="600">
        <f t="shared" si="17"/>
        <v>26.622580645161293</v>
      </c>
      <c r="I175" s="601">
        <f t="shared" si="17"/>
        <v>7.8516129032258064</v>
      </c>
      <c r="J175" s="602">
        <f t="shared" si="17"/>
        <v>6.2580645161290311</v>
      </c>
      <c r="K175" s="603">
        <f t="shared" si="17"/>
        <v>7.8354838709677441</v>
      </c>
      <c r="L175" s="604">
        <f t="shared" si="17"/>
        <v>7.6806451612903226</v>
      </c>
      <c r="M175" s="601">
        <f t="shared" si="17"/>
        <v>0</v>
      </c>
      <c r="N175" s="602">
        <f>IF(COUNT(N142:N172)=0,0,AVERAGE(N142:N172))</f>
        <v>29.767741935483869</v>
      </c>
      <c r="O175" s="599">
        <f t="shared" si="17"/>
        <v>0</v>
      </c>
      <c r="P175" s="600">
        <f t="shared" si="17"/>
        <v>58.822727272727271</v>
      </c>
      <c r="Q175" s="599">
        <f t="shared" si="17"/>
        <v>0</v>
      </c>
      <c r="R175" s="600">
        <f t="shared" si="17"/>
        <v>81.909090909090935</v>
      </c>
      <c r="S175" s="599">
        <f t="shared" si="17"/>
        <v>0</v>
      </c>
      <c r="T175" s="600">
        <f t="shared" si="17"/>
        <v>49.8</v>
      </c>
      <c r="U175" s="599">
        <f t="shared" si="17"/>
        <v>0</v>
      </c>
      <c r="V175" s="600">
        <f t="shared" si="17"/>
        <v>30.8</v>
      </c>
      <c r="W175" s="601">
        <f t="shared" si="17"/>
        <v>0</v>
      </c>
      <c r="X175" s="602">
        <f t="shared" si="17"/>
        <v>28.722727272727262</v>
      </c>
      <c r="Y175" s="605">
        <f t="shared" si="17"/>
        <v>0</v>
      </c>
      <c r="Z175" s="606">
        <f t="shared" si="17"/>
        <v>202.81818181818181</v>
      </c>
      <c r="AA175" s="603">
        <f t="shared" si="17"/>
        <v>0</v>
      </c>
      <c r="AB175" s="603">
        <f t="shared" si="17"/>
        <v>0.32181818181818184</v>
      </c>
      <c r="AC175" s="49">
        <f t="shared" si="17"/>
        <v>0.25806451612903225</v>
      </c>
      <c r="AD175" s="501">
        <f t="shared" si="17"/>
        <v>34.258064516129032</v>
      </c>
      <c r="AE175" s="607">
        <f t="shared" si="17"/>
        <v>0</v>
      </c>
      <c r="AF175" s="613">
        <f t="shared" si="17"/>
        <v>0</v>
      </c>
      <c r="AG175" s="11"/>
      <c r="AH175" s="2"/>
      <c r="AI175" s="2"/>
      <c r="AJ175" s="2"/>
      <c r="AK175" s="2"/>
      <c r="AL175" s="100"/>
    </row>
    <row r="176" spans="1:39" s="1" customFormat="1" ht="13.5" customHeight="1">
      <c r="A176" s="2236"/>
      <c r="B176" s="2305" t="s">
        <v>410</v>
      </c>
      <c r="C176" s="2306"/>
      <c r="D176" s="705"/>
      <c r="E176" s="676"/>
      <c r="F176" s="677"/>
      <c r="G176" s="681"/>
      <c r="H176" s="678"/>
      <c r="I176" s="679"/>
      <c r="J176" s="682"/>
      <c r="K176" s="706"/>
      <c r="L176" s="680"/>
      <c r="M176" s="679"/>
      <c r="N176" s="682"/>
      <c r="O176" s="681"/>
      <c r="P176" s="678"/>
      <c r="Q176" s="681"/>
      <c r="R176" s="678"/>
      <c r="S176" s="681"/>
      <c r="T176" s="678"/>
      <c r="U176" s="681"/>
      <c r="V176" s="678"/>
      <c r="W176" s="679"/>
      <c r="X176" s="682"/>
      <c r="Y176" s="683"/>
      <c r="Z176" s="701"/>
      <c r="AA176" s="706"/>
      <c r="AB176" s="680"/>
      <c r="AC176" s="616">
        <f>SUM(AC142:AC172)</f>
        <v>8</v>
      </c>
      <c r="AD176" s="504">
        <f>SUM(AD142:AD172)</f>
        <v>1062</v>
      </c>
      <c r="AE176" s="607"/>
      <c r="AF176" s="674"/>
      <c r="AG176" s="274"/>
      <c r="AH176" s="276"/>
      <c r="AI176" s="276"/>
      <c r="AJ176" s="276"/>
      <c r="AK176" s="276"/>
      <c r="AL176" s="275"/>
      <c r="AM176" s="704"/>
    </row>
    <row r="177" spans="1:38" ht="13.5" customHeight="1">
      <c r="A177" s="2234" t="s">
        <v>323</v>
      </c>
      <c r="B177" s="1602">
        <v>42614</v>
      </c>
      <c r="C177" s="1600" t="s">
        <v>40</v>
      </c>
      <c r="D177" s="74" t="s">
        <v>676</v>
      </c>
      <c r="E177" s="72"/>
      <c r="F177" s="60" t="s">
        <v>19</v>
      </c>
      <c r="G177" s="62">
        <v>26.5</v>
      </c>
      <c r="H177" s="63">
        <v>26.8</v>
      </c>
      <c r="I177" s="56">
        <v>7</v>
      </c>
      <c r="J177" s="57">
        <v>6.2</v>
      </c>
      <c r="K177" s="67">
        <v>7.7</v>
      </c>
      <c r="L177" s="68">
        <v>7.7</v>
      </c>
      <c r="M177" s="56"/>
      <c r="N177" s="57">
        <v>30.6</v>
      </c>
      <c r="O177" s="62"/>
      <c r="P177" s="63">
        <v>64.8</v>
      </c>
      <c r="Q177" s="62"/>
      <c r="R177" s="63">
        <v>83.8</v>
      </c>
      <c r="S177" s="62"/>
      <c r="T177" s="63" t="s">
        <v>19</v>
      </c>
      <c r="U177" s="62"/>
      <c r="V177" s="63" t="s">
        <v>19</v>
      </c>
      <c r="W177" s="56"/>
      <c r="X177" s="57">
        <v>29.3</v>
      </c>
      <c r="Y177" s="58"/>
      <c r="Z177" s="59">
        <v>281</v>
      </c>
      <c r="AA177" s="67"/>
      <c r="AB177" s="68">
        <v>0.31</v>
      </c>
      <c r="AC177" s="483"/>
      <c r="AD177" s="543"/>
      <c r="AE177" s="388" t="s">
        <v>36</v>
      </c>
      <c r="AF177" s="385" t="s">
        <v>36</v>
      </c>
      <c r="AG177" s="186">
        <v>42985</v>
      </c>
      <c r="AH177" s="147" t="s">
        <v>29</v>
      </c>
      <c r="AI177" s="148">
        <v>25</v>
      </c>
      <c r="AJ177" s="149" t="s">
        <v>20</v>
      </c>
      <c r="AK177" s="150"/>
      <c r="AL177" s="151"/>
    </row>
    <row r="178" spans="1:38">
      <c r="A178" s="2235"/>
      <c r="B178" s="1592">
        <v>42615</v>
      </c>
      <c r="C178" s="1593" t="s">
        <v>41</v>
      </c>
      <c r="D178" s="75" t="s">
        <v>676</v>
      </c>
      <c r="E178" s="73"/>
      <c r="F178" s="61"/>
      <c r="G178" s="23">
        <v>26</v>
      </c>
      <c r="H178" s="64">
        <v>26.3</v>
      </c>
      <c r="I178" s="65">
        <v>5.6</v>
      </c>
      <c r="J178" s="66">
        <v>5.6</v>
      </c>
      <c r="K178" s="24">
        <v>7.6</v>
      </c>
      <c r="L178" s="69">
        <v>7.7</v>
      </c>
      <c r="M178" s="65"/>
      <c r="N178" s="66">
        <v>29.7</v>
      </c>
      <c r="O178" s="23"/>
      <c r="P178" s="64" t="s">
        <v>19</v>
      </c>
      <c r="Q178" s="23"/>
      <c r="R178" s="64" t="s">
        <v>19</v>
      </c>
      <c r="S178" s="23"/>
      <c r="T178" s="64"/>
      <c r="U178" s="23"/>
      <c r="V178" s="64"/>
      <c r="W178" s="65"/>
      <c r="X178" s="66" t="s">
        <v>19</v>
      </c>
      <c r="Y178" s="70"/>
      <c r="Z178" s="71" t="s">
        <v>19</v>
      </c>
      <c r="AA178" s="24"/>
      <c r="AB178" s="69" t="s">
        <v>19</v>
      </c>
      <c r="AC178" s="481"/>
      <c r="AD178" s="544"/>
      <c r="AE178" s="388" t="s">
        <v>36</v>
      </c>
      <c r="AF178" s="385" t="s">
        <v>36</v>
      </c>
      <c r="AG178" s="12" t="s">
        <v>30</v>
      </c>
      <c r="AH178" s="13" t="s">
        <v>31</v>
      </c>
      <c r="AI178" s="14" t="s">
        <v>32</v>
      </c>
      <c r="AJ178" s="15" t="s">
        <v>33</v>
      </c>
      <c r="AK178" s="16" t="s">
        <v>36</v>
      </c>
      <c r="AL178" s="93"/>
    </row>
    <row r="179" spans="1:38" ht="13.5" customHeight="1">
      <c r="A179" s="2235"/>
      <c r="B179" s="1592">
        <v>42616</v>
      </c>
      <c r="C179" s="1593" t="s">
        <v>42</v>
      </c>
      <c r="D179" s="75" t="s">
        <v>657</v>
      </c>
      <c r="E179" s="73"/>
      <c r="F179" s="61" t="s">
        <v>19</v>
      </c>
      <c r="G179" s="23">
        <v>25.2</v>
      </c>
      <c r="H179" s="64">
        <v>25.6</v>
      </c>
      <c r="I179" s="65">
        <v>7.8</v>
      </c>
      <c r="J179" s="66">
        <v>7</v>
      </c>
      <c r="K179" s="24">
        <v>7.4</v>
      </c>
      <c r="L179" s="69">
        <v>7.4</v>
      </c>
      <c r="M179" s="65"/>
      <c r="N179" s="66">
        <v>28.9</v>
      </c>
      <c r="O179" s="23"/>
      <c r="P179" s="64" t="s">
        <v>19</v>
      </c>
      <c r="Q179" s="23"/>
      <c r="R179" s="64" t="s">
        <v>19</v>
      </c>
      <c r="S179" s="23"/>
      <c r="T179" s="64" t="s">
        <v>19</v>
      </c>
      <c r="U179" s="23"/>
      <c r="V179" s="64" t="s">
        <v>19</v>
      </c>
      <c r="W179" s="65"/>
      <c r="X179" s="66" t="s">
        <v>19</v>
      </c>
      <c r="Y179" s="70"/>
      <c r="Z179" s="71" t="s">
        <v>19</v>
      </c>
      <c r="AA179" s="24"/>
      <c r="AB179" s="69" t="s">
        <v>19</v>
      </c>
      <c r="AC179" s="481"/>
      <c r="AD179" s="544"/>
      <c r="AE179" s="388" t="s">
        <v>36</v>
      </c>
      <c r="AF179" s="385" t="s">
        <v>36</v>
      </c>
      <c r="AG179" s="5" t="s">
        <v>273</v>
      </c>
      <c r="AH179" s="17" t="s">
        <v>20</v>
      </c>
      <c r="AI179" s="31"/>
      <c r="AJ179" s="32">
        <v>25</v>
      </c>
      <c r="AK179" s="33" t="s">
        <v>36</v>
      </c>
      <c r="AL179" s="94"/>
    </row>
    <row r="180" spans="1:38">
      <c r="A180" s="2235"/>
      <c r="B180" s="1592">
        <v>42617</v>
      </c>
      <c r="C180" s="1593" t="s">
        <v>37</v>
      </c>
      <c r="D180" s="75" t="s">
        <v>659</v>
      </c>
      <c r="E180" s="73"/>
      <c r="F180" s="61"/>
      <c r="G180" s="23">
        <v>23.6</v>
      </c>
      <c r="H180" s="64">
        <v>24.3</v>
      </c>
      <c r="I180" s="65">
        <v>8</v>
      </c>
      <c r="J180" s="66">
        <v>7.3</v>
      </c>
      <c r="K180" s="24">
        <v>7.4</v>
      </c>
      <c r="L180" s="69">
        <v>7.3</v>
      </c>
      <c r="M180" s="65"/>
      <c r="N180" s="66">
        <v>30.4</v>
      </c>
      <c r="O180" s="23"/>
      <c r="P180" s="64">
        <v>67.099999999999994</v>
      </c>
      <c r="Q180" s="23"/>
      <c r="R180" s="64">
        <v>85.2</v>
      </c>
      <c r="S180" s="23"/>
      <c r="T180" s="64"/>
      <c r="U180" s="23"/>
      <c r="V180" s="64"/>
      <c r="W180" s="65"/>
      <c r="X180" s="66">
        <v>27.1</v>
      </c>
      <c r="Y180" s="70"/>
      <c r="Z180" s="71">
        <v>168</v>
      </c>
      <c r="AA180" s="24"/>
      <c r="AB180" s="69">
        <v>0.53</v>
      </c>
      <c r="AC180" s="481"/>
      <c r="AD180" s="544"/>
      <c r="AE180" s="388" t="s">
        <v>36</v>
      </c>
      <c r="AF180" s="385" t="s">
        <v>36</v>
      </c>
      <c r="AG180" s="6" t="s">
        <v>274</v>
      </c>
      <c r="AH180" s="18" t="s">
        <v>275</v>
      </c>
      <c r="AI180" s="37"/>
      <c r="AJ180" s="38" t="s">
        <v>644</v>
      </c>
      <c r="AK180" s="39" t="s">
        <v>36</v>
      </c>
      <c r="AL180" s="95"/>
    </row>
    <row r="181" spans="1:38">
      <c r="A181" s="2235"/>
      <c r="B181" s="1592">
        <v>42618</v>
      </c>
      <c r="C181" s="1593" t="s">
        <v>38</v>
      </c>
      <c r="D181" s="75" t="s">
        <v>676</v>
      </c>
      <c r="E181" s="73"/>
      <c r="F181" s="61"/>
      <c r="G181" s="23">
        <v>24</v>
      </c>
      <c r="H181" s="64">
        <v>24.1</v>
      </c>
      <c r="I181" s="65">
        <v>7</v>
      </c>
      <c r="J181" s="66">
        <v>6.4</v>
      </c>
      <c r="K181" s="24">
        <v>7.4</v>
      </c>
      <c r="L181" s="69">
        <v>7.4</v>
      </c>
      <c r="M181" s="65"/>
      <c r="N181" s="66">
        <v>30.4</v>
      </c>
      <c r="O181" s="23"/>
      <c r="P181" s="64">
        <v>68</v>
      </c>
      <c r="Q181" s="23"/>
      <c r="R181" s="64">
        <v>87</v>
      </c>
      <c r="S181" s="23"/>
      <c r="T181" s="64"/>
      <c r="U181" s="23"/>
      <c r="V181" s="64"/>
      <c r="W181" s="65"/>
      <c r="X181" s="66">
        <v>27.9</v>
      </c>
      <c r="Y181" s="70"/>
      <c r="Z181" s="71">
        <v>179</v>
      </c>
      <c r="AA181" s="24"/>
      <c r="AB181" s="69">
        <v>0.41</v>
      </c>
      <c r="AC181" s="481"/>
      <c r="AD181" s="544"/>
      <c r="AE181" s="388" t="s">
        <v>454</v>
      </c>
      <c r="AF181" s="385" t="s">
        <v>454</v>
      </c>
      <c r="AG181" s="6" t="s">
        <v>21</v>
      </c>
      <c r="AH181" s="18"/>
      <c r="AI181" s="40"/>
      <c r="AJ181" s="41" t="s">
        <v>644</v>
      </c>
      <c r="AK181" s="42" t="s">
        <v>36</v>
      </c>
      <c r="AL181" s="96"/>
    </row>
    <row r="182" spans="1:38">
      <c r="A182" s="2235"/>
      <c r="B182" s="1592">
        <v>42619</v>
      </c>
      <c r="C182" s="1593" t="s">
        <v>35</v>
      </c>
      <c r="D182" s="75" t="s">
        <v>749</v>
      </c>
      <c r="E182" s="73"/>
      <c r="F182" s="61"/>
      <c r="G182" s="23">
        <v>24.1</v>
      </c>
      <c r="H182" s="64">
        <v>24.3</v>
      </c>
      <c r="I182" s="65">
        <v>7.8</v>
      </c>
      <c r="J182" s="66">
        <v>7</v>
      </c>
      <c r="K182" s="24">
        <v>7.4</v>
      </c>
      <c r="L182" s="69">
        <v>7.3</v>
      </c>
      <c r="M182" s="65"/>
      <c r="N182" s="66">
        <v>31.4</v>
      </c>
      <c r="O182" s="23"/>
      <c r="P182" s="64">
        <v>66.3</v>
      </c>
      <c r="Q182" s="23"/>
      <c r="R182" s="64">
        <v>86</v>
      </c>
      <c r="S182" s="23"/>
      <c r="T182" s="64"/>
      <c r="U182" s="23"/>
      <c r="V182" s="64"/>
      <c r="W182" s="65"/>
      <c r="X182" s="66">
        <v>29.1</v>
      </c>
      <c r="Y182" s="70"/>
      <c r="Z182" s="71">
        <v>253</v>
      </c>
      <c r="AA182" s="24"/>
      <c r="AB182" s="69">
        <v>0.44</v>
      </c>
      <c r="AC182" s="481"/>
      <c r="AD182" s="544"/>
      <c r="AE182" s="388" t="s">
        <v>36</v>
      </c>
      <c r="AF182" s="385" t="s">
        <v>36</v>
      </c>
      <c r="AG182" s="6" t="s">
        <v>276</v>
      </c>
      <c r="AH182" s="18" t="s">
        <v>22</v>
      </c>
      <c r="AI182" s="34"/>
      <c r="AJ182" s="35">
        <v>31</v>
      </c>
      <c r="AK182" s="36" t="s">
        <v>36</v>
      </c>
      <c r="AL182" s="97"/>
    </row>
    <row r="183" spans="1:38">
      <c r="A183" s="2235"/>
      <c r="B183" s="1592">
        <v>42620</v>
      </c>
      <c r="C183" s="1593" t="s">
        <v>39</v>
      </c>
      <c r="D183" s="75" t="s">
        <v>676</v>
      </c>
      <c r="E183" s="73"/>
      <c r="F183" s="61">
        <v>25</v>
      </c>
      <c r="G183" s="23">
        <v>24.1</v>
      </c>
      <c r="H183" s="64">
        <v>25</v>
      </c>
      <c r="I183" s="65">
        <v>7.7</v>
      </c>
      <c r="J183" s="66">
        <v>6.9</v>
      </c>
      <c r="K183" s="24">
        <v>7.3</v>
      </c>
      <c r="L183" s="69">
        <v>7.4</v>
      </c>
      <c r="M183" s="65"/>
      <c r="N183" s="66">
        <v>31</v>
      </c>
      <c r="O183" s="23"/>
      <c r="P183" s="64">
        <v>67.7</v>
      </c>
      <c r="Q183" s="23"/>
      <c r="R183" s="64">
        <v>87.6</v>
      </c>
      <c r="S183" s="23"/>
      <c r="T183" s="64">
        <v>51.2</v>
      </c>
      <c r="U183" s="23"/>
      <c r="V183" s="64">
        <v>36.4</v>
      </c>
      <c r="W183" s="65"/>
      <c r="X183" s="66">
        <v>28.6</v>
      </c>
      <c r="Y183" s="70"/>
      <c r="Z183" s="71">
        <v>234</v>
      </c>
      <c r="AA183" s="24"/>
      <c r="AB183" s="69">
        <v>0.4</v>
      </c>
      <c r="AC183" s="481"/>
      <c r="AD183" s="544"/>
      <c r="AE183" s="388" t="s">
        <v>36</v>
      </c>
      <c r="AF183" s="385" t="s">
        <v>36</v>
      </c>
      <c r="AG183" s="6" t="s">
        <v>277</v>
      </c>
      <c r="AH183" s="18" t="s">
        <v>23</v>
      </c>
      <c r="AI183" s="34"/>
      <c r="AJ183" s="35">
        <v>67.7</v>
      </c>
      <c r="AK183" s="36" t="s">
        <v>36</v>
      </c>
      <c r="AL183" s="97"/>
    </row>
    <row r="184" spans="1:38">
      <c r="A184" s="2235"/>
      <c r="B184" s="1592">
        <v>42621</v>
      </c>
      <c r="C184" s="1593" t="s">
        <v>40</v>
      </c>
      <c r="D184" s="75" t="s">
        <v>676</v>
      </c>
      <c r="E184" s="73"/>
      <c r="F184" s="61"/>
      <c r="G184" s="23">
        <v>24.1</v>
      </c>
      <c r="H184" s="64">
        <v>24.4</v>
      </c>
      <c r="I184" s="65">
        <v>7.9</v>
      </c>
      <c r="J184" s="66">
        <v>6.9</v>
      </c>
      <c r="K184" s="24">
        <v>7.3</v>
      </c>
      <c r="L184" s="69">
        <v>7.4</v>
      </c>
      <c r="M184" s="65"/>
      <c r="N184" s="66">
        <v>31.1</v>
      </c>
      <c r="O184" s="23"/>
      <c r="P184" s="64">
        <v>67.400000000000006</v>
      </c>
      <c r="Q184" s="23"/>
      <c r="R184" s="64">
        <v>87.2</v>
      </c>
      <c r="S184" s="23"/>
      <c r="T184" s="64"/>
      <c r="U184" s="23"/>
      <c r="V184" s="64"/>
      <c r="W184" s="65"/>
      <c r="X184" s="66">
        <v>30.6</v>
      </c>
      <c r="Y184" s="70"/>
      <c r="Z184" s="71">
        <v>249</v>
      </c>
      <c r="AA184" s="24"/>
      <c r="AB184" s="69">
        <v>0.4</v>
      </c>
      <c r="AC184" s="481"/>
      <c r="AD184" s="544"/>
      <c r="AE184" s="388" t="s">
        <v>36</v>
      </c>
      <c r="AF184" s="385" t="s">
        <v>36</v>
      </c>
      <c r="AG184" s="6" t="s">
        <v>278</v>
      </c>
      <c r="AH184" s="18" t="s">
        <v>23</v>
      </c>
      <c r="AI184" s="34"/>
      <c r="AJ184" s="35">
        <v>87.6</v>
      </c>
      <c r="AK184" s="36" t="s">
        <v>36</v>
      </c>
      <c r="AL184" s="97"/>
    </row>
    <row r="185" spans="1:38">
      <c r="A185" s="2235"/>
      <c r="B185" s="1592">
        <v>42622</v>
      </c>
      <c r="C185" s="1593" t="s">
        <v>41</v>
      </c>
      <c r="D185" s="75" t="s">
        <v>657</v>
      </c>
      <c r="E185" s="73"/>
      <c r="F185" s="61"/>
      <c r="G185" s="23">
        <v>24.1</v>
      </c>
      <c r="H185" s="64">
        <v>24.4</v>
      </c>
      <c r="I185" s="65">
        <v>8</v>
      </c>
      <c r="J185" s="66">
        <v>6.3</v>
      </c>
      <c r="K185" s="24">
        <v>7.3</v>
      </c>
      <c r="L185" s="69">
        <v>7.4</v>
      </c>
      <c r="M185" s="65"/>
      <c r="N185" s="66">
        <v>30.8</v>
      </c>
      <c r="O185" s="23"/>
      <c r="P185" s="64" t="s">
        <v>19</v>
      </c>
      <c r="Q185" s="23"/>
      <c r="R185" s="64" t="s">
        <v>19</v>
      </c>
      <c r="S185" s="23"/>
      <c r="T185" s="64"/>
      <c r="U185" s="23"/>
      <c r="V185" s="64"/>
      <c r="W185" s="65"/>
      <c r="X185" s="66" t="s">
        <v>19</v>
      </c>
      <c r="Y185" s="70"/>
      <c r="Z185" s="71" t="s">
        <v>19</v>
      </c>
      <c r="AA185" s="24"/>
      <c r="AB185" s="69" t="s">
        <v>19</v>
      </c>
      <c r="AC185" s="481"/>
      <c r="AD185" s="544"/>
      <c r="AE185" s="388" t="s">
        <v>36</v>
      </c>
      <c r="AF185" s="385" t="s">
        <v>36</v>
      </c>
      <c r="AG185" s="6" t="s">
        <v>279</v>
      </c>
      <c r="AH185" s="18" t="s">
        <v>23</v>
      </c>
      <c r="AI185" s="34"/>
      <c r="AJ185" s="35">
        <v>51.2</v>
      </c>
      <c r="AK185" s="36" t="s">
        <v>36</v>
      </c>
      <c r="AL185" s="97"/>
    </row>
    <row r="186" spans="1:38">
      <c r="A186" s="2235"/>
      <c r="B186" s="1592">
        <v>42623</v>
      </c>
      <c r="C186" s="1593" t="s">
        <v>42</v>
      </c>
      <c r="D186" s="75" t="s">
        <v>657</v>
      </c>
      <c r="E186" s="73"/>
      <c r="F186" s="61"/>
      <c r="G186" s="23">
        <v>24.2</v>
      </c>
      <c r="H186" s="64">
        <v>24.5</v>
      </c>
      <c r="I186" s="65">
        <v>7.7</v>
      </c>
      <c r="J186" s="66">
        <v>6.4</v>
      </c>
      <c r="K186" s="24">
        <v>7.4</v>
      </c>
      <c r="L186" s="69">
        <v>7.3</v>
      </c>
      <c r="M186" s="65"/>
      <c r="N186" s="66">
        <v>31.2</v>
      </c>
      <c r="O186" s="23"/>
      <c r="P186" s="64" t="s">
        <v>19</v>
      </c>
      <c r="Q186" s="23"/>
      <c r="R186" s="64" t="s">
        <v>19</v>
      </c>
      <c r="S186" s="23"/>
      <c r="T186" s="64"/>
      <c r="U186" s="23"/>
      <c r="V186" s="64"/>
      <c r="W186" s="65"/>
      <c r="X186" s="66" t="s">
        <v>19</v>
      </c>
      <c r="Y186" s="70"/>
      <c r="Z186" s="71" t="s">
        <v>19</v>
      </c>
      <c r="AA186" s="24"/>
      <c r="AB186" s="69" t="s">
        <v>19</v>
      </c>
      <c r="AC186" s="481"/>
      <c r="AD186" s="544"/>
      <c r="AE186" s="388" t="s">
        <v>36</v>
      </c>
      <c r="AF186" s="385" t="s">
        <v>36</v>
      </c>
      <c r="AG186" s="6" t="s">
        <v>280</v>
      </c>
      <c r="AH186" s="18" t="s">
        <v>23</v>
      </c>
      <c r="AI186" s="34"/>
      <c r="AJ186" s="35">
        <v>36.4</v>
      </c>
      <c r="AK186" s="36" t="s">
        <v>36</v>
      </c>
      <c r="AL186" s="97"/>
    </row>
    <row r="187" spans="1:38">
      <c r="A187" s="2235"/>
      <c r="B187" s="1592">
        <v>42624</v>
      </c>
      <c r="C187" s="1593" t="s">
        <v>37</v>
      </c>
      <c r="D187" s="75" t="s">
        <v>657</v>
      </c>
      <c r="E187" s="73"/>
      <c r="F187" s="61"/>
      <c r="G187" s="23">
        <v>24.1</v>
      </c>
      <c r="H187" s="64">
        <v>24.5</v>
      </c>
      <c r="I187" s="65">
        <v>8.6</v>
      </c>
      <c r="J187" s="66">
        <v>6.6</v>
      </c>
      <c r="K187" s="24">
        <v>7.4</v>
      </c>
      <c r="L187" s="69">
        <v>7.4</v>
      </c>
      <c r="M187" s="65"/>
      <c r="N187" s="66">
        <v>31.5</v>
      </c>
      <c r="O187" s="23"/>
      <c r="P187" s="64">
        <v>70.7</v>
      </c>
      <c r="Q187" s="23"/>
      <c r="R187" s="64">
        <v>92</v>
      </c>
      <c r="S187" s="23"/>
      <c r="T187" s="64"/>
      <c r="U187" s="23"/>
      <c r="V187" s="64"/>
      <c r="W187" s="65"/>
      <c r="X187" s="66">
        <v>33.1</v>
      </c>
      <c r="Y187" s="70"/>
      <c r="Z187" s="71">
        <v>241</v>
      </c>
      <c r="AA187" s="24"/>
      <c r="AB187" s="69">
        <v>0.28999999999999998</v>
      </c>
      <c r="AC187" s="481"/>
      <c r="AD187" s="544"/>
      <c r="AE187" s="388" t="s">
        <v>36</v>
      </c>
      <c r="AF187" s="385" t="s">
        <v>36</v>
      </c>
      <c r="AG187" s="6" t="s">
        <v>281</v>
      </c>
      <c r="AH187" s="18" t="s">
        <v>23</v>
      </c>
      <c r="AI187" s="37"/>
      <c r="AJ187" s="38">
        <v>28.6</v>
      </c>
      <c r="AK187" s="39" t="s">
        <v>36</v>
      </c>
      <c r="AL187" s="95"/>
    </row>
    <row r="188" spans="1:38">
      <c r="A188" s="2235"/>
      <c r="B188" s="1592">
        <v>42625</v>
      </c>
      <c r="C188" s="1593" t="s">
        <v>38</v>
      </c>
      <c r="D188" s="75" t="s">
        <v>676</v>
      </c>
      <c r="E188" s="73"/>
      <c r="F188" s="61"/>
      <c r="G188" s="23">
        <v>24.4</v>
      </c>
      <c r="H188" s="64">
        <v>24.6</v>
      </c>
      <c r="I188" s="65">
        <v>9</v>
      </c>
      <c r="J188" s="66">
        <v>7.4</v>
      </c>
      <c r="K188" s="24">
        <v>7.3</v>
      </c>
      <c r="L188" s="69">
        <v>7.4</v>
      </c>
      <c r="M188" s="65"/>
      <c r="N188" s="66">
        <v>32</v>
      </c>
      <c r="O188" s="23"/>
      <c r="P188" s="64">
        <v>69.8</v>
      </c>
      <c r="Q188" s="23"/>
      <c r="R188" s="64">
        <v>90.4</v>
      </c>
      <c r="S188" s="23"/>
      <c r="T188" s="64"/>
      <c r="U188" s="23"/>
      <c r="V188" s="64"/>
      <c r="W188" s="65"/>
      <c r="X188" s="66">
        <v>32.799999999999997</v>
      </c>
      <c r="Y188" s="70"/>
      <c r="Z188" s="71">
        <v>227</v>
      </c>
      <c r="AA188" s="24"/>
      <c r="AB188" s="69">
        <v>0.45</v>
      </c>
      <c r="AC188" s="481">
        <v>5</v>
      </c>
      <c r="AD188" s="544">
        <v>3</v>
      </c>
      <c r="AE188" s="388" t="s">
        <v>36</v>
      </c>
      <c r="AF188" s="385" t="s">
        <v>36</v>
      </c>
      <c r="AG188" s="6" t="s">
        <v>282</v>
      </c>
      <c r="AH188" s="18" t="s">
        <v>23</v>
      </c>
      <c r="AI188" s="49"/>
      <c r="AJ188" s="50">
        <v>234</v>
      </c>
      <c r="AK188" s="25" t="s">
        <v>36</v>
      </c>
      <c r="AL188" s="26"/>
    </row>
    <row r="189" spans="1:38">
      <c r="A189" s="2235"/>
      <c r="B189" s="1592">
        <v>42626</v>
      </c>
      <c r="C189" s="1593" t="s">
        <v>35</v>
      </c>
      <c r="D189" s="75" t="s">
        <v>657</v>
      </c>
      <c r="E189" s="73"/>
      <c r="F189" s="61"/>
      <c r="G189" s="23">
        <v>24.8</v>
      </c>
      <c r="H189" s="64">
        <v>25</v>
      </c>
      <c r="I189" s="65">
        <v>8</v>
      </c>
      <c r="J189" s="66">
        <v>7</v>
      </c>
      <c r="K189" s="24">
        <v>7.3</v>
      </c>
      <c r="L189" s="69">
        <v>7.4</v>
      </c>
      <c r="M189" s="65"/>
      <c r="N189" s="66">
        <v>31.3</v>
      </c>
      <c r="O189" s="23"/>
      <c r="P189" s="64">
        <v>68.900000000000006</v>
      </c>
      <c r="Q189" s="23"/>
      <c r="R189" s="64">
        <v>89.6</v>
      </c>
      <c r="S189" s="23"/>
      <c r="T189" s="64"/>
      <c r="U189" s="23"/>
      <c r="V189" s="64"/>
      <c r="W189" s="65"/>
      <c r="X189" s="66">
        <v>31.4</v>
      </c>
      <c r="Y189" s="70"/>
      <c r="Z189" s="71">
        <v>215</v>
      </c>
      <c r="AA189" s="24"/>
      <c r="AB189" s="69">
        <v>0.4</v>
      </c>
      <c r="AC189" s="481"/>
      <c r="AD189" s="544"/>
      <c r="AE189" s="388" t="s">
        <v>36</v>
      </c>
      <c r="AF189" s="385" t="s">
        <v>36</v>
      </c>
      <c r="AG189" s="6" t="s">
        <v>283</v>
      </c>
      <c r="AH189" s="18" t="s">
        <v>23</v>
      </c>
      <c r="AI189" s="40"/>
      <c r="AJ189" s="41">
        <v>0.4</v>
      </c>
      <c r="AK189" s="42" t="s">
        <v>36</v>
      </c>
      <c r="AL189" s="96"/>
    </row>
    <row r="190" spans="1:38">
      <c r="A190" s="2235"/>
      <c r="B190" s="1592">
        <v>42627</v>
      </c>
      <c r="C190" s="1593" t="s">
        <v>39</v>
      </c>
      <c r="D190" s="75" t="s">
        <v>676</v>
      </c>
      <c r="E190" s="73"/>
      <c r="F190" s="61"/>
      <c r="G190" s="23">
        <v>24.9</v>
      </c>
      <c r="H190" s="64">
        <v>25.1</v>
      </c>
      <c r="I190" s="65">
        <v>5.9</v>
      </c>
      <c r="J190" s="66">
        <v>6.2</v>
      </c>
      <c r="K190" s="24">
        <v>7.4</v>
      </c>
      <c r="L190" s="69">
        <v>7.4</v>
      </c>
      <c r="M190" s="65"/>
      <c r="N190" s="66">
        <v>31.6</v>
      </c>
      <c r="O190" s="23"/>
      <c r="P190" s="64">
        <v>69.099999999999994</v>
      </c>
      <c r="Q190" s="23"/>
      <c r="R190" s="64">
        <v>89.2</v>
      </c>
      <c r="S190" s="23"/>
      <c r="T190" s="64"/>
      <c r="U190" s="23"/>
      <c r="V190" s="64"/>
      <c r="W190" s="65"/>
      <c r="X190" s="66">
        <v>29.3</v>
      </c>
      <c r="Y190" s="70"/>
      <c r="Z190" s="71">
        <v>224</v>
      </c>
      <c r="AA190" s="24"/>
      <c r="AB190" s="69">
        <v>0.37</v>
      </c>
      <c r="AC190" s="481"/>
      <c r="AD190" s="544"/>
      <c r="AE190" s="388" t="s">
        <v>36</v>
      </c>
      <c r="AF190" s="385" t="s">
        <v>36</v>
      </c>
      <c r="AG190" s="6" t="s">
        <v>24</v>
      </c>
      <c r="AH190" s="18" t="s">
        <v>23</v>
      </c>
      <c r="AI190" s="23"/>
      <c r="AJ190" s="48">
        <v>3.9</v>
      </c>
      <c r="AK190" s="36" t="s">
        <v>36</v>
      </c>
      <c r="AL190" s="96"/>
    </row>
    <row r="191" spans="1:38">
      <c r="A191" s="2235"/>
      <c r="B191" s="1592">
        <v>42628</v>
      </c>
      <c r="C191" s="1593" t="s">
        <v>40</v>
      </c>
      <c r="D191" s="75" t="s">
        <v>676</v>
      </c>
      <c r="E191" s="73"/>
      <c r="F191" s="61"/>
      <c r="G191" s="23">
        <v>25</v>
      </c>
      <c r="H191" s="64">
        <v>25.3</v>
      </c>
      <c r="I191" s="65">
        <v>9.8000000000000007</v>
      </c>
      <c r="J191" s="66">
        <v>5.9</v>
      </c>
      <c r="K191" s="24">
        <v>7.4</v>
      </c>
      <c r="L191" s="69">
        <v>7.5</v>
      </c>
      <c r="M191" s="65"/>
      <c r="N191" s="66">
        <v>29.7</v>
      </c>
      <c r="O191" s="23"/>
      <c r="P191" s="64">
        <v>69.099999999999994</v>
      </c>
      <c r="Q191" s="23"/>
      <c r="R191" s="64">
        <v>88.8</v>
      </c>
      <c r="S191" s="23"/>
      <c r="T191" s="64"/>
      <c r="U191" s="23"/>
      <c r="V191" s="64"/>
      <c r="W191" s="65"/>
      <c r="X191" s="66">
        <v>28.1</v>
      </c>
      <c r="Y191" s="70"/>
      <c r="Z191" s="71">
        <v>203</v>
      </c>
      <c r="AA191" s="24"/>
      <c r="AB191" s="69">
        <v>0.28999999999999998</v>
      </c>
      <c r="AC191" s="481"/>
      <c r="AD191" s="544"/>
      <c r="AE191" s="388" t="s">
        <v>36</v>
      </c>
      <c r="AF191" s="385" t="s">
        <v>36</v>
      </c>
      <c r="AG191" s="6" t="s">
        <v>25</v>
      </c>
      <c r="AH191" s="18" t="s">
        <v>23</v>
      </c>
      <c r="AI191" s="23"/>
      <c r="AJ191" s="48">
        <v>0.7</v>
      </c>
      <c r="AK191" s="36" t="s">
        <v>36</v>
      </c>
      <c r="AL191" s="96"/>
    </row>
    <row r="192" spans="1:38">
      <c r="A192" s="2235"/>
      <c r="B192" s="1592">
        <v>42629</v>
      </c>
      <c r="C192" s="1593" t="s">
        <v>41</v>
      </c>
      <c r="D192" s="75" t="s">
        <v>676</v>
      </c>
      <c r="E192" s="73"/>
      <c r="F192" s="61"/>
      <c r="G192" s="23">
        <v>25</v>
      </c>
      <c r="H192" s="64">
        <v>25.2</v>
      </c>
      <c r="I192" s="65">
        <v>6.7</v>
      </c>
      <c r="J192" s="66">
        <v>5</v>
      </c>
      <c r="K192" s="24">
        <v>7.6</v>
      </c>
      <c r="L192" s="69">
        <v>7.6</v>
      </c>
      <c r="M192" s="65"/>
      <c r="N192" s="66">
        <v>30.4</v>
      </c>
      <c r="O192" s="23"/>
      <c r="P192" s="64" t="s">
        <v>19</v>
      </c>
      <c r="Q192" s="23"/>
      <c r="R192" s="64" t="s">
        <v>19</v>
      </c>
      <c r="S192" s="23"/>
      <c r="T192" s="64"/>
      <c r="U192" s="23"/>
      <c r="V192" s="64"/>
      <c r="W192" s="65"/>
      <c r="X192" s="66" t="s">
        <v>19</v>
      </c>
      <c r="Y192" s="70"/>
      <c r="Z192" s="71" t="s">
        <v>19</v>
      </c>
      <c r="AA192" s="24"/>
      <c r="AB192" s="69" t="s">
        <v>19</v>
      </c>
      <c r="AC192" s="481"/>
      <c r="AD192" s="544"/>
      <c r="AE192" s="388" t="s">
        <v>36</v>
      </c>
      <c r="AF192" s="385" t="s">
        <v>36</v>
      </c>
      <c r="AG192" s="6" t="s">
        <v>284</v>
      </c>
      <c r="AH192" s="18" t="s">
        <v>23</v>
      </c>
      <c r="AI192" s="23"/>
      <c r="AJ192" s="48">
        <v>6.1</v>
      </c>
      <c r="AK192" s="36" t="s">
        <v>36</v>
      </c>
      <c r="AL192" s="96"/>
    </row>
    <row r="193" spans="1:38">
      <c r="A193" s="2235"/>
      <c r="B193" s="1592">
        <v>42630</v>
      </c>
      <c r="C193" s="1593" t="s">
        <v>42</v>
      </c>
      <c r="D193" s="75" t="s">
        <v>659</v>
      </c>
      <c r="E193" s="73"/>
      <c r="F193" s="61"/>
      <c r="G193" s="23">
        <v>24.7</v>
      </c>
      <c r="H193" s="64">
        <v>24.9</v>
      </c>
      <c r="I193" s="65">
        <v>5.3</v>
      </c>
      <c r="J193" s="66">
        <v>4.5999999999999996</v>
      </c>
      <c r="K193" s="24">
        <v>7.7</v>
      </c>
      <c r="L193" s="69">
        <v>7.7</v>
      </c>
      <c r="M193" s="65"/>
      <c r="N193" s="66">
        <v>30</v>
      </c>
      <c r="O193" s="23"/>
      <c r="P193" s="64" t="s">
        <v>19</v>
      </c>
      <c r="Q193" s="23"/>
      <c r="R193" s="64" t="s">
        <v>19</v>
      </c>
      <c r="S193" s="23"/>
      <c r="T193" s="64"/>
      <c r="U193" s="23"/>
      <c r="V193" s="64"/>
      <c r="W193" s="65"/>
      <c r="X193" s="66" t="s">
        <v>19</v>
      </c>
      <c r="Y193" s="70"/>
      <c r="Z193" s="71" t="s">
        <v>19</v>
      </c>
      <c r="AA193" s="24"/>
      <c r="AB193" s="69" t="s">
        <v>19</v>
      </c>
      <c r="AC193" s="481"/>
      <c r="AD193" s="544"/>
      <c r="AE193" s="388" t="s">
        <v>36</v>
      </c>
      <c r="AF193" s="385" t="s">
        <v>36</v>
      </c>
      <c r="AG193" s="6" t="s">
        <v>285</v>
      </c>
      <c r="AH193" s="18" t="s">
        <v>23</v>
      </c>
      <c r="AI193" s="45"/>
      <c r="AJ193" s="46">
        <v>7.9000000000000001E-2</v>
      </c>
      <c r="AK193" s="47" t="s">
        <v>36</v>
      </c>
      <c r="AL193" s="98"/>
    </row>
    <row r="194" spans="1:38">
      <c r="A194" s="2235"/>
      <c r="B194" s="1592">
        <v>42631</v>
      </c>
      <c r="C194" s="1593" t="s">
        <v>37</v>
      </c>
      <c r="D194" s="75" t="s">
        <v>657</v>
      </c>
      <c r="E194" s="73"/>
      <c r="F194" s="61"/>
      <c r="G194" s="23">
        <v>23.7</v>
      </c>
      <c r="H194" s="64">
        <v>24.2</v>
      </c>
      <c r="I194" s="65">
        <v>9.1999999999999993</v>
      </c>
      <c r="J194" s="66">
        <v>5.9</v>
      </c>
      <c r="K194" s="24">
        <v>7.5</v>
      </c>
      <c r="L194" s="69">
        <v>7.6</v>
      </c>
      <c r="M194" s="65"/>
      <c r="N194" s="66">
        <v>31.4</v>
      </c>
      <c r="O194" s="23"/>
      <c r="P194" s="64" t="s">
        <v>19</v>
      </c>
      <c r="Q194" s="23"/>
      <c r="R194" s="64" t="s">
        <v>19</v>
      </c>
      <c r="S194" s="23"/>
      <c r="T194" s="64"/>
      <c r="U194" s="23"/>
      <c r="V194" s="64"/>
      <c r="W194" s="65"/>
      <c r="X194" s="66" t="s">
        <v>19</v>
      </c>
      <c r="Y194" s="70"/>
      <c r="Z194" s="71" t="s">
        <v>19</v>
      </c>
      <c r="AA194" s="24"/>
      <c r="AB194" s="69" t="s">
        <v>19</v>
      </c>
      <c r="AC194" s="481"/>
      <c r="AD194" s="544"/>
      <c r="AE194" s="388" t="s">
        <v>36</v>
      </c>
      <c r="AF194" s="385" t="s">
        <v>36</v>
      </c>
      <c r="AG194" s="6" t="s">
        <v>292</v>
      </c>
      <c r="AH194" s="18" t="s">
        <v>23</v>
      </c>
      <c r="AI194" s="24"/>
      <c r="AJ194" s="44">
        <v>2.0099999999999998</v>
      </c>
      <c r="AK194" s="42" t="s">
        <v>36</v>
      </c>
      <c r="AL194" s="96"/>
    </row>
    <row r="195" spans="1:38">
      <c r="A195" s="2235"/>
      <c r="B195" s="1592">
        <v>42632</v>
      </c>
      <c r="C195" s="1593" t="s">
        <v>38</v>
      </c>
      <c r="D195" s="75" t="s">
        <v>676</v>
      </c>
      <c r="E195" s="73"/>
      <c r="F195" s="61"/>
      <c r="G195" s="23">
        <v>23.7</v>
      </c>
      <c r="H195" s="64">
        <v>24</v>
      </c>
      <c r="I195" s="65">
        <v>9.1</v>
      </c>
      <c r="J195" s="66">
        <v>7.3</v>
      </c>
      <c r="K195" s="24">
        <v>7.4</v>
      </c>
      <c r="L195" s="69">
        <v>7.4</v>
      </c>
      <c r="M195" s="65"/>
      <c r="N195" s="66">
        <v>29.9</v>
      </c>
      <c r="O195" s="23"/>
      <c r="P195" s="64">
        <v>63.4</v>
      </c>
      <c r="Q195" s="23"/>
      <c r="R195" s="64">
        <v>82.6</v>
      </c>
      <c r="S195" s="23"/>
      <c r="T195" s="64"/>
      <c r="U195" s="23"/>
      <c r="V195" s="64"/>
      <c r="W195" s="65"/>
      <c r="X195" s="66">
        <v>28.6</v>
      </c>
      <c r="Y195" s="70"/>
      <c r="Z195" s="71">
        <v>181</v>
      </c>
      <c r="AA195" s="24"/>
      <c r="AB195" s="69">
        <v>0.39</v>
      </c>
      <c r="AC195" s="481"/>
      <c r="AD195" s="544"/>
      <c r="AE195" s="388" t="s">
        <v>36</v>
      </c>
      <c r="AF195" s="385" t="s">
        <v>36</v>
      </c>
      <c r="AG195" s="6" t="s">
        <v>286</v>
      </c>
      <c r="AH195" s="18" t="s">
        <v>23</v>
      </c>
      <c r="AI195" s="24"/>
      <c r="AJ195" s="44">
        <v>2.4900000000000002</v>
      </c>
      <c r="AK195" s="42" t="s">
        <v>36</v>
      </c>
      <c r="AL195" s="96"/>
    </row>
    <row r="196" spans="1:38">
      <c r="A196" s="2235"/>
      <c r="B196" s="1592">
        <v>42633</v>
      </c>
      <c r="C196" s="1593" t="s">
        <v>35</v>
      </c>
      <c r="D196" s="75" t="s">
        <v>676</v>
      </c>
      <c r="E196" s="73"/>
      <c r="F196" s="61"/>
      <c r="G196" s="23">
        <v>24.3</v>
      </c>
      <c r="H196" s="64">
        <v>24.6</v>
      </c>
      <c r="I196" s="65">
        <v>7.8</v>
      </c>
      <c r="J196" s="66">
        <v>6.2</v>
      </c>
      <c r="K196" s="24">
        <v>7.3</v>
      </c>
      <c r="L196" s="69">
        <v>7.5</v>
      </c>
      <c r="M196" s="65"/>
      <c r="N196" s="66">
        <v>30</v>
      </c>
      <c r="O196" s="23"/>
      <c r="P196" s="64">
        <v>64.400000000000006</v>
      </c>
      <c r="Q196" s="23"/>
      <c r="R196" s="64">
        <v>82.8</v>
      </c>
      <c r="S196" s="23"/>
      <c r="T196" s="64"/>
      <c r="U196" s="23"/>
      <c r="V196" s="64"/>
      <c r="W196" s="65"/>
      <c r="X196" s="66">
        <v>27.6</v>
      </c>
      <c r="Y196" s="70"/>
      <c r="Z196" s="71">
        <v>165</v>
      </c>
      <c r="AA196" s="24"/>
      <c r="AB196" s="69">
        <v>0.18</v>
      </c>
      <c r="AC196" s="481"/>
      <c r="AD196" s="544"/>
      <c r="AE196" s="388" t="s">
        <v>36</v>
      </c>
      <c r="AF196" s="385" t="s">
        <v>36</v>
      </c>
      <c r="AG196" s="6" t="s">
        <v>287</v>
      </c>
      <c r="AH196" s="18" t="s">
        <v>23</v>
      </c>
      <c r="AI196" s="45"/>
      <c r="AJ196" s="46">
        <v>0.16300000000000001</v>
      </c>
      <c r="AK196" s="47" t="s">
        <v>36</v>
      </c>
      <c r="AL196" s="98"/>
    </row>
    <row r="197" spans="1:38">
      <c r="A197" s="2235"/>
      <c r="B197" s="1592">
        <v>42634</v>
      </c>
      <c r="C197" s="1593" t="s">
        <v>39</v>
      </c>
      <c r="D197" s="75" t="s">
        <v>657</v>
      </c>
      <c r="E197" s="73"/>
      <c r="F197" s="61"/>
      <c r="G197" s="23">
        <v>24.5</v>
      </c>
      <c r="H197" s="64">
        <v>24.8</v>
      </c>
      <c r="I197" s="65">
        <v>7</v>
      </c>
      <c r="J197" s="66">
        <v>6.7</v>
      </c>
      <c r="K197" s="24">
        <v>7.5</v>
      </c>
      <c r="L197" s="69">
        <v>7.5</v>
      </c>
      <c r="M197" s="65"/>
      <c r="N197" s="66">
        <v>30.2</v>
      </c>
      <c r="O197" s="23"/>
      <c r="P197" s="64">
        <v>65.8</v>
      </c>
      <c r="Q197" s="23"/>
      <c r="R197" s="64">
        <v>83.8</v>
      </c>
      <c r="S197" s="23"/>
      <c r="T197" s="64"/>
      <c r="U197" s="23"/>
      <c r="V197" s="64"/>
      <c r="W197" s="65"/>
      <c r="X197" s="66">
        <v>28.3</v>
      </c>
      <c r="Y197" s="70"/>
      <c r="Z197" s="71">
        <v>211</v>
      </c>
      <c r="AA197" s="24"/>
      <c r="AB197" s="69">
        <v>0.28999999999999998</v>
      </c>
      <c r="AC197" s="481"/>
      <c r="AD197" s="544"/>
      <c r="AE197" s="388" t="s">
        <v>36</v>
      </c>
      <c r="AF197" s="385" t="s">
        <v>36</v>
      </c>
      <c r="AG197" s="6" t="s">
        <v>288</v>
      </c>
      <c r="AH197" s="18" t="s">
        <v>23</v>
      </c>
      <c r="AI197" s="24"/>
      <c r="AJ197" s="44" t="s">
        <v>644</v>
      </c>
      <c r="AK197" s="42" t="s">
        <v>36</v>
      </c>
      <c r="AL197" s="96"/>
    </row>
    <row r="198" spans="1:38">
      <c r="A198" s="2235"/>
      <c r="B198" s="1592">
        <v>42635</v>
      </c>
      <c r="C198" s="1593" t="s">
        <v>40</v>
      </c>
      <c r="D198" s="75" t="s">
        <v>657</v>
      </c>
      <c r="E198" s="73"/>
      <c r="F198" s="61"/>
      <c r="G198" s="23">
        <v>24.2</v>
      </c>
      <c r="H198" s="64">
        <v>24.6</v>
      </c>
      <c r="I198" s="65">
        <v>8.5</v>
      </c>
      <c r="J198" s="66">
        <v>5.9</v>
      </c>
      <c r="K198" s="24">
        <v>7.4</v>
      </c>
      <c r="L198" s="69">
        <v>7.5</v>
      </c>
      <c r="M198" s="65"/>
      <c r="N198" s="66">
        <v>30.2</v>
      </c>
      <c r="O198" s="23"/>
      <c r="P198" s="64">
        <v>66.900000000000006</v>
      </c>
      <c r="Q198" s="23"/>
      <c r="R198" s="64">
        <v>87.2</v>
      </c>
      <c r="S198" s="23"/>
      <c r="T198" s="64"/>
      <c r="U198" s="23"/>
      <c r="V198" s="64"/>
      <c r="W198" s="65"/>
      <c r="X198" s="66">
        <v>29.2</v>
      </c>
      <c r="Y198" s="70"/>
      <c r="Z198" s="71">
        <v>199</v>
      </c>
      <c r="AA198" s="24"/>
      <c r="AB198" s="69">
        <v>0.18</v>
      </c>
      <c r="AC198" s="481"/>
      <c r="AD198" s="544"/>
      <c r="AE198" s="388" t="s">
        <v>36</v>
      </c>
      <c r="AF198" s="385" t="s">
        <v>36</v>
      </c>
      <c r="AG198" s="6" t="s">
        <v>289</v>
      </c>
      <c r="AH198" s="18" t="s">
        <v>23</v>
      </c>
      <c r="AI198" s="23"/>
      <c r="AJ198" s="48">
        <v>20.5</v>
      </c>
      <c r="AK198" s="36" t="s">
        <v>36</v>
      </c>
      <c r="AL198" s="97"/>
    </row>
    <row r="199" spans="1:38">
      <c r="A199" s="2235"/>
      <c r="B199" s="1592">
        <v>42636</v>
      </c>
      <c r="C199" s="1593" t="s">
        <v>41</v>
      </c>
      <c r="D199" s="75" t="s">
        <v>659</v>
      </c>
      <c r="E199" s="73"/>
      <c r="F199" s="61"/>
      <c r="G199" s="23">
        <v>24</v>
      </c>
      <c r="H199" s="64">
        <v>24.2</v>
      </c>
      <c r="I199" s="65">
        <v>5.7</v>
      </c>
      <c r="J199" s="66">
        <v>5.2</v>
      </c>
      <c r="K199" s="24">
        <v>7.4</v>
      </c>
      <c r="L199" s="69">
        <v>7.5</v>
      </c>
      <c r="M199" s="65"/>
      <c r="N199" s="66">
        <v>31.7</v>
      </c>
      <c r="O199" s="23"/>
      <c r="P199" s="64" t="s">
        <v>19</v>
      </c>
      <c r="Q199" s="23"/>
      <c r="R199" s="64" t="s">
        <v>19</v>
      </c>
      <c r="S199" s="23"/>
      <c r="T199" s="64"/>
      <c r="U199" s="23"/>
      <c r="V199" s="64"/>
      <c r="W199" s="65"/>
      <c r="X199" s="66" t="s">
        <v>19</v>
      </c>
      <c r="Y199" s="70"/>
      <c r="Z199" s="71" t="s">
        <v>19</v>
      </c>
      <c r="AA199" s="24"/>
      <c r="AB199" s="69" t="s">
        <v>19</v>
      </c>
      <c r="AC199" s="481"/>
      <c r="AD199" s="544"/>
      <c r="AE199" s="388" t="s">
        <v>36</v>
      </c>
      <c r="AF199" s="385" t="s">
        <v>36</v>
      </c>
      <c r="AG199" s="6" t="s">
        <v>27</v>
      </c>
      <c r="AH199" s="18" t="s">
        <v>23</v>
      </c>
      <c r="AI199" s="23"/>
      <c r="AJ199" s="48">
        <v>27.2</v>
      </c>
      <c r="AK199" s="36" t="s">
        <v>36</v>
      </c>
      <c r="AL199" s="97"/>
    </row>
    <row r="200" spans="1:38">
      <c r="A200" s="2235"/>
      <c r="B200" s="1592">
        <v>42637</v>
      </c>
      <c r="C200" s="1593" t="s">
        <v>42</v>
      </c>
      <c r="D200" s="75" t="s">
        <v>676</v>
      </c>
      <c r="E200" s="73"/>
      <c r="F200" s="61"/>
      <c r="G200" s="23">
        <v>23.4</v>
      </c>
      <c r="H200" s="64">
        <v>24</v>
      </c>
      <c r="I200" s="65">
        <v>7</v>
      </c>
      <c r="J200" s="66">
        <v>5.4</v>
      </c>
      <c r="K200" s="24">
        <v>7.5</v>
      </c>
      <c r="L200" s="69">
        <v>7.6</v>
      </c>
      <c r="M200" s="65"/>
      <c r="N200" s="66">
        <v>31.4</v>
      </c>
      <c r="O200" s="23"/>
      <c r="P200" s="64" t="s">
        <v>19</v>
      </c>
      <c r="Q200" s="23"/>
      <c r="R200" s="64" t="s">
        <v>19</v>
      </c>
      <c r="S200" s="23"/>
      <c r="T200" s="64"/>
      <c r="U200" s="23"/>
      <c r="V200" s="64"/>
      <c r="W200" s="65"/>
      <c r="X200" s="66" t="s">
        <v>19</v>
      </c>
      <c r="Y200" s="70"/>
      <c r="Z200" s="71" t="s">
        <v>19</v>
      </c>
      <c r="AA200" s="24"/>
      <c r="AB200" s="69" t="s">
        <v>19</v>
      </c>
      <c r="AC200" s="481"/>
      <c r="AD200" s="544"/>
      <c r="AE200" s="388" t="s">
        <v>36</v>
      </c>
      <c r="AF200" s="385" t="s">
        <v>36</v>
      </c>
      <c r="AG200" s="6" t="s">
        <v>290</v>
      </c>
      <c r="AH200" s="18" t="s">
        <v>275</v>
      </c>
      <c r="AI200" s="51"/>
      <c r="AJ200" s="52">
        <v>10</v>
      </c>
      <c r="AK200" s="43" t="s">
        <v>36</v>
      </c>
      <c r="AL200" s="99"/>
    </row>
    <row r="201" spans="1:38">
      <c r="A201" s="2235"/>
      <c r="B201" s="1592">
        <v>42638</v>
      </c>
      <c r="C201" s="1593" t="s">
        <v>37</v>
      </c>
      <c r="D201" s="75" t="s">
        <v>657</v>
      </c>
      <c r="E201" s="73"/>
      <c r="F201" s="61"/>
      <c r="G201" s="23">
        <v>22.9</v>
      </c>
      <c r="H201" s="64">
        <v>23.3</v>
      </c>
      <c r="I201" s="65">
        <v>8.4</v>
      </c>
      <c r="J201" s="66">
        <v>6.6</v>
      </c>
      <c r="K201" s="24">
        <v>7.4</v>
      </c>
      <c r="L201" s="69">
        <v>7.5</v>
      </c>
      <c r="M201" s="65"/>
      <c r="N201" s="66">
        <v>30</v>
      </c>
      <c r="O201" s="23"/>
      <c r="P201" s="64">
        <v>68.3</v>
      </c>
      <c r="Q201" s="23"/>
      <c r="R201" s="64">
        <v>86.4</v>
      </c>
      <c r="S201" s="23"/>
      <c r="T201" s="64"/>
      <c r="U201" s="23"/>
      <c r="V201" s="64"/>
      <c r="W201" s="65"/>
      <c r="X201" s="66">
        <v>27.2</v>
      </c>
      <c r="Y201" s="70"/>
      <c r="Z201" s="71">
        <v>194</v>
      </c>
      <c r="AA201" s="24"/>
      <c r="AB201" s="69">
        <v>0.36</v>
      </c>
      <c r="AC201" s="481"/>
      <c r="AD201" s="544"/>
      <c r="AE201" s="388" t="s">
        <v>36</v>
      </c>
      <c r="AF201" s="385" t="s">
        <v>36</v>
      </c>
      <c r="AG201" s="6" t="s">
        <v>291</v>
      </c>
      <c r="AH201" s="18" t="s">
        <v>23</v>
      </c>
      <c r="AI201" s="51"/>
      <c r="AJ201" s="52">
        <v>10</v>
      </c>
      <c r="AK201" s="43" t="s">
        <v>36</v>
      </c>
      <c r="AL201" s="99"/>
    </row>
    <row r="202" spans="1:38">
      <c r="A202" s="2235"/>
      <c r="B202" s="1592">
        <v>42639</v>
      </c>
      <c r="C202" s="1593" t="s">
        <v>38</v>
      </c>
      <c r="D202" s="75" t="s">
        <v>657</v>
      </c>
      <c r="E202" s="73"/>
      <c r="F202" s="61"/>
      <c r="G202" s="23">
        <v>23.3</v>
      </c>
      <c r="H202" s="64">
        <v>23.4</v>
      </c>
      <c r="I202" s="65">
        <v>7.7</v>
      </c>
      <c r="J202" s="66">
        <v>6.2</v>
      </c>
      <c r="K202" s="24">
        <v>7.4</v>
      </c>
      <c r="L202" s="69">
        <v>7.6</v>
      </c>
      <c r="M202" s="65"/>
      <c r="N202" s="66">
        <v>30.3</v>
      </c>
      <c r="O202" s="23"/>
      <c r="P202" s="64">
        <v>67.7</v>
      </c>
      <c r="Q202" s="23"/>
      <c r="R202" s="64">
        <v>86</v>
      </c>
      <c r="S202" s="23"/>
      <c r="T202" s="64"/>
      <c r="U202" s="23"/>
      <c r="V202" s="64"/>
      <c r="W202" s="65"/>
      <c r="X202" s="66">
        <v>27.6</v>
      </c>
      <c r="Y202" s="70"/>
      <c r="Z202" s="71">
        <v>232</v>
      </c>
      <c r="AA202" s="24"/>
      <c r="AB202" s="69">
        <v>0.34</v>
      </c>
      <c r="AC202" s="481"/>
      <c r="AD202" s="544"/>
      <c r="AE202" s="388" t="s">
        <v>36</v>
      </c>
      <c r="AF202" s="385" t="s">
        <v>36</v>
      </c>
      <c r="AG202" s="19"/>
      <c r="AH202" s="9"/>
      <c r="AI202" s="20"/>
      <c r="AJ202" s="8"/>
      <c r="AK202" s="8"/>
      <c r="AL202" s="9"/>
    </row>
    <row r="203" spans="1:38">
      <c r="A203" s="2235"/>
      <c r="B203" s="1592">
        <v>42640</v>
      </c>
      <c r="C203" s="1593" t="s">
        <v>35</v>
      </c>
      <c r="D203" s="75" t="s">
        <v>676</v>
      </c>
      <c r="E203" s="73"/>
      <c r="F203" s="61"/>
      <c r="G203" s="23">
        <v>23.6</v>
      </c>
      <c r="H203" s="64">
        <v>23.9</v>
      </c>
      <c r="I203" s="65">
        <v>6.9</v>
      </c>
      <c r="J203" s="66">
        <v>4</v>
      </c>
      <c r="K203" s="24">
        <v>7.3</v>
      </c>
      <c r="L203" s="69">
        <v>7.4</v>
      </c>
      <c r="M203" s="65"/>
      <c r="N203" s="66">
        <v>31.5</v>
      </c>
      <c r="O203" s="23"/>
      <c r="P203" s="64">
        <v>65.400000000000006</v>
      </c>
      <c r="Q203" s="23"/>
      <c r="R203" s="64">
        <v>87.2</v>
      </c>
      <c r="S203" s="23"/>
      <c r="T203" s="64"/>
      <c r="U203" s="23"/>
      <c r="V203" s="64"/>
      <c r="W203" s="65"/>
      <c r="X203" s="66">
        <v>29.9</v>
      </c>
      <c r="Y203" s="70"/>
      <c r="Z203" s="71">
        <v>220</v>
      </c>
      <c r="AA203" s="24"/>
      <c r="AB203" s="69">
        <v>0.26</v>
      </c>
      <c r="AC203" s="481">
        <v>180</v>
      </c>
      <c r="AD203" s="544"/>
      <c r="AE203" s="388" t="s">
        <v>36</v>
      </c>
      <c r="AF203" s="385" t="s">
        <v>36</v>
      </c>
      <c r="AG203" s="19"/>
      <c r="AH203" s="9"/>
      <c r="AI203" s="20"/>
      <c r="AJ203" s="8"/>
      <c r="AK203" s="8"/>
      <c r="AL203" s="9"/>
    </row>
    <row r="204" spans="1:38">
      <c r="A204" s="2235"/>
      <c r="B204" s="1592">
        <v>42641</v>
      </c>
      <c r="C204" s="1593" t="s">
        <v>39</v>
      </c>
      <c r="D204" s="75" t="s">
        <v>659</v>
      </c>
      <c r="E204" s="73"/>
      <c r="F204" s="61"/>
      <c r="G204" s="23">
        <v>23.5</v>
      </c>
      <c r="H204" s="64">
        <v>23.7</v>
      </c>
      <c r="I204" s="65">
        <v>6.5</v>
      </c>
      <c r="J204" s="66">
        <v>6.5</v>
      </c>
      <c r="K204" s="24">
        <v>7.4</v>
      </c>
      <c r="L204" s="69">
        <v>7.5</v>
      </c>
      <c r="M204" s="65"/>
      <c r="N204" s="66">
        <v>31.5</v>
      </c>
      <c r="O204" s="23"/>
      <c r="P204" s="64">
        <v>66.5</v>
      </c>
      <c r="Q204" s="23"/>
      <c r="R204" s="64">
        <v>87.6</v>
      </c>
      <c r="S204" s="23"/>
      <c r="T204" s="64"/>
      <c r="U204" s="23"/>
      <c r="V204" s="64"/>
      <c r="W204" s="65"/>
      <c r="X204" s="66">
        <v>29.7</v>
      </c>
      <c r="Y204" s="70"/>
      <c r="Z204" s="71">
        <v>212</v>
      </c>
      <c r="AA204" s="24"/>
      <c r="AB204" s="69">
        <v>0.47</v>
      </c>
      <c r="AC204" s="481">
        <v>71</v>
      </c>
      <c r="AD204" s="544"/>
      <c r="AE204" s="388" t="s">
        <v>36</v>
      </c>
      <c r="AF204" s="385" t="s">
        <v>36</v>
      </c>
      <c r="AG204" s="21"/>
      <c r="AH204" s="3"/>
      <c r="AI204" s="22"/>
      <c r="AJ204" s="10"/>
      <c r="AK204" s="10"/>
      <c r="AL204" s="3"/>
    </row>
    <row r="205" spans="1:38">
      <c r="A205" s="2235"/>
      <c r="B205" s="1592">
        <v>42642</v>
      </c>
      <c r="C205" s="1593" t="s">
        <v>40</v>
      </c>
      <c r="D205" s="75" t="s">
        <v>657</v>
      </c>
      <c r="E205" s="73"/>
      <c r="F205" s="61"/>
      <c r="G205" s="23">
        <v>23.7</v>
      </c>
      <c r="H205" s="64">
        <v>23.9</v>
      </c>
      <c r="I205" s="65">
        <v>7.8</v>
      </c>
      <c r="J205" s="66">
        <v>5.5</v>
      </c>
      <c r="K205" s="24">
        <v>7.4</v>
      </c>
      <c r="L205" s="69">
        <v>7.7</v>
      </c>
      <c r="M205" s="65"/>
      <c r="N205" s="66">
        <v>31.4</v>
      </c>
      <c r="O205" s="23"/>
      <c r="P205" s="64">
        <v>67.400000000000006</v>
      </c>
      <c r="Q205" s="23"/>
      <c r="R205" s="64">
        <v>86.4</v>
      </c>
      <c r="S205" s="23"/>
      <c r="T205" s="64"/>
      <c r="U205" s="23"/>
      <c r="V205" s="64"/>
      <c r="W205" s="65"/>
      <c r="X205" s="66">
        <v>28.7</v>
      </c>
      <c r="Y205" s="70"/>
      <c r="Z205" s="71">
        <v>167</v>
      </c>
      <c r="AA205" s="24"/>
      <c r="AB205" s="69">
        <v>0.35</v>
      </c>
      <c r="AC205" s="481"/>
      <c r="AD205" s="544"/>
      <c r="AE205" s="388" t="s">
        <v>36</v>
      </c>
      <c r="AF205" s="385" t="s">
        <v>36</v>
      </c>
      <c r="AG205" s="29" t="s">
        <v>34</v>
      </c>
      <c r="AH205" s="2" t="s">
        <v>36</v>
      </c>
      <c r="AI205" s="2" t="s">
        <v>36</v>
      </c>
      <c r="AJ205" s="2" t="s">
        <v>36</v>
      </c>
      <c r="AK205" s="2" t="s">
        <v>36</v>
      </c>
      <c r="AL205" s="100" t="s">
        <v>36</v>
      </c>
    </row>
    <row r="206" spans="1:38">
      <c r="A206" s="2235"/>
      <c r="B206" s="1597">
        <v>42643</v>
      </c>
      <c r="C206" s="1598" t="s">
        <v>41</v>
      </c>
      <c r="D206" s="267" t="s">
        <v>676</v>
      </c>
      <c r="E206" s="73"/>
      <c r="F206" s="61"/>
      <c r="G206" s="137">
        <v>23.5</v>
      </c>
      <c r="H206" s="138">
        <v>23.8</v>
      </c>
      <c r="I206" s="139">
        <v>7.8</v>
      </c>
      <c r="J206" s="140">
        <v>6.2</v>
      </c>
      <c r="K206" s="141">
        <v>7.5</v>
      </c>
      <c r="L206" s="142">
        <v>7.6</v>
      </c>
      <c r="M206" s="139"/>
      <c r="N206" s="140">
        <v>29.1</v>
      </c>
      <c r="O206" s="23"/>
      <c r="P206" s="64" t="s">
        <v>19</v>
      </c>
      <c r="Q206" s="23"/>
      <c r="R206" s="64" t="s">
        <v>19</v>
      </c>
      <c r="S206" s="23"/>
      <c r="T206" s="64"/>
      <c r="U206" s="23"/>
      <c r="V206" s="64"/>
      <c r="W206" s="65"/>
      <c r="X206" s="66" t="s">
        <v>19</v>
      </c>
      <c r="Y206" s="70"/>
      <c r="Z206" s="71" t="s">
        <v>19</v>
      </c>
      <c r="AA206" s="24"/>
      <c r="AB206" s="69" t="s">
        <v>19</v>
      </c>
      <c r="AC206" s="481"/>
      <c r="AD206" s="544"/>
      <c r="AE206" s="388" t="s">
        <v>36</v>
      </c>
      <c r="AF206" s="385" t="s">
        <v>36</v>
      </c>
      <c r="AG206" s="11" t="s">
        <v>36</v>
      </c>
      <c r="AH206" s="2" t="s">
        <v>36</v>
      </c>
      <c r="AI206" s="2" t="s">
        <v>36</v>
      </c>
      <c r="AJ206" s="2" t="s">
        <v>36</v>
      </c>
      <c r="AK206" s="2" t="s">
        <v>36</v>
      </c>
      <c r="AL206" s="100" t="s">
        <v>36</v>
      </c>
    </row>
    <row r="207" spans="1:38" s="1" customFormat="1" ht="13.5" customHeight="1">
      <c r="A207" s="2235"/>
      <c r="B207" s="2301" t="s">
        <v>407</v>
      </c>
      <c r="C207" s="2302"/>
      <c r="D207" s="664"/>
      <c r="E207" s="702"/>
      <c r="F207" s="587">
        <f t="shared" ref="F207:AD207" si="18">MAX(F177:F206)</f>
        <v>25</v>
      </c>
      <c r="G207" s="588">
        <f t="shared" si="18"/>
        <v>26.5</v>
      </c>
      <c r="H207" s="589">
        <f t="shared" si="18"/>
        <v>26.8</v>
      </c>
      <c r="I207" s="590">
        <f t="shared" si="18"/>
        <v>9.8000000000000007</v>
      </c>
      <c r="J207" s="591">
        <f t="shared" si="18"/>
        <v>7.4</v>
      </c>
      <c r="K207" s="592">
        <f t="shared" si="18"/>
        <v>7.7</v>
      </c>
      <c r="L207" s="593">
        <f t="shared" si="18"/>
        <v>7.7</v>
      </c>
      <c r="M207" s="590">
        <f t="shared" si="18"/>
        <v>0</v>
      </c>
      <c r="N207" s="591">
        <f t="shared" si="18"/>
        <v>32</v>
      </c>
      <c r="O207" s="588">
        <f t="shared" si="18"/>
        <v>0</v>
      </c>
      <c r="P207" s="589">
        <f t="shared" si="18"/>
        <v>70.7</v>
      </c>
      <c r="Q207" s="588">
        <f t="shared" si="18"/>
        <v>0</v>
      </c>
      <c r="R207" s="589">
        <f t="shared" si="18"/>
        <v>92</v>
      </c>
      <c r="S207" s="588">
        <f t="shared" si="18"/>
        <v>0</v>
      </c>
      <c r="T207" s="589">
        <f t="shared" si="18"/>
        <v>51.2</v>
      </c>
      <c r="U207" s="588">
        <f t="shared" si="18"/>
        <v>0</v>
      </c>
      <c r="V207" s="589">
        <f t="shared" si="18"/>
        <v>36.4</v>
      </c>
      <c r="W207" s="590">
        <f t="shared" si="18"/>
        <v>0</v>
      </c>
      <c r="X207" s="591">
        <f t="shared" si="18"/>
        <v>33.1</v>
      </c>
      <c r="Y207" s="594">
        <f t="shared" si="18"/>
        <v>0</v>
      </c>
      <c r="Z207" s="595">
        <f t="shared" si="18"/>
        <v>281</v>
      </c>
      <c r="AA207" s="592">
        <f t="shared" si="18"/>
        <v>0</v>
      </c>
      <c r="AB207" s="593">
        <f t="shared" si="18"/>
        <v>0.53</v>
      </c>
      <c r="AC207" s="615">
        <f t="shared" si="18"/>
        <v>180</v>
      </c>
      <c r="AD207" s="507">
        <f t="shared" si="18"/>
        <v>3</v>
      </c>
      <c r="AE207" s="596">
        <f t="shared" ref="AE207:AF207" si="19">MAX(AE176:AE206)</f>
        <v>0</v>
      </c>
      <c r="AF207" s="611">
        <f t="shared" si="19"/>
        <v>0</v>
      </c>
      <c r="AG207" s="11"/>
      <c r="AH207" s="2"/>
      <c r="AI207" s="2"/>
      <c r="AJ207" s="2"/>
      <c r="AK207" s="2"/>
      <c r="AL207" s="100"/>
    </row>
    <row r="208" spans="1:38" s="1" customFormat="1" ht="13.5" customHeight="1">
      <c r="A208" s="2235"/>
      <c r="B208" s="2303" t="s">
        <v>408</v>
      </c>
      <c r="C208" s="2304"/>
      <c r="D208" s="666"/>
      <c r="E208" s="703"/>
      <c r="F208" s="598">
        <f t="shared" ref="F208:AB208" si="20">MIN(F177:F206)</f>
        <v>25</v>
      </c>
      <c r="G208" s="599">
        <f t="shared" si="20"/>
        <v>22.9</v>
      </c>
      <c r="H208" s="600">
        <f t="shared" si="20"/>
        <v>23.3</v>
      </c>
      <c r="I208" s="601">
        <f t="shared" si="20"/>
        <v>5.3</v>
      </c>
      <c r="J208" s="602">
        <f t="shared" si="20"/>
        <v>4</v>
      </c>
      <c r="K208" s="603">
        <f t="shared" si="20"/>
        <v>7.3</v>
      </c>
      <c r="L208" s="604">
        <f t="shared" si="20"/>
        <v>7.3</v>
      </c>
      <c r="M208" s="601">
        <f t="shared" si="20"/>
        <v>0</v>
      </c>
      <c r="N208" s="602">
        <f t="shared" si="20"/>
        <v>28.9</v>
      </c>
      <c r="O208" s="599">
        <f t="shared" si="20"/>
        <v>0</v>
      </c>
      <c r="P208" s="600">
        <f t="shared" si="20"/>
        <v>63.4</v>
      </c>
      <c r="Q208" s="599">
        <f t="shared" si="20"/>
        <v>0</v>
      </c>
      <c r="R208" s="600">
        <f t="shared" si="20"/>
        <v>82.6</v>
      </c>
      <c r="S208" s="599">
        <f t="shared" si="20"/>
        <v>0</v>
      </c>
      <c r="T208" s="600">
        <f t="shared" si="20"/>
        <v>51.2</v>
      </c>
      <c r="U208" s="599">
        <f t="shared" si="20"/>
        <v>0</v>
      </c>
      <c r="V208" s="600">
        <f t="shared" si="20"/>
        <v>36.4</v>
      </c>
      <c r="W208" s="601">
        <f t="shared" si="20"/>
        <v>0</v>
      </c>
      <c r="X208" s="602">
        <f t="shared" si="20"/>
        <v>27.1</v>
      </c>
      <c r="Y208" s="605">
        <f t="shared" si="20"/>
        <v>0</v>
      </c>
      <c r="Z208" s="606">
        <f t="shared" si="20"/>
        <v>165</v>
      </c>
      <c r="AA208" s="603">
        <f t="shared" si="20"/>
        <v>0</v>
      </c>
      <c r="AB208" s="604">
        <f t="shared" si="20"/>
        <v>0.18</v>
      </c>
      <c r="AC208" s="49">
        <v>0</v>
      </c>
      <c r="AD208" s="501">
        <v>0</v>
      </c>
      <c r="AE208" s="607">
        <f t="shared" ref="AE208:AF208" si="21">MIN(AE176:AE206)</f>
        <v>0</v>
      </c>
      <c r="AF208" s="612">
        <f t="shared" si="21"/>
        <v>0</v>
      </c>
      <c r="AG208" s="11"/>
      <c r="AH208" s="2"/>
      <c r="AI208" s="2"/>
      <c r="AJ208" s="2"/>
      <c r="AK208" s="2"/>
      <c r="AL208" s="100"/>
    </row>
    <row r="209" spans="1:39" s="1" customFormat="1" ht="13.5" customHeight="1">
      <c r="A209" s="2235"/>
      <c r="B209" s="2303" t="s">
        <v>409</v>
      </c>
      <c r="C209" s="2304"/>
      <c r="D209" s="666"/>
      <c r="E209" s="673"/>
      <c r="F209" s="598">
        <f t="shared" ref="F209:AA209" si="22">IF(COUNT(F177:F206)=0,0,AVERAGE(F177:F206))</f>
        <v>25</v>
      </c>
      <c r="G209" s="599">
        <f t="shared" si="22"/>
        <v>24.236666666666668</v>
      </c>
      <c r="H209" s="600">
        <f t="shared" si="22"/>
        <v>24.556666666666668</v>
      </c>
      <c r="I209" s="601">
        <f t="shared" si="22"/>
        <v>7.5733333333333341</v>
      </c>
      <c r="J209" s="602">
        <f t="shared" si="22"/>
        <v>6.2099999999999982</v>
      </c>
      <c r="K209" s="603">
        <f t="shared" si="22"/>
        <v>7.4233333333333356</v>
      </c>
      <c r="L209" s="604">
        <f t="shared" si="22"/>
        <v>7.4866666666666664</v>
      </c>
      <c r="M209" s="601">
        <f t="shared" si="22"/>
        <v>0</v>
      </c>
      <c r="N209" s="602">
        <f t="shared" si="22"/>
        <v>30.686666666666667</v>
      </c>
      <c r="O209" s="599">
        <f t="shared" si="22"/>
        <v>0</v>
      </c>
      <c r="P209" s="600">
        <f t="shared" si="22"/>
        <v>67.234999999999999</v>
      </c>
      <c r="Q209" s="599">
        <f t="shared" si="22"/>
        <v>0</v>
      </c>
      <c r="R209" s="600">
        <f t="shared" si="22"/>
        <v>86.84</v>
      </c>
      <c r="S209" s="599">
        <f t="shared" si="22"/>
        <v>0</v>
      </c>
      <c r="T209" s="600">
        <f t="shared" si="22"/>
        <v>51.2</v>
      </c>
      <c r="U209" s="599">
        <f t="shared" si="22"/>
        <v>0</v>
      </c>
      <c r="V209" s="600">
        <f t="shared" si="22"/>
        <v>36.4</v>
      </c>
      <c r="W209" s="601">
        <f t="shared" si="22"/>
        <v>0</v>
      </c>
      <c r="X209" s="602">
        <f t="shared" si="22"/>
        <v>29.205000000000005</v>
      </c>
      <c r="Y209" s="605">
        <f t="shared" si="22"/>
        <v>0</v>
      </c>
      <c r="Z209" s="606">
        <f t="shared" si="22"/>
        <v>212.75</v>
      </c>
      <c r="AA209" s="603">
        <f t="shared" si="22"/>
        <v>0</v>
      </c>
      <c r="AB209" s="604">
        <f>IF(COUNT(AB177:AB206)=0,0,AVERAGE(AB177:AB206))</f>
        <v>0.35549999999999993</v>
      </c>
      <c r="AC209" s="49">
        <v>8.5333333333333332</v>
      </c>
      <c r="AD209" s="501">
        <v>0.1</v>
      </c>
      <c r="AE209" s="607">
        <f t="shared" ref="AE209:AF209" si="23">IF(COUNT(AE176:AE206)=0,0,AVERAGE(AE176:AE206))</f>
        <v>0</v>
      </c>
      <c r="AF209" s="613">
        <f t="shared" si="23"/>
        <v>0</v>
      </c>
      <c r="AG209" s="11"/>
      <c r="AH209" s="2"/>
      <c r="AI209" s="2"/>
      <c r="AJ209" s="2"/>
      <c r="AK209" s="2"/>
      <c r="AL209" s="100"/>
    </row>
    <row r="210" spans="1:39" s="1" customFormat="1" ht="13.5" customHeight="1">
      <c r="A210" s="2236"/>
      <c r="B210" s="2305" t="s">
        <v>410</v>
      </c>
      <c r="C210" s="2306"/>
      <c r="D210" s="705"/>
      <c r="E210" s="676"/>
      <c r="F210" s="677"/>
      <c r="G210" s="681"/>
      <c r="H210" s="678"/>
      <c r="I210" s="679"/>
      <c r="J210" s="682"/>
      <c r="K210" s="706"/>
      <c r="L210" s="680"/>
      <c r="M210" s="679"/>
      <c r="N210" s="682"/>
      <c r="O210" s="681"/>
      <c r="P210" s="678"/>
      <c r="Q210" s="681"/>
      <c r="R210" s="678"/>
      <c r="S210" s="681"/>
      <c r="T210" s="678"/>
      <c r="U210" s="681"/>
      <c r="V210" s="678"/>
      <c r="W210" s="679"/>
      <c r="X210" s="682"/>
      <c r="Y210" s="683"/>
      <c r="Z210" s="701"/>
      <c r="AA210" s="706"/>
      <c r="AB210" s="680"/>
      <c r="AC210" s="616">
        <f>SUM(AC177:AC206)</f>
        <v>256</v>
      </c>
      <c r="AD210" s="504">
        <f>SUM(AD177:AD206)</f>
        <v>3</v>
      </c>
      <c r="AE210" s="607"/>
      <c r="AF210" s="674"/>
      <c r="AG210" s="274"/>
      <c r="AH210" s="276"/>
      <c r="AI210" s="276"/>
      <c r="AJ210" s="276"/>
      <c r="AK210" s="276"/>
      <c r="AL210" s="275"/>
      <c r="AM210" s="704"/>
    </row>
    <row r="211" spans="1:39" ht="13.5" customHeight="1">
      <c r="A211" s="2225" t="s">
        <v>352</v>
      </c>
      <c r="B211" s="1602">
        <v>43009</v>
      </c>
      <c r="C211" s="1603" t="s">
        <v>42</v>
      </c>
      <c r="D211" s="74" t="s">
        <v>657</v>
      </c>
      <c r="E211" s="72" t="s">
        <v>644</v>
      </c>
      <c r="F211" s="60"/>
      <c r="G211" s="349">
        <v>23.2</v>
      </c>
      <c r="H211" s="350">
        <v>23.6</v>
      </c>
      <c r="I211" s="351">
        <v>8.4</v>
      </c>
      <c r="J211" s="352">
        <v>7</v>
      </c>
      <c r="K211" s="353">
        <v>7.4</v>
      </c>
      <c r="L211" s="354">
        <v>7.6</v>
      </c>
      <c r="M211" s="351"/>
      <c r="N211" s="352">
        <v>28</v>
      </c>
      <c r="O211" s="62"/>
      <c r="P211" s="63" t="s">
        <v>19</v>
      </c>
      <c r="Q211" s="62"/>
      <c r="R211" s="63" t="s">
        <v>19</v>
      </c>
      <c r="S211" s="62"/>
      <c r="T211" s="63"/>
      <c r="U211" s="62"/>
      <c r="V211" s="63"/>
      <c r="W211" s="56"/>
      <c r="X211" s="57" t="s">
        <v>19</v>
      </c>
      <c r="Y211" s="58"/>
      <c r="Z211" s="59" t="s">
        <v>645</v>
      </c>
      <c r="AA211" s="67"/>
      <c r="AB211" s="68" t="s">
        <v>19</v>
      </c>
      <c r="AC211" s="483"/>
      <c r="AD211" s="543"/>
      <c r="AE211" s="388" t="s">
        <v>36</v>
      </c>
      <c r="AF211" s="385" t="s">
        <v>36</v>
      </c>
      <c r="AG211" s="186">
        <v>43013</v>
      </c>
      <c r="AH211" s="147" t="s">
        <v>29</v>
      </c>
      <c r="AI211" s="148">
        <v>20.2</v>
      </c>
      <c r="AJ211" s="149" t="s">
        <v>20</v>
      </c>
      <c r="AK211" s="150"/>
      <c r="AL211" s="151"/>
    </row>
    <row r="212" spans="1:39">
      <c r="A212" s="2226"/>
      <c r="B212" s="1592">
        <v>43010</v>
      </c>
      <c r="C212" s="1593" t="s">
        <v>37</v>
      </c>
      <c r="D212" s="75" t="s">
        <v>676</v>
      </c>
      <c r="E212" s="73" t="s">
        <v>644</v>
      </c>
      <c r="F212" s="61" t="s">
        <v>19</v>
      </c>
      <c r="G212" s="23">
        <v>22.4</v>
      </c>
      <c r="H212" s="64">
        <v>22.8</v>
      </c>
      <c r="I212" s="65">
        <v>9.5</v>
      </c>
      <c r="J212" s="66">
        <v>6.7</v>
      </c>
      <c r="K212" s="24">
        <v>7.4</v>
      </c>
      <c r="L212" s="69">
        <v>7.6</v>
      </c>
      <c r="M212" s="65"/>
      <c r="N212" s="66">
        <v>30.2</v>
      </c>
      <c r="O212" s="23"/>
      <c r="P212" s="64">
        <v>67.2</v>
      </c>
      <c r="Q212" s="23"/>
      <c r="R212" s="64">
        <v>86</v>
      </c>
      <c r="S212" s="23"/>
      <c r="T212" s="64" t="s">
        <v>19</v>
      </c>
      <c r="U212" s="23"/>
      <c r="V212" s="64" t="s">
        <v>19</v>
      </c>
      <c r="W212" s="65"/>
      <c r="X212" s="66">
        <v>27</v>
      </c>
      <c r="Y212" s="70"/>
      <c r="Z212" s="71">
        <v>198</v>
      </c>
      <c r="AA212" s="24"/>
      <c r="AB212" s="69">
        <v>0.57999999999999996</v>
      </c>
      <c r="AC212" s="481"/>
      <c r="AD212" s="544"/>
      <c r="AE212" s="388" t="s">
        <v>36</v>
      </c>
      <c r="AF212" s="385" t="s">
        <v>36</v>
      </c>
      <c r="AG212" s="12" t="s">
        <v>30</v>
      </c>
      <c r="AH212" s="13" t="s">
        <v>31</v>
      </c>
      <c r="AI212" s="14" t="s">
        <v>32</v>
      </c>
      <c r="AJ212" s="15" t="s">
        <v>33</v>
      </c>
      <c r="AK212" s="16" t="s">
        <v>36</v>
      </c>
      <c r="AL212" s="93"/>
    </row>
    <row r="213" spans="1:39" ht="13.5" customHeight="1">
      <c r="A213" s="2226"/>
      <c r="B213" s="1592">
        <v>43011</v>
      </c>
      <c r="C213" s="1593" t="s">
        <v>38</v>
      </c>
      <c r="D213" s="75" t="s">
        <v>659</v>
      </c>
      <c r="E213" s="73" t="s">
        <v>644</v>
      </c>
      <c r="F213" s="61"/>
      <c r="G213" s="23">
        <v>22.4</v>
      </c>
      <c r="H213" s="64">
        <v>22.7</v>
      </c>
      <c r="I213" s="65">
        <v>8.6999999999999993</v>
      </c>
      <c r="J213" s="66">
        <v>6.8</v>
      </c>
      <c r="K213" s="24">
        <v>7.4</v>
      </c>
      <c r="L213" s="69">
        <v>7.6</v>
      </c>
      <c r="M213" s="65"/>
      <c r="N213" s="66">
        <v>30.4</v>
      </c>
      <c r="O213" s="23"/>
      <c r="P213" s="64">
        <v>67.400000000000006</v>
      </c>
      <c r="Q213" s="23"/>
      <c r="R213" s="64">
        <v>88</v>
      </c>
      <c r="S213" s="23"/>
      <c r="T213" s="64"/>
      <c r="U213" s="23"/>
      <c r="V213" s="64"/>
      <c r="W213" s="65"/>
      <c r="X213" s="66">
        <v>26.6</v>
      </c>
      <c r="Y213" s="70"/>
      <c r="Z213" s="71">
        <v>202</v>
      </c>
      <c r="AA213" s="24"/>
      <c r="AB213" s="69">
        <v>0.52</v>
      </c>
      <c r="AC213" s="481"/>
      <c r="AD213" s="544"/>
      <c r="AE213" s="388" t="s">
        <v>36</v>
      </c>
      <c r="AF213" s="385" t="s">
        <v>36</v>
      </c>
      <c r="AG213" s="5" t="s">
        <v>273</v>
      </c>
      <c r="AH213" s="17" t="s">
        <v>20</v>
      </c>
      <c r="AI213" s="31"/>
      <c r="AJ213" s="32">
        <v>23</v>
      </c>
      <c r="AK213" s="33" t="s">
        <v>36</v>
      </c>
      <c r="AL213" s="94"/>
    </row>
    <row r="214" spans="1:39">
      <c r="A214" s="2226"/>
      <c r="B214" s="1592">
        <v>43012</v>
      </c>
      <c r="C214" s="1593" t="s">
        <v>35</v>
      </c>
      <c r="D214" s="75" t="s">
        <v>757</v>
      </c>
      <c r="E214" s="73" t="s">
        <v>644</v>
      </c>
      <c r="F214" s="61"/>
      <c r="G214" s="23">
        <v>22.3</v>
      </c>
      <c r="H214" s="64">
        <v>22.5</v>
      </c>
      <c r="I214" s="65">
        <v>6.9</v>
      </c>
      <c r="J214" s="66">
        <v>6.4</v>
      </c>
      <c r="K214" s="24">
        <v>7.4</v>
      </c>
      <c r="L214" s="69">
        <v>7.6</v>
      </c>
      <c r="M214" s="65"/>
      <c r="N214" s="66">
        <v>30.8</v>
      </c>
      <c r="O214" s="23"/>
      <c r="P214" s="64">
        <v>69.8</v>
      </c>
      <c r="Q214" s="23"/>
      <c r="R214" s="64">
        <v>89</v>
      </c>
      <c r="S214" s="23"/>
      <c r="T214" s="64"/>
      <c r="U214" s="23"/>
      <c r="V214" s="64"/>
      <c r="W214" s="65"/>
      <c r="X214" s="66">
        <v>27.4</v>
      </c>
      <c r="Y214" s="70"/>
      <c r="Z214" s="71">
        <v>205</v>
      </c>
      <c r="AA214" s="24"/>
      <c r="AB214" s="69">
        <v>0.51</v>
      </c>
      <c r="AC214" s="481"/>
      <c r="AD214" s="544"/>
      <c r="AE214" s="388" t="s">
        <v>36</v>
      </c>
      <c r="AF214" s="385" t="s">
        <v>36</v>
      </c>
      <c r="AG214" s="6" t="s">
        <v>274</v>
      </c>
      <c r="AH214" s="18" t="s">
        <v>275</v>
      </c>
      <c r="AI214" s="37"/>
      <c r="AJ214" s="38" t="s">
        <v>644</v>
      </c>
      <c r="AK214" s="39" t="s">
        <v>36</v>
      </c>
      <c r="AL214" s="95"/>
    </row>
    <row r="215" spans="1:39">
      <c r="A215" s="2226"/>
      <c r="B215" s="1592">
        <v>43013</v>
      </c>
      <c r="C215" s="1593" t="s">
        <v>39</v>
      </c>
      <c r="D215" s="75" t="s">
        <v>676</v>
      </c>
      <c r="E215" s="73" t="s">
        <v>644</v>
      </c>
      <c r="F215" s="61">
        <v>20.2</v>
      </c>
      <c r="G215" s="23">
        <v>22.4</v>
      </c>
      <c r="H215" s="64">
        <v>23</v>
      </c>
      <c r="I215" s="65">
        <v>6.9</v>
      </c>
      <c r="J215" s="66">
        <v>5.9</v>
      </c>
      <c r="K215" s="24">
        <v>7.4</v>
      </c>
      <c r="L215" s="69">
        <v>7.7</v>
      </c>
      <c r="M215" s="65"/>
      <c r="N215" s="66">
        <v>30.8</v>
      </c>
      <c r="O215" s="23"/>
      <c r="P215" s="64">
        <v>68.2</v>
      </c>
      <c r="Q215" s="23"/>
      <c r="R215" s="64">
        <v>87.2</v>
      </c>
      <c r="S215" s="23"/>
      <c r="T215" s="64">
        <v>51.2</v>
      </c>
      <c r="U215" s="23"/>
      <c r="V215" s="64">
        <v>36</v>
      </c>
      <c r="W215" s="65"/>
      <c r="X215" s="66">
        <v>27.7</v>
      </c>
      <c r="Y215" s="70"/>
      <c r="Z215" s="71">
        <v>212</v>
      </c>
      <c r="AA215" s="24"/>
      <c r="AB215" s="69">
        <v>0.48</v>
      </c>
      <c r="AC215" s="481"/>
      <c r="AD215" s="544"/>
      <c r="AE215" s="388" t="s">
        <v>36</v>
      </c>
      <c r="AF215" s="385" t="s">
        <v>36</v>
      </c>
      <c r="AG215" s="6" t="s">
        <v>21</v>
      </c>
      <c r="AH215" s="18"/>
      <c r="AI215" s="40"/>
      <c r="AJ215" s="41" t="s">
        <v>644</v>
      </c>
      <c r="AK215" s="42" t="s">
        <v>36</v>
      </c>
      <c r="AL215" s="96"/>
    </row>
    <row r="216" spans="1:39">
      <c r="A216" s="2226"/>
      <c r="B216" s="1592">
        <v>43014</v>
      </c>
      <c r="C216" s="1593" t="s">
        <v>40</v>
      </c>
      <c r="D216" s="75" t="s">
        <v>676</v>
      </c>
      <c r="E216" s="73" t="s">
        <v>644</v>
      </c>
      <c r="F216" s="61" t="s">
        <v>19</v>
      </c>
      <c r="G216" s="23">
        <v>21.6</v>
      </c>
      <c r="H216" s="64">
        <v>22</v>
      </c>
      <c r="I216" s="65">
        <v>7.2</v>
      </c>
      <c r="J216" s="66">
        <v>6.1</v>
      </c>
      <c r="K216" s="24">
        <v>7.5</v>
      </c>
      <c r="L216" s="69">
        <v>7.7</v>
      </c>
      <c r="M216" s="65"/>
      <c r="N216" s="66">
        <v>30.9</v>
      </c>
      <c r="O216" s="23"/>
      <c r="P216" s="64">
        <v>69.599999999999994</v>
      </c>
      <c r="Q216" s="23"/>
      <c r="R216" s="64">
        <v>89.2</v>
      </c>
      <c r="S216" s="23"/>
      <c r="T216" s="64" t="s">
        <v>19</v>
      </c>
      <c r="U216" s="23"/>
      <c r="V216" s="64" t="s">
        <v>19</v>
      </c>
      <c r="W216" s="65"/>
      <c r="X216" s="66">
        <v>27.4</v>
      </c>
      <c r="Y216" s="70"/>
      <c r="Z216" s="71">
        <v>189</v>
      </c>
      <c r="AA216" s="24"/>
      <c r="AB216" s="69">
        <v>0.43</v>
      </c>
      <c r="AC216" s="481"/>
      <c r="AD216" s="544"/>
      <c r="AE216" s="388" t="s">
        <v>486</v>
      </c>
      <c r="AF216" s="385" t="s">
        <v>486</v>
      </c>
      <c r="AG216" s="6" t="s">
        <v>276</v>
      </c>
      <c r="AH216" s="18" t="s">
        <v>22</v>
      </c>
      <c r="AI216" s="34"/>
      <c r="AJ216" s="35">
        <v>30.8</v>
      </c>
      <c r="AK216" s="36" t="s">
        <v>36</v>
      </c>
      <c r="AL216" s="97"/>
    </row>
    <row r="217" spans="1:39">
      <c r="A217" s="2226"/>
      <c r="B217" s="1592">
        <v>43015</v>
      </c>
      <c r="C217" s="1593" t="s">
        <v>41</v>
      </c>
      <c r="D217" s="75" t="s">
        <v>659</v>
      </c>
      <c r="E217" s="73" t="s">
        <v>644</v>
      </c>
      <c r="F217" s="61"/>
      <c r="G217" s="23">
        <v>21.1</v>
      </c>
      <c r="H217" s="64">
        <v>21.4</v>
      </c>
      <c r="I217" s="65">
        <v>6.8</v>
      </c>
      <c r="J217" s="66">
        <v>5.8</v>
      </c>
      <c r="K217" s="24">
        <v>7.5</v>
      </c>
      <c r="L217" s="69">
        <v>7.7</v>
      </c>
      <c r="M217" s="65"/>
      <c r="N217" s="66">
        <v>30.5</v>
      </c>
      <c r="O217" s="23"/>
      <c r="P217" s="64" t="s">
        <v>19</v>
      </c>
      <c r="Q217" s="23"/>
      <c r="R217" s="64" t="s">
        <v>19</v>
      </c>
      <c r="S217" s="23"/>
      <c r="T217" s="64"/>
      <c r="U217" s="23"/>
      <c r="V217" s="64"/>
      <c r="W217" s="65"/>
      <c r="X217" s="66" t="s">
        <v>19</v>
      </c>
      <c r="Y217" s="70"/>
      <c r="Z217" s="71" t="s">
        <v>19</v>
      </c>
      <c r="AA217" s="24"/>
      <c r="AB217" s="69" t="s">
        <v>19</v>
      </c>
      <c r="AC217" s="481"/>
      <c r="AD217" s="544"/>
      <c r="AE217" s="388" t="s">
        <v>486</v>
      </c>
      <c r="AF217" s="385" t="s">
        <v>486</v>
      </c>
      <c r="AG217" s="6" t="s">
        <v>277</v>
      </c>
      <c r="AH217" s="18" t="s">
        <v>23</v>
      </c>
      <c r="AI217" s="34"/>
      <c r="AJ217" s="35">
        <v>68.2</v>
      </c>
      <c r="AK217" s="36" t="s">
        <v>36</v>
      </c>
      <c r="AL217" s="97"/>
    </row>
    <row r="218" spans="1:39">
      <c r="A218" s="2226"/>
      <c r="B218" s="1592">
        <v>43016</v>
      </c>
      <c r="C218" s="1593" t="s">
        <v>42</v>
      </c>
      <c r="D218" s="75" t="s">
        <v>657</v>
      </c>
      <c r="E218" s="73" t="s">
        <v>644</v>
      </c>
      <c r="F218" s="61"/>
      <c r="G218" s="23">
        <v>20.6</v>
      </c>
      <c r="H218" s="64">
        <v>21</v>
      </c>
      <c r="I218" s="65">
        <v>11.9</v>
      </c>
      <c r="J218" s="66">
        <v>8.6</v>
      </c>
      <c r="K218" s="24">
        <v>7.5</v>
      </c>
      <c r="L218" s="69">
        <v>7.7</v>
      </c>
      <c r="M218" s="65"/>
      <c r="N218" s="66">
        <v>28.5</v>
      </c>
      <c r="O218" s="23"/>
      <c r="P218" s="64" t="s">
        <v>19</v>
      </c>
      <c r="Q218" s="23"/>
      <c r="R218" s="64" t="s">
        <v>19</v>
      </c>
      <c r="S218" s="23"/>
      <c r="T218" s="64"/>
      <c r="U218" s="23"/>
      <c r="V218" s="64"/>
      <c r="W218" s="65"/>
      <c r="X218" s="66" t="s">
        <v>19</v>
      </c>
      <c r="Y218" s="70"/>
      <c r="Z218" s="71" t="s">
        <v>19</v>
      </c>
      <c r="AA218" s="24"/>
      <c r="AB218" s="69" t="s">
        <v>19</v>
      </c>
      <c r="AC218" s="481"/>
      <c r="AD218" s="544"/>
      <c r="AE218" s="388" t="s">
        <v>36</v>
      </c>
      <c r="AF218" s="385" t="s">
        <v>36</v>
      </c>
      <c r="AG218" s="6" t="s">
        <v>278</v>
      </c>
      <c r="AH218" s="18" t="s">
        <v>23</v>
      </c>
      <c r="AI218" s="34"/>
      <c r="AJ218" s="35">
        <v>87.2</v>
      </c>
      <c r="AK218" s="36" t="s">
        <v>36</v>
      </c>
      <c r="AL218" s="97"/>
    </row>
    <row r="219" spans="1:39">
      <c r="A219" s="2226"/>
      <c r="B219" s="1592">
        <v>43017</v>
      </c>
      <c r="C219" s="1593" t="s">
        <v>37</v>
      </c>
      <c r="D219" s="75" t="s">
        <v>657</v>
      </c>
      <c r="E219" s="73" t="s">
        <v>644</v>
      </c>
      <c r="F219" s="61"/>
      <c r="G219" s="23">
        <v>20.9</v>
      </c>
      <c r="H219" s="64">
        <v>21.2</v>
      </c>
      <c r="I219" s="65">
        <v>10.7</v>
      </c>
      <c r="J219" s="66">
        <v>9.6</v>
      </c>
      <c r="K219" s="24">
        <v>7.3</v>
      </c>
      <c r="L219" s="69">
        <v>7.5</v>
      </c>
      <c r="M219" s="65"/>
      <c r="N219" s="66">
        <v>25.7</v>
      </c>
      <c r="O219" s="23"/>
      <c r="P219" s="64" t="s">
        <v>19</v>
      </c>
      <c r="Q219" s="23"/>
      <c r="R219" s="64" t="s">
        <v>19</v>
      </c>
      <c r="S219" s="23"/>
      <c r="T219" s="64"/>
      <c r="U219" s="23"/>
      <c r="V219" s="64"/>
      <c r="W219" s="65"/>
      <c r="X219" s="66" t="s">
        <v>19</v>
      </c>
      <c r="Y219" s="70"/>
      <c r="Z219" s="71" t="s">
        <v>19</v>
      </c>
      <c r="AA219" s="24"/>
      <c r="AB219" s="69" t="s">
        <v>19</v>
      </c>
      <c r="AC219" s="481"/>
      <c r="AD219" s="544"/>
      <c r="AE219" s="388" t="s">
        <v>36</v>
      </c>
      <c r="AF219" s="385" t="s">
        <v>36</v>
      </c>
      <c r="AG219" s="6" t="s">
        <v>279</v>
      </c>
      <c r="AH219" s="18" t="s">
        <v>23</v>
      </c>
      <c r="AI219" s="34"/>
      <c r="AJ219" s="35">
        <v>51.2</v>
      </c>
      <c r="AK219" s="36" t="s">
        <v>36</v>
      </c>
      <c r="AL219" s="97"/>
    </row>
    <row r="220" spans="1:39">
      <c r="A220" s="2226"/>
      <c r="B220" s="1592">
        <v>43018</v>
      </c>
      <c r="C220" s="1593" t="s">
        <v>38</v>
      </c>
      <c r="D220" s="75" t="s">
        <v>657</v>
      </c>
      <c r="E220" s="73" t="s">
        <v>644</v>
      </c>
      <c r="F220" s="61"/>
      <c r="G220" s="23">
        <v>21.2</v>
      </c>
      <c r="H220" s="64">
        <v>21.5</v>
      </c>
      <c r="I220" s="65">
        <v>8.9</v>
      </c>
      <c r="J220" s="66">
        <v>8.3000000000000007</v>
      </c>
      <c r="K220" s="24">
        <v>7.4</v>
      </c>
      <c r="L220" s="69">
        <v>7.5</v>
      </c>
      <c r="M220" s="65"/>
      <c r="N220" s="66">
        <v>28.7</v>
      </c>
      <c r="O220" s="23"/>
      <c r="P220" s="64">
        <v>64.8</v>
      </c>
      <c r="Q220" s="23"/>
      <c r="R220" s="64">
        <v>82.4</v>
      </c>
      <c r="S220" s="23"/>
      <c r="T220" s="64"/>
      <c r="U220" s="23"/>
      <c r="V220" s="64"/>
      <c r="W220" s="65"/>
      <c r="X220" s="66">
        <v>24.8</v>
      </c>
      <c r="Y220" s="70"/>
      <c r="Z220" s="71">
        <v>185</v>
      </c>
      <c r="AA220" s="24"/>
      <c r="AB220" s="69">
        <v>0.57999999999999996</v>
      </c>
      <c r="AC220" s="481"/>
      <c r="AD220" s="544"/>
      <c r="AE220" s="388" t="s">
        <v>36</v>
      </c>
      <c r="AF220" s="385" t="s">
        <v>36</v>
      </c>
      <c r="AG220" s="6" t="s">
        <v>280</v>
      </c>
      <c r="AH220" s="18" t="s">
        <v>23</v>
      </c>
      <c r="AI220" s="34"/>
      <c r="AJ220" s="35">
        <v>36</v>
      </c>
      <c r="AK220" s="36" t="s">
        <v>36</v>
      </c>
      <c r="AL220" s="97"/>
    </row>
    <row r="221" spans="1:39">
      <c r="A221" s="2226"/>
      <c r="B221" s="1592">
        <v>43019</v>
      </c>
      <c r="C221" s="1593" t="s">
        <v>35</v>
      </c>
      <c r="D221" s="75" t="s">
        <v>657</v>
      </c>
      <c r="E221" s="73" t="s">
        <v>644</v>
      </c>
      <c r="F221" s="61"/>
      <c r="G221" s="23">
        <v>21.3</v>
      </c>
      <c r="H221" s="64">
        <v>21.7</v>
      </c>
      <c r="I221" s="65">
        <v>8.1999999999999993</v>
      </c>
      <c r="J221" s="66">
        <v>7.3</v>
      </c>
      <c r="K221" s="24">
        <v>7.4</v>
      </c>
      <c r="L221" s="69">
        <v>7.5</v>
      </c>
      <c r="M221" s="65"/>
      <c r="N221" s="66">
        <v>30.9</v>
      </c>
      <c r="O221" s="23"/>
      <c r="P221" s="64">
        <v>67.2</v>
      </c>
      <c r="Q221" s="23"/>
      <c r="R221" s="64">
        <v>87</v>
      </c>
      <c r="S221" s="23"/>
      <c r="T221" s="64"/>
      <c r="U221" s="23"/>
      <c r="V221" s="64"/>
      <c r="W221" s="65"/>
      <c r="X221" s="66">
        <v>27.8</v>
      </c>
      <c r="Y221" s="70"/>
      <c r="Z221" s="71">
        <v>183</v>
      </c>
      <c r="AA221" s="24"/>
      <c r="AB221" s="69">
        <v>0.6</v>
      </c>
      <c r="AC221" s="481"/>
      <c r="AD221" s="544"/>
      <c r="AE221" s="388" t="s">
        <v>36</v>
      </c>
      <c r="AF221" s="385" t="s">
        <v>36</v>
      </c>
      <c r="AG221" s="6" t="s">
        <v>281</v>
      </c>
      <c r="AH221" s="18" t="s">
        <v>23</v>
      </c>
      <c r="AI221" s="37"/>
      <c r="AJ221" s="38">
        <v>27.7</v>
      </c>
      <c r="AK221" s="39" t="s">
        <v>36</v>
      </c>
      <c r="AL221" s="95"/>
    </row>
    <row r="222" spans="1:39">
      <c r="A222" s="2226"/>
      <c r="B222" s="1592">
        <v>43020</v>
      </c>
      <c r="C222" s="1593" t="s">
        <v>39</v>
      </c>
      <c r="D222" s="75" t="s">
        <v>657</v>
      </c>
      <c r="E222" s="73" t="s">
        <v>644</v>
      </c>
      <c r="F222" s="61"/>
      <c r="G222" s="23">
        <v>23.3</v>
      </c>
      <c r="H222" s="64">
        <v>22</v>
      </c>
      <c r="I222" s="65">
        <v>7.7</v>
      </c>
      <c r="J222" s="66">
        <v>7</v>
      </c>
      <c r="K222" s="24">
        <v>7.4</v>
      </c>
      <c r="L222" s="69">
        <v>7.6</v>
      </c>
      <c r="M222" s="65"/>
      <c r="N222" s="66">
        <v>31</v>
      </c>
      <c r="O222" s="23"/>
      <c r="P222" s="64">
        <v>68.900000000000006</v>
      </c>
      <c r="Q222" s="23"/>
      <c r="R222" s="64">
        <v>88</v>
      </c>
      <c r="S222" s="23"/>
      <c r="T222" s="64"/>
      <c r="U222" s="23"/>
      <c r="V222" s="64"/>
      <c r="W222" s="65"/>
      <c r="X222" s="66">
        <v>27.6</v>
      </c>
      <c r="Y222" s="70"/>
      <c r="Z222" s="71">
        <v>183</v>
      </c>
      <c r="AA222" s="24"/>
      <c r="AB222" s="69">
        <v>0.52</v>
      </c>
      <c r="AC222" s="481"/>
      <c r="AD222" s="544"/>
      <c r="AE222" s="388" t="s">
        <v>36</v>
      </c>
      <c r="AF222" s="385" t="s">
        <v>36</v>
      </c>
      <c r="AG222" s="6" t="s">
        <v>282</v>
      </c>
      <c r="AH222" s="18" t="s">
        <v>23</v>
      </c>
      <c r="AI222" s="49"/>
      <c r="AJ222" s="50">
        <v>212</v>
      </c>
      <c r="AK222" s="25" t="s">
        <v>36</v>
      </c>
      <c r="AL222" s="26"/>
    </row>
    <row r="223" spans="1:39">
      <c r="A223" s="2226"/>
      <c r="B223" s="1592">
        <v>43021</v>
      </c>
      <c r="C223" s="1593" t="s">
        <v>40</v>
      </c>
      <c r="D223" s="75" t="s">
        <v>659</v>
      </c>
      <c r="E223" s="73" t="s">
        <v>644</v>
      </c>
      <c r="F223" s="61"/>
      <c r="G223" s="23">
        <v>21.4</v>
      </c>
      <c r="H223" s="64">
        <v>21.8</v>
      </c>
      <c r="I223" s="65">
        <v>6.1</v>
      </c>
      <c r="J223" s="66">
        <v>7</v>
      </c>
      <c r="K223" s="24">
        <v>7.5</v>
      </c>
      <c r="L223" s="69">
        <v>7.6</v>
      </c>
      <c r="M223" s="65"/>
      <c r="N223" s="66">
        <v>31.1</v>
      </c>
      <c r="O223" s="23"/>
      <c r="P223" s="64">
        <v>69.599999999999994</v>
      </c>
      <c r="Q223" s="23"/>
      <c r="R223" s="64">
        <v>90</v>
      </c>
      <c r="S223" s="23"/>
      <c r="T223" s="64"/>
      <c r="U223" s="23"/>
      <c r="V223" s="64"/>
      <c r="W223" s="65"/>
      <c r="X223" s="66">
        <v>27.5</v>
      </c>
      <c r="Y223" s="70"/>
      <c r="Z223" s="71">
        <v>183</v>
      </c>
      <c r="AA223" s="24"/>
      <c r="AB223" s="69">
        <v>0.61</v>
      </c>
      <c r="AC223" s="481"/>
      <c r="AD223" s="544"/>
      <c r="AE223" s="388" t="s">
        <v>36</v>
      </c>
      <c r="AF223" s="385" t="s">
        <v>36</v>
      </c>
      <c r="AG223" s="6" t="s">
        <v>283</v>
      </c>
      <c r="AH223" s="18" t="s">
        <v>23</v>
      </c>
      <c r="AI223" s="40"/>
      <c r="AJ223" s="41">
        <v>0.48</v>
      </c>
      <c r="AK223" s="42" t="s">
        <v>36</v>
      </c>
      <c r="AL223" s="96"/>
    </row>
    <row r="224" spans="1:39">
      <c r="A224" s="2226"/>
      <c r="B224" s="1592">
        <v>43022</v>
      </c>
      <c r="C224" s="1593" t="s">
        <v>41</v>
      </c>
      <c r="D224" s="75" t="s">
        <v>659</v>
      </c>
      <c r="E224" s="73" t="s">
        <v>644</v>
      </c>
      <c r="F224" s="61"/>
      <c r="G224" s="23">
        <v>21.5</v>
      </c>
      <c r="H224" s="64">
        <v>21.7</v>
      </c>
      <c r="I224" s="65">
        <v>5.2</v>
      </c>
      <c r="J224" s="66">
        <v>5</v>
      </c>
      <c r="K224" s="24">
        <v>7.7</v>
      </c>
      <c r="L224" s="69">
        <v>7.7</v>
      </c>
      <c r="M224" s="65"/>
      <c r="N224" s="66">
        <v>29.9</v>
      </c>
      <c r="O224" s="23"/>
      <c r="P224" s="64" t="s">
        <v>19</v>
      </c>
      <c r="Q224" s="23"/>
      <c r="R224" s="64" t="s">
        <v>19</v>
      </c>
      <c r="S224" s="23"/>
      <c r="T224" s="64"/>
      <c r="U224" s="23"/>
      <c r="V224" s="64"/>
      <c r="W224" s="65"/>
      <c r="X224" s="66" t="s">
        <v>19</v>
      </c>
      <c r="Y224" s="70"/>
      <c r="Z224" s="71" t="s">
        <v>19</v>
      </c>
      <c r="AA224" s="24"/>
      <c r="AB224" s="69" t="s">
        <v>19</v>
      </c>
      <c r="AC224" s="481"/>
      <c r="AD224" s="544"/>
      <c r="AE224" s="388" t="s">
        <v>36</v>
      </c>
      <c r="AF224" s="385" t="s">
        <v>36</v>
      </c>
      <c r="AG224" s="6" t="s">
        <v>24</v>
      </c>
      <c r="AH224" s="18" t="s">
        <v>23</v>
      </c>
      <c r="AI224" s="23"/>
      <c r="AJ224" s="48">
        <v>4.5</v>
      </c>
      <c r="AK224" s="36" t="s">
        <v>36</v>
      </c>
      <c r="AL224" s="96"/>
    </row>
    <row r="225" spans="1:38">
      <c r="A225" s="2226"/>
      <c r="B225" s="1592">
        <v>43023</v>
      </c>
      <c r="C225" s="1593" t="s">
        <v>42</v>
      </c>
      <c r="D225" s="75" t="s">
        <v>659</v>
      </c>
      <c r="E225" s="73" t="s">
        <v>644</v>
      </c>
      <c r="F225" s="61"/>
      <c r="G225" s="23">
        <v>20.5</v>
      </c>
      <c r="H225" s="64">
        <v>20.9</v>
      </c>
      <c r="I225" s="65">
        <v>5.8</v>
      </c>
      <c r="J225" s="66">
        <v>5.6</v>
      </c>
      <c r="K225" s="24">
        <v>7.7</v>
      </c>
      <c r="L225" s="69">
        <v>7.6</v>
      </c>
      <c r="M225" s="65"/>
      <c r="N225" s="66">
        <v>30.4</v>
      </c>
      <c r="O225" s="23"/>
      <c r="P225" s="64" t="s">
        <v>19</v>
      </c>
      <c r="Q225" s="23"/>
      <c r="R225" s="64" t="s">
        <v>19</v>
      </c>
      <c r="S225" s="23"/>
      <c r="T225" s="64"/>
      <c r="U225" s="23"/>
      <c r="V225" s="64"/>
      <c r="W225" s="65"/>
      <c r="X225" s="66" t="s">
        <v>19</v>
      </c>
      <c r="Y225" s="70"/>
      <c r="Z225" s="71" t="s">
        <v>19</v>
      </c>
      <c r="AA225" s="24"/>
      <c r="AB225" s="69" t="s">
        <v>19</v>
      </c>
      <c r="AC225" s="481"/>
      <c r="AD225" s="544"/>
      <c r="AE225" s="388" t="s">
        <v>36</v>
      </c>
      <c r="AF225" s="385" t="s">
        <v>36</v>
      </c>
      <c r="AG225" s="6" t="s">
        <v>25</v>
      </c>
      <c r="AH225" s="18" t="s">
        <v>23</v>
      </c>
      <c r="AI225" s="23"/>
      <c r="AJ225" s="48">
        <v>0.7</v>
      </c>
      <c r="AK225" s="36" t="s">
        <v>36</v>
      </c>
      <c r="AL225" s="96"/>
    </row>
    <row r="226" spans="1:38">
      <c r="A226" s="2226"/>
      <c r="B226" s="1592">
        <v>43024</v>
      </c>
      <c r="C226" s="1593" t="s">
        <v>37</v>
      </c>
      <c r="D226" s="75" t="s">
        <v>659</v>
      </c>
      <c r="E226" s="73" t="s">
        <v>644</v>
      </c>
      <c r="F226" s="61"/>
      <c r="G226" s="23">
        <v>19.8</v>
      </c>
      <c r="H226" s="64">
        <v>20</v>
      </c>
      <c r="I226" s="65">
        <v>6.9</v>
      </c>
      <c r="J226" s="66">
        <v>6.5</v>
      </c>
      <c r="K226" s="24">
        <v>7.6</v>
      </c>
      <c r="L226" s="69">
        <v>7.7</v>
      </c>
      <c r="M226" s="65"/>
      <c r="N226" s="66">
        <v>30.8</v>
      </c>
      <c r="O226" s="23"/>
      <c r="P226" s="64">
        <v>68.400000000000006</v>
      </c>
      <c r="Q226" s="23"/>
      <c r="R226" s="64">
        <v>88.8</v>
      </c>
      <c r="S226" s="23"/>
      <c r="T226" s="64"/>
      <c r="U226" s="23"/>
      <c r="V226" s="64"/>
      <c r="W226" s="65"/>
      <c r="X226" s="66">
        <v>27.2</v>
      </c>
      <c r="Y226" s="70"/>
      <c r="Z226" s="71">
        <v>238</v>
      </c>
      <c r="AA226" s="24"/>
      <c r="AB226" s="69">
        <v>0.61</v>
      </c>
      <c r="AC226" s="481"/>
      <c r="AD226" s="544"/>
      <c r="AE226" s="388" t="s">
        <v>36</v>
      </c>
      <c r="AF226" s="385" t="s">
        <v>36</v>
      </c>
      <c r="AG226" s="6" t="s">
        <v>284</v>
      </c>
      <c r="AH226" s="18" t="s">
        <v>23</v>
      </c>
      <c r="AI226" s="23"/>
      <c r="AJ226" s="48">
        <v>8</v>
      </c>
      <c r="AK226" s="36" t="s">
        <v>36</v>
      </c>
      <c r="AL226" s="96"/>
    </row>
    <row r="227" spans="1:38">
      <c r="A227" s="2226"/>
      <c r="B227" s="1592">
        <v>43025</v>
      </c>
      <c r="C227" s="1593" t="s">
        <v>38</v>
      </c>
      <c r="D227" s="75" t="s">
        <v>659</v>
      </c>
      <c r="E227" s="73" t="s">
        <v>644</v>
      </c>
      <c r="F227" s="61"/>
      <c r="G227" s="23">
        <v>19.600000000000001</v>
      </c>
      <c r="H227" s="64">
        <v>19.899999999999999</v>
      </c>
      <c r="I227" s="65">
        <v>6.6</v>
      </c>
      <c r="J227" s="66">
        <v>6.3</v>
      </c>
      <c r="K227" s="24">
        <v>7.5</v>
      </c>
      <c r="L227" s="69">
        <v>7.6</v>
      </c>
      <c r="M227" s="65"/>
      <c r="N227" s="66">
        <v>30.4</v>
      </c>
      <c r="O227" s="23"/>
      <c r="P227" s="64">
        <v>68.3</v>
      </c>
      <c r="Q227" s="23"/>
      <c r="R227" s="64">
        <v>87.6</v>
      </c>
      <c r="S227" s="23"/>
      <c r="T227" s="64"/>
      <c r="U227" s="23"/>
      <c r="V227" s="64"/>
      <c r="W227" s="65"/>
      <c r="X227" s="66">
        <v>26.1</v>
      </c>
      <c r="Y227" s="70"/>
      <c r="Z227" s="71">
        <v>233</v>
      </c>
      <c r="AA227" s="24"/>
      <c r="AB227" s="69">
        <v>0.7</v>
      </c>
      <c r="AC227" s="481"/>
      <c r="AD227" s="544"/>
      <c r="AE227" s="388" t="s">
        <v>36</v>
      </c>
      <c r="AF227" s="385" t="s">
        <v>36</v>
      </c>
      <c r="AG227" s="6" t="s">
        <v>285</v>
      </c>
      <c r="AH227" s="18" t="s">
        <v>23</v>
      </c>
      <c r="AI227" s="45"/>
      <c r="AJ227" s="46">
        <v>6.7000000000000004E-2</v>
      </c>
      <c r="AK227" s="47" t="s">
        <v>36</v>
      </c>
      <c r="AL227" s="98"/>
    </row>
    <row r="228" spans="1:38">
      <c r="A228" s="2226"/>
      <c r="B228" s="1592">
        <v>43026</v>
      </c>
      <c r="C228" s="1593" t="s">
        <v>35</v>
      </c>
      <c r="D228" s="75" t="s">
        <v>657</v>
      </c>
      <c r="E228" s="73" t="s">
        <v>644</v>
      </c>
      <c r="F228" s="61"/>
      <c r="G228" s="23">
        <v>19.100000000000001</v>
      </c>
      <c r="H228" s="64">
        <v>19.7</v>
      </c>
      <c r="I228" s="65">
        <v>8.1999999999999993</v>
      </c>
      <c r="J228" s="66">
        <v>7.4</v>
      </c>
      <c r="K228" s="24">
        <v>7.5</v>
      </c>
      <c r="L228" s="69">
        <v>7.6</v>
      </c>
      <c r="M228" s="65"/>
      <c r="N228" s="66">
        <v>29.3</v>
      </c>
      <c r="O228" s="23"/>
      <c r="P228" s="64">
        <v>66.3</v>
      </c>
      <c r="Q228" s="23"/>
      <c r="R228" s="64">
        <v>84.2</v>
      </c>
      <c r="S228" s="23"/>
      <c r="T228" s="64"/>
      <c r="U228" s="23"/>
      <c r="V228" s="64"/>
      <c r="W228" s="65"/>
      <c r="X228" s="66">
        <v>25.6</v>
      </c>
      <c r="Y228" s="70"/>
      <c r="Z228" s="71">
        <v>237</v>
      </c>
      <c r="AA228" s="24"/>
      <c r="AB228" s="69">
        <v>0.71</v>
      </c>
      <c r="AC228" s="481"/>
      <c r="AD228" s="544"/>
      <c r="AE228" s="388" t="s">
        <v>36</v>
      </c>
      <c r="AF228" s="385" t="s">
        <v>36</v>
      </c>
      <c r="AG228" s="6" t="s">
        <v>292</v>
      </c>
      <c r="AH228" s="18" t="s">
        <v>23</v>
      </c>
      <c r="AI228" s="24"/>
      <c r="AJ228" s="44">
        <v>2.0699999999999998</v>
      </c>
      <c r="AK228" s="42" t="s">
        <v>36</v>
      </c>
      <c r="AL228" s="96"/>
    </row>
    <row r="229" spans="1:38">
      <c r="A229" s="2226"/>
      <c r="B229" s="1592">
        <v>43027</v>
      </c>
      <c r="C229" s="1593" t="s">
        <v>39</v>
      </c>
      <c r="D229" s="75" t="s">
        <v>659</v>
      </c>
      <c r="E229" s="73" t="s">
        <v>644</v>
      </c>
      <c r="F229" s="61"/>
      <c r="G229" s="23">
        <v>18.7</v>
      </c>
      <c r="H229" s="64">
        <v>18.8</v>
      </c>
      <c r="I229" s="65">
        <v>6.2</v>
      </c>
      <c r="J229" s="66">
        <v>6.3</v>
      </c>
      <c r="K229" s="24">
        <v>7.5</v>
      </c>
      <c r="L229" s="69">
        <v>7.6</v>
      </c>
      <c r="M229" s="65"/>
      <c r="N229" s="66">
        <v>29</v>
      </c>
      <c r="O229" s="23"/>
      <c r="P229" s="64">
        <v>66.5</v>
      </c>
      <c r="Q229" s="23"/>
      <c r="R229" s="64">
        <v>84.8</v>
      </c>
      <c r="S229" s="23"/>
      <c r="T229" s="64"/>
      <c r="U229" s="23"/>
      <c r="V229" s="64"/>
      <c r="W229" s="65"/>
      <c r="X229" s="66">
        <v>24.8</v>
      </c>
      <c r="Y229" s="70"/>
      <c r="Z229" s="71">
        <v>198</v>
      </c>
      <c r="AA229" s="24"/>
      <c r="AB229" s="69">
        <v>0.73</v>
      </c>
      <c r="AC229" s="481"/>
      <c r="AD229" s="544"/>
      <c r="AE229" s="388" t="s">
        <v>36</v>
      </c>
      <c r="AF229" s="385" t="s">
        <v>36</v>
      </c>
      <c r="AG229" s="6" t="s">
        <v>286</v>
      </c>
      <c r="AH229" s="18" t="s">
        <v>23</v>
      </c>
      <c r="AI229" s="24"/>
      <c r="AJ229" s="44">
        <v>2.21</v>
      </c>
      <c r="AK229" s="42" t="s">
        <v>36</v>
      </c>
      <c r="AL229" s="96"/>
    </row>
    <row r="230" spans="1:38">
      <c r="A230" s="2226"/>
      <c r="B230" s="1592">
        <v>43028</v>
      </c>
      <c r="C230" s="1593" t="s">
        <v>40</v>
      </c>
      <c r="D230" s="75" t="s">
        <v>659</v>
      </c>
      <c r="E230" s="73" t="s">
        <v>644</v>
      </c>
      <c r="F230" s="61"/>
      <c r="G230" s="23">
        <v>18.5</v>
      </c>
      <c r="H230" s="64">
        <v>18.899999999999999</v>
      </c>
      <c r="I230" s="65">
        <v>5.6</v>
      </c>
      <c r="J230" s="66">
        <v>5.3</v>
      </c>
      <c r="K230" s="24">
        <v>7.6</v>
      </c>
      <c r="L230" s="69">
        <v>7.7</v>
      </c>
      <c r="M230" s="65"/>
      <c r="N230" s="66">
        <v>29.6</v>
      </c>
      <c r="O230" s="23"/>
      <c r="P230" s="64">
        <v>70.2</v>
      </c>
      <c r="Q230" s="23"/>
      <c r="R230" s="64">
        <v>88.2</v>
      </c>
      <c r="S230" s="23"/>
      <c r="T230" s="64"/>
      <c r="U230" s="23"/>
      <c r="V230" s="64"/>
      <c r="W230" s="65"/>
      <c r="X230" s="66">
        <v>26.9</v>
      </c>
      <c r="Y230" s="70"/>
      <c r="Z230" s="71">
        <v>199</v>
      </c>
      <c r="AA230" s="24"/>
      <c r="AB230" s="69">
        <v>0.65</v>
      </c>
      <c r="AC230" s="481"/>
      <c r="AD230" s="544"/>
      <c r="AE230" s="388" t="s">
        <v>36</v>
      </c>
      <c r="AF230" s="385" t="s">
        <v>36</v>
      </c>
      <c r="AG230" s="6" t="s">
        <v>287</v>
      </c>
      <c r="AH230" s="18" t="s">
        <v>23</v>
      </c>
      <c r="AI230" s="348"/>
      <c r="AJ230" s="268">
        <v>0.13700000000000001</v>
      </c>
      <c r="AK230" s="47" t="s">
        <v>36</v>
      </c>
      <c r="AL230" s="98"/>
    </row>
    <row r="231" spans="1:38">
      <c r="A231" s="2226"/>
      <c r="B231" s="1592">
        <v>43029</v>
      </c>
      <c r="C231" s="1593" t="s">
        <v>41</v>
      </c>
      <c r="D231" s="75" t="s">
        <v>676</v>
      </c>
      <c r="E231" s="73" t="s">
        <v>644</v>
      </c>
      <c r="F231" s="61"/>
      <c r="G231" s="23">
        <v>17.899999999999999</v>
      </c>
      <c r="H231" s="64">
        <v>18.3</v>
      </c>
      <c r="I231" s="65">
        <v>10.199999999999999</v>
      </c>
      <c r="J231" s="66">
        <v>8.1</v>
      </c>
      <c r="K231" s="24">
        <v>7.5</v>
      </c>
      <c r="L231" s="69">
        <v>7.6</v>
      </c>
      <c r="M231" s="65"/>
      <c r="N231" s="66">
        <v>25.7</v>
      </c>
      <c r="O231" s="23"/>
      <c r="P231" s="64" t="s">
        <v>19</v>
      </c>
      <c r="Q231" s="23"/>
      <c r="R231" s="64" t="s">
        <v>19</v>
      </c>
      <c r="S231" s="23"/>
      <c r="T231" s="64"/>
      <c r="U231" s="23"/>
      <c r="V231" s="64"/>
      <c r="W231" s="65"/>
      <c r="X231" s="66" t="s">
        <v>19</v>
      </c>
      <c r="Y231" s="70"/>
      <c r="Z231" s="71" t="s">
        <v>19</v>
      </c>
      <c r="AA231" s="24"/>
      <c r="AB231" s="69" t="s">
        <v>19</v>
      </c>
      <c r="AC231" s="481"/>
      <c r="AD231" s="544"/>
      <c r="AE231" s="388" t="s">
        <v>36</v>
      </c>
      <c r="AF231" s="385" t="s">
        <v>36</v>
      </c>
      <c r="AG231" s="6" t="s">
        <v>288</v>
      </c>
      <c r="AH231" s="18" t="s">
        <v>23</v>
      </c>
      <c r="AI231" s="24"/>
      <c r="AJ231" s="44" t="s">
        <v>644</v>
      </c>
      <c r="AK231" s="42" t="s">
        <v>36</v>
      </c>
      <c r="AL231" s="96"/>
    </row>
    <row r="232" spans="1:38">
      <c r="A232" s="2226"/>
      <c r="B232" s="1592">
        <v>43030</v>
      </c>
      <c r="C232" s="1593" t="s">
        <v>42</v>
      </c>
      <c r="D232" s="75" t="s">
        <v>659</v>
      </c>
      <c r="E232" s="73" t="s">
        <v>644</v>
      </c>
      <c r="F232" s="61"/>
      <c r="G232" s="23">
        <v>18.100000000000001</v>
      </c>
      <c r="H232" s="64">
        <v>18.399999999999999</v>
      </c>
      <c r="I232" s="65">
        <v>9.1</v>
      </c>
      <c r="J232" s="66">
        <v>8.3000000000000007</v>
      </c>
      <c r="K232" s="24">
        <v>7.5</v>
      </c>
      <c r="L232" s="69">
        <v>7.6</v>
      </c>
      <c r="M232" s="65"/>
      <c r="N232" s="66">
        <v>25.3</v>
      </c>
      <c r="O232" s="23"/>
      <c r="P232" s="64" t="s">
        <v>19</v>
      </c>
      <c r="Q232" s="23"/>
      <c r="R232" s="64" t="s">
        <v>19</v>
      </c>
      <c r="S232" s="23"/>
      <c r="T232" s="64"/>
      <c r="U232" s="23"/>
      <c r="V232" s="64"/>
      <c r="W232" s="65"/>
      <c r="X232" s="66" t="s">
        <v>19</v>
      </c>
      <c r="Y232" s="70"/>
      <c r="Z232" s="71" t="s">
        <v>19</v>
      </c>
      <c r="AA232" s="24"/>
      <c r="AB232" s="69" t="s">
        <v>19</v>
      </c>
      <c r="AC232" s="481"/>
      <c r="AD232" s="544"/>
      <c r="AE232" s="388" t="s">
        <v>36</v>
      </c>
      <c r="AF232" s="385" t="s">
        <v>36</v>
      </c>
      <c r="AG232" s="6" t="s">
        <v>289</v>
      </c>
      <c r="AH232" s="18" t="s">
        <v>23</v>
      </c>
      <c r="AI232" s="23"/>
      <c r="AJ232" s="48">
        <v>20.6</v>
      </c>
      <c r="AK232" s="36" t="s">
        <v>36</v>
      </c>
      <c r="AL232" s="97"/>
    </row>
    <row r="233" spans="1:38">
      <c r="A233" s="2226"/>
      <c r="B233" s="1592">
        <v>43031</v>
      </c>
      <c r="C233" s="1593" t="s">
        <v>37</v>
      </c>
      <c r="D233" s="75" t="s">
        <v>659</v>
      </c>
      <c r="E233" s="73" t="s">
        <v>644</v>
      </c>
      <c r="F233" s="61"/>
      <c r="G233" s="23">
        <v>18.7</v>
      </c>
      <c r="H233" s="64">
        <v>18.8</v>
      </c>
      <c r="I233" s="65">
        <v>7.1</v>
      </c>
      <c r="J233" s="66">
        <v>6.4</v>
      </c>
      <c r="K233" s="24">
        <v>7.6</v>
      </c>
      <c r="L233" s="69">
        <v>7.6</v>
      </c>
      <c r="M233" s="65"/>
      <c r="N233" s="66">
        <v>27.6</v>
      </c>
      <c r="O233" s="23"/>
      <c r="P233" s="64">
        <v>62.4</v>
      </c>
      <c r="Q233" s="23"/>
      <c r="R233" s="64">
        <v>79.599999999999994</v>
      </c>
      <c r="S233" s="23"/>
      <c r="T233" s="64"/>
      <c r="U233" s="23"/>
      <c r="V233" s="64"/>
      <c r="W233" s="65"/>
      <c r="X233" s="66">
        <v>25.1</v>
      </c>
      <c r="Y233" s="70"/>
      <c r="Z233" s="71">
        <v>241</v>
      </c>
      <c r="AA233" s="24"/>
      <c r="AB233" s="69">
        <v>0.75</v>
      </c>
      <c r="AC233" s="481">
        <v>12</v>
      </c>
      <c r="AD233" s="544"/>
      <c r="AE233" s="388" t="s">
        <v>36</v>
      </c>
      <c r="AF233" s="385" t="s">
        <v>36</v>
      </c>
      <c r="AG233" s="6" t="s">
        <v>27</v>
      </c>
      <c r="AH233" s="18" t="s">
        <v>23</v>
      </c>
      <c r="AI233" s="23"/>
      <c r="AJ233" s="48">
        <v>26.6</v>
      </c>
      <c r="AK233" s="36" t="s">
        <v>36</v>
      </c>
      <c r="AL233" s="97"/>
    </row>
    <row r="234" spans="1:38">
      <c r="A234" s="2226"/>
      <c r="B234" s="1592">
        <v>43032</v>
      </c>
      <c r="C234" s="1593" t="s">
        <v>38</v>
      </c>
      <c r="D234" s="75" t="s">
        <v>676</v>
      </c>
      <c r="E234" s="73" t="s">
        <v>644</v>
      </c>
      <c r="F234" s="61"/>
      <c r="G234" s="23">
        <v>18.8</v>
      </c>
      <c r="H234" s="64">
        <v>19.100000000000001</v>
      </c>
      <c r="I234" s="65">
        <v>5.5</v>
      </c>
      <c r="J234" s="66">
        <v>5.5</v>
      </c>
      <c r="K234" s="24">
        <v>7.6</v>
      </c>
      <c r="L234" s="69">
        <v>7.7</v>
      </c>
      <c r="M234" s="65"/>
      <c r="N234" s="66">
        <v>27.6</v>
      </c>
      <c r="O234" s="23"/>
      <c r="P234" s="64">
        <v>63.9</v>
      </c>
      <c r="Q234" s="23"/>
      <c r="R234" s="64">
        <v>81.2</v>
      </c>
      <c r="S234" s="23"/>
      <c r="T234" s="64"/>
      <c r="U234" s="23"/>
      <c r="V234" s="64"/>
      <c r="W234" s="65"/>
      <c r="X234" s="66">
        <v>24.8</v>
      </c>
      <c r="Y234" s="70"/>
      <c r="Z234" s="71">
        <v>192</v>
      </c>
      <c r="AA234" s="24"/>
      <c r="AB234" s="69">
        <v>0.64</v>
      </c>
      <c r="AC234" s="481">
        <v>6</v>
      </c>
      <c r="AD234" s="544">
        <v>3</v>
      </c>
      <c r="AE234" s="388" t="s">
        <v>36</v>
      </c>
      <c r="AF234" s="385" t="s">
        <v>36</v>
      </c>
      <c r="AG234" s="6" t="s">
        <v>290</v>
      </c>
      <c r="AH234" s="18" t="s">
        <v>275</v>
      </c>
      <c r="AI234" s="51"/>
      <c r="AJ234" s="52">
        <v>9</v>
      </c>
      <c r="AK234" s="43" t="s">
        <v>36</v>
      </c>
      <c r="AL234" s="99"/>
    </row>
    <row r="235" spans="1:38">
      <c r="A235" s="2226"/>
      <c r="B235" s="1592">
        <v>43033</v>
      </c>
      <c r="C235" s="1593" t="s">
        <v>35</v>
      </c>
      <c r="D235" s="75" t="s">
        <v>659</v>
      </c>
      <c r="E235" s="73" t="s">
        <v>644</v>
      </c>
      <c r="F235" s="61"/>
      <c r="G235" s="23">
        <v>18.5</v>
      </c>
      <c r="H235" s="64">
        <v>18.600000000000001</v>
      </c>
      <c r="I235" s="65">
        <v>5.2</v>
      </c>
      <c r="J235" s="66">
        <v>5</v>
      </c>
      <c r="K235" s="24">
        <v>7.7</v>
      </c>
      <c r="L235" s="69">
        <v>7.7</v>
      </c>
      <c r="M235" s="65"/>
      <c r="N235" s="66">
        <v>27.6</v>
      </c>
      <c r="O235" s="23"/>
      <c r="P235" s="64">
        <v>64.099999999999994</v>
      </c>
      <c r="Q235" s="23"/>
      <c r="R235" s="64">
        <v>80.8</v>
      </c>
      <c r="S235" s="23"/>
      <c r="T235" s="64"/>
      <c r="U235" s="23"/>
      <c r="V235" s="64"/>
      <c r="W235" s="65"/>
      <c r="X235" s="66">
        <v>24.2</v>
      </c>
      <c r="Y235" s="70"/>
      <c r="Z235" s="71">
        <v>180</v>
      </c>
      <c r="AA235" s="24"/>
      <c r="AB235" s="69">
        <v>0.61</v>
      </c>
      <c r="AC235" s="481">
        <v>10</v>
      </c>
      <c r="AD235" s="544"/>
      <c r="AE235" s="388" t="s">
        <v>36</v>
      </c>
      <c r="AF235" s="385" t="s">
        <v>36</v>
      </c>
      <c r="AG235" s="6" t="s">
        <v>291</v>
      </c>
      <c r="AH235" s="18" t="s">
        <v>23</v>
      </c>
      <c r="AI235" s="51"/>
      <c r="AJ235" s="52">
        <v>8</v>
      </c>
      <c r="AK235" s="43" t="s">
        <v>36</v>
      </c>
      <c r="AL235" s="99"/>
    </row>
    <row r="236" spans="1:38">
      <c r="A236" s="2226"/>
      <c r="B236" s="1592">
        <v>43034</v>
      </c>
      <c r="C236" s="1593" t="s">
        <v>39</v>
      </c>
      <c r="D236" s="75" t="s">
        <v>657</v>
      </c>
      <c r="E236" s="73" t="s">
        <v>644</v>
      </c>
      <c r="F236" s="61"/>
      <c r="G236" s="23">
        <v>18.2</v>
      </c>
      <c r="H236" s="64">
        <v>18.7</v>
      </c>
      <c r="I236" s="65">
        <v>7.4</v>
      </c>
      <c r="J236" s="66">
        <v>6</v>
      </c>
      <c r="K236" s="24">
        <v>7.6</v>
      </c>
      <c r="L236" s="69">
        <v>7.7</v>
      </c>
      <c r="M236" s="65"/>
      <c r="N236" s="66">
        <v>27.5</v>
      </c>
      <c r="O236" s="23"/>
      <c r="P236" s="64">
        <v>61.3</v>
      </c>
      <c r="Q236" s="23"/>
      <c r="R236" s="64">
        <v>79</v>
      </c>
      <c r="S236" s="23"/>
      <c r="T236" s="64"/>
      <c r="U236" s="23"/>
      <c r="V236" s="64"/>
      <c r="W236" s="65"/>
      <c r="X236" s="66">
        <v>24.1</v>
      </c>
      <c r="Y236" s="70"/>
      <c r="Z236" s="71">
        <v>150</v>
      </c>
      <c r="AA236" s="24"/>
      <c r="AB236" s="69">
        <v>0.62</v>
      </c>
      <c r="AC236" s="481"/>
      <c r="AD236" s="544"/>
      <c r="AE236" s="388" t="s">
        <v>36</v>
      </c>
      <c r="AF236" s="385" t="s">
        <v>36</v>
      </c>
      <c r="AG236" s="19"/>
      <c r="AH236" s="9"/>
      <c r="AI236" s="20"/>
      <c r="AJ236" s="8"/>
      <c r="AK236" s="8"/>
      <c r="AL236" s="9"/>
    </row>
    <row r="237" spans="1:38">
      <c r="A237" s="2226"/>
      <c r="B237" s="1592">
        <v>43035</v>
      </c>
      <c r="C237" s="1593" t="s">
        <v>40</v>
      </c>
      <c r="D237" s="75" t="s">
        <v>657</v>
      </c>
      <c r="E237" s="73" t="s">
        <v>644</v>
      </c>
      <c r="F237" s="61"/>
      <c r="G237" s="23">
        <v>17.899999999999999</v>
      </c>
      <c r="H237" s="64">
        <v>18.399999999999999</v>
      </c>
      <c r="I237" s="65">
        <v>8.1999999999999993</v>
      </c>
      <c r="J237" s="66">
        <v>7</v>
      </c>
      <c r="K237" s="24">
        <v>7.5</v>
      </c>
      <c r="L237" s="69">
        <v>7.6</v>
      </c>
      <c r="M237" s="65"/>
      <c r="N237" s="66">
        <v>28.1</v>
      </c>
      <c r="O237" s="23"/>
      <c r="P237" s="64">
        <v>62.3</v>
      </c>
      <c r="Q237" s="23"/>
      <c r="R237" s="64">
        <v>80</v>
      </c>
      <c r="S237" s="23"/>
      <c r="T237" s="64"/>
      <c r="U237" s="23"/>
      <c r="V237" s="64"/>
      <c r="W237" s="65"/>
      <c r="X237" s="66">
        <v>25.4</v>
      </c>
      <c r="Y237" s="70"/>
      <c r="Z237" s="71">
        <v>248</v>
      </c>
      <c r="AA237" s="24"/>
      <c r="AB237" s="69">
        <v>0.63</v>
      </c>
      <c r="AC237" s="481"/>
      <c r="AD237" s="544"/>
      <c r="AE237" s="388" t="s">
        <v>36</v>
      </c>
      <c r="AF237" s="385" t="s">
        <v>36</v>
      </c>
      <c r="AG237" s="19"/>
      <c r="AH237" s="9"/>
      <c r="AI237" s="20"/>
      <c r="AJ237" s="8"/>
      <c r="AK237" s="8"/>
      <c r="AL237" s="9"/>
    </row>
    <row r="238" spans="1:38">
      <c r="A238" s="2226"/>
      <c r="B238" s="1592">
        <v>43036</v>
      </c>
      <c r="C238" s="1593" t="s">
        <v>41</v>
      </c>
      <c r="D238" s="75" t="s">
        <v>659</v>
      </c>
      <c r="E238" s="73" t="s">
        <v>644</v>
      </c>
      <c r="F238" s="61"/>
      <c r="G238" s="23">
        <v>17.7</v>
      </c>
      <c r="H238" s="64">
        <v>18.100000000000001</v>
      </c>
      <c r="I238" s="65">
        <v>8.1</v>
      </c>
      <c r="J238" s="66">
        <v>6.9</v>
      </c>
      <c r="K238" s="24">
        <v>7.5</v>
      </c>
      <c r="L238" s="69">
        <v>7.6</v>
      </c>
      <c r="M238" s="65"/>
      <c r="N238" s="66">
        <v>28.2</v>
      </c>
      <c r="O238" s="23"/>
      <c r="P238" s="64" t="s">
        <v>19</v>
      </c>
      <c r="Q238" s="23"/>
      <c r="R238" s="64" t="s">
        <v>19</v>
      </c>
      <c r="S238" s="23"/>
      <c r="T238" s="64"/>
      <c r="U238" s="23"/>
      <c r="V238" s="64"/>
      <c r="W238" s="65"/>
      <c r="X238" s="66" t="s">
        <v>19</v>
      </c>
      <c r="Y238" s="70"/>
      <c r="Z238" s="71" t="s">
        <v>19</v>
      </c>
      <c r="AA238" s="24"/>
      <c r="AB238" s="69" t="s">
        <v>19</v>
      </c>
      <c r="AC238" s="481"/>
      <c r="AD238" s="544"/>
      <c r="AE238" s="388" t="s">
        <v>454</v>
      </c>
      <c r="AF238" s="385" t="s">
        <v>454</v>
      </c>
      <c r="AG238" s="21"/>
      <c r="AH238" s="3"/>
      <c r="AI238" s="22"/>
      <c r="AJ238" s="10"/>
      <c r="AK238" s="10"/>
      <c r="AL238" s="3"/>
    </row>
    <row r="239" spans="1:38">
      <c r="A239" s="2226"/>
      <c r="B239" s="1592">
        <v>43037</v>
      </c>
      <c r="C239" s="1593" t="s">
        <v>42</v>
      </c>
      <c r="D239" s="75" t="s">
        <v>659</v>
      </c>
      <c r="E239" s="73" t="s">
        <v>644</v>
      </c>
      <c r="F239" s="61"/>
      <c r="G239" s="23">
        <v>17.5</v>
      </c>
      <c r="H239" s="64">
        <v>17.7</v>
      </c>
      <c r="I239" s="65">
        <v>7</v>
      </c>
      <c r="J239" s="66">
        <v>6.5</v>
      </c>
      <c r="K239" s="24">
        <v>7.6</v>
      </c>
      <c r="L239" s="69">
        <v>7.6</v>
      </c>
      <c r="M239" s="65"/>
      <c r="N239" s="66">
        <v>28.6</v>
      </c>
      <c r="O239" s="23"/>
      <c r="P239" s="64" t="s">
        <v>19</v>
      </c>
      <c r="Q239" s="23"/>
      <c r="R239" s="64" t="s">
        <v>19</v>
      </c>
      <c r="S239" s="23"/>
      <c r="T239" s="64"/>
      <c r="U239" s="23"/>
      <c r="V239" s="64"/>
      <c r="W239" s="65"/>
      <c r="X239" s="66"/>
      <c r="Y239" s="70"/>
      <c r="Z239" s="71"/>
      <c r="AA239" s="24"/>
      <c r="AB239" s="69"/>
      <c r="AC239" s="481"/>
      <c r="AD239" s="544"/>
      <c r="AE239" s="388" t="s">
        <v>36</v>
      </c>
      <c r="AF239" s="385" t="s">
        <v>36</v>
      </c>
      <c r="AG239" s="29" t="s">
        <v>34</v>
      </c>
      <c r="AH239" s="2" t="s">
        <v>36</v>
      </c>
      <c r="AI239" s="2" t="s">
        <v>36</v>
      </c>
      <c r="AJ239" s="2" t="s">
        <v>36</v>
      </c>
      <c r="AK239" s="2" t="s">
        <v>36</v>
      </c>
      <c r="AL239" s="100" t="s">
        <v>36</v>
      </c>
    </row>
    <row r="240" spans="1:38">
      <c r="A240" s="2226"/>
      <c r="B240" s="1592">
        <v>43038</v>
      </c>
      <c r="C240" s="1593" t="s">
        <v>37</v>
      </c>
      <c r="D240" s="75" t="s">
        <v>657</v>
      </c>
      <c r="E240" s="73" t="s">
        <v>644</v>
      </c>
      <c r="F240" s="61"/>
      <c r="G240" s="23">
        <v>17.399999999999999</v>
      </c>
      <c r="H240" s="64">
        <v>17.899999999999999</v>
      </c>
      <c r="I240" s="65">
        <v>7.3</v>
      </c>
      <c r="J240" s="66">
        <v>6</v>
      </c>
      <c r="K240" s="24">
        <v>7.6</v>
      </c>
      <c r="L240" s="69">
        <v>7.7</v>
      </c>
      <c r="M240" s="65"/>
      <c r="N240" s="66">
        <v>27.5</v>
      </c>
      <c r="O240" s="23"/>
      <c r="P240" s="64">
        <v>65.400000000000006</v>
      </c>
      <c r="Q240" s="23"/>
      <c r="R240" s="64">
        <v>85.6</v>
      </c>
      <c r="S240" s="23"/>
      <c r="T240" s="64"/>
      <c r="U240" s="23"/>
      <c r="V240" s="64"/>
      <c r="W240" s="65"/>
      <c r="X240" s="66">
        <v>24.4</v>
      </c>
      <c r="Y240" s="70"/>
      <c r="Z240" s="71">
        <v>166</v>
      </c>
      <c r="AA240" s="24"/>
      <c r="AB240" s="69">
        <v>0.64</v>
      </c>
      <c r="AC240" s="481"/>
      <c r="AD240" s="544"/>
      <c r="AE240" s="388" t="s">
        <v>36</v>
      </c>
      <c r="AF240" s="385" t="s">
        <v>36</v>
      </c>
      <c r="AG240" s="11" t="s">
        <v>36</v>
      </c>
      <c r="AH240" s="2" t="s">
        <v>36</v>
      </c>
      <c r="AI240" s="2" t="s">
        <v>36</v>
      </c>
      <c r="AJ240" s="2" t="s">
        <v>36</v>
      </c>
      <c r="AK240" s="2" t="s">
        <v>36</v>
      </c>
      <c r="AL240" s="100" t="s">
        <v>36</v>
      </c>
    </row>
    <row r="241" spans="1:39">
      <c r="A241" s="2226"/>
      <c r="B241" s="1597">
        <v>43039</v>
      </c>
      <c r="C241" s="1598" t="s">
        <v>38</v>
      </c>
      <c r="D241" s="267" t="s">
        <v>657</v>
      </c>
      <c r="E241" s="146" t="s">
        <v>644</v>
      </c>
      <c r="F241" s="136"/>
      <c r="G241" s="137">
        <v>17.3</v>
      </c>
      <c r="H241" s="138">
        <v>17.7</v>
      </c>
      <c r="I241" s="139">
        <v>7.8</v>
      </c>
      <c r="J241" s="140">
        <v>5.4</v>
      </c>
      <c r="K241" s="141">
        <v>7.7</v>
      </c>
      <c r="L241" s="142">
        <v>7.7</v>
      </c>
      <c r="M241" s="139"/>
      <c r="N241" s="140">
        <v>27.6</v>
      </c>
      <c r="O241" s="137"/>
      <c r="P241" s="138">
        <v>61.6</v>
      </c>
      <c r="Q241" s="137"/>
      <c r="R241" s="138">
        <v>79</v>
      </c>
      <c r="S241" s="137"/>
      <c r="T241" s="138"/>
      <c r="U241" s="137"/>
      <c r="V241" s="138"/>
      <c r="W241" s="139"/>
      <c r="X241" s="140">
        <v>22.8</v>
      </c>
      <c r="Y241" s="143"/>
      <c r="Z241" s="144">
        <v>205</v>
      </c>
      <c r="AA241" s="141"/>
      <c r="AB241" s="142">
        <v>0.75</v>
      </c>
      <c r="AC241" s="478"/>
      <c r="AD241" s="545"/>
      <c r="AE241" s="388" t="s">
        <v>36</v>
      </c>
      <c r="AF241" s="385" t="s">
        <v>36</v>
      </c>
      <c r="AG241" s="11" t="s">
        <v>36</v>
      </c>
      <c r="AH241" s="2" t="s">
        <v>36</v>
      </c>
      <c r="AI241" s="2" t="s">
        <v>36</v>
      </c>
      <c r="AJ241" s="2" t="s">
        <v>36</v>
      </c>
      <c r="AK241" s="2" t="s">
        <v>36</v>
      </c>
      <c r="AL241" s="100" t="s">
        <v>36</v>
      </c>
    </row>
    <row r="242" spans="1:39" s="1" customFormat="1" ht="13.5" customHeight="1">
      <c r="A242" s="2226"/>
      <c r="B242" s="2301" t="s">
        <v>407</v>
      </c>
      <c r="C242" s="2302"/>
      <c r="D242" s="664"/>
      <c r="E242" s="702"/>
      <c r="F242" s="587">
        <f t="shared" ref="F242:AF242" si="24">MAX(F211:F241)</f>
        <v>20.2</v>
      </c>
      <c r="G242" s="588">
        <f t="shared" si="24"/>
        <v>23.3</v>
      </c>
      <c r="H242" s="589">
        <f t="shared" si="24"/>
        <v>23.6</v>
      </c>
      <c r="I242" s="590">
        <f t="shared" si="24"/>
        <v>11.9</v>
      </c>
      <c r="J242" s="591">
        <f t="shared" si="24"/>
        <v>9.6</v>
      </c>
      <c r="K242" s="592">
        <f t="shared" si="24"/>
        <v>7.7</v>
      </c>
      <c r="L242" s="593">
        <f t="shared" si="24"/>
        <v>7.7</v>
      </c>
      <c r="M242" s="590">
        <f t="shared" si="24"/>
        <v>0</v>
      </c>
      <c r="N242" s="591">
        <f t="shared" si="24"/>
        <v>31.1</v>
      </c>
      <c r="O242" s="588">
        <f t="shared" si="24"/>
        <v>0</v>
      </c>
      <c r="P242" s="589">
        <f>MAX(P211:P241)</f>
        <v>70.2</v>
      </c>
      <c r="Q242" s="588">
        <f t="shared" si="24"/>
        <v>0</v>
      </c>
      <c r="R242" s="589">
        <f t="shared" si="24"/>
        <v>90</v>
      </c>
      <c r="S242" s="588">
        <f t="shared" si="24"/>
        <v>0</v>
      </c>
      <c r="T242" s="589">
        <f t="shared" si="24"/>
        <v>51.2</v>
      </c>
      <c r="U242" s="588">
        <f t="shared" si="24"/>
        <v>0</v>
      </c>
      <c r="V242" s="589">
        <f t="shared" si="24"/>
        <v>36</v>
      </c>
      <c r="W242" s="590">
        <f t="shared" si="24"/>
        <v>0</v>
      </c>
      <c r="X242" s="591">
        <f t="shared" si="24"/>
        <v>27.8</v>
      </c>
      <c r="Y242" s="594">
        <f t="shared" si="24"/>
        <v>0</v>
      </c>
      <c r="Z242" s="595">
        <f t="shared" si="24"/>
        <v>248</v>
      </c>
      <c r="AA242" s="592">
        <f t="shared" si="24"/>
        <v>0</v>
      </c>
      <c r="AB242" s="593">
        <f t="shared" si="24"/>
        <v>0.75</v>
      </c>
      <c r="AC242" s="615">
        <f t="shared" si="24"/>
        <v>12</v>
      </c>
      <c r="AD242" s="507">
        <f t="shared" si="24"/>
        <v>3</v>
      </c>
      <c r="AE242" s="596">
        <f t="shared" si="24"/>
        <v>0</v>
      </c>
      <c r="AF242" s="611">
        <f t="shared" si="24"/>
        <v>0</v>
      </c>
      <c r="AG242" s="11"/>
      <c r="AH242" s="2"/>
      <c r="AI242" s="2"/>
      <c r="AJ242" s="2"/>
      <c r="AK242" s="2"/>
      <c r="AL242" s="100"/>
    </row>
    <row r="243" spans="1:39" s="1" customFormat="1" ht="13.5" customHeight="1">
      <c r="A243" s="2226"/>
      <c r="B243" s="2303" t="s">
        <v>408</v>
      </c>
      <c r="C243" s="2304"/>
      <c r="D243" s="666"/>
      <c r="E243" s="703"/>
      <c r="F243" s="598">
        <f t="shared" ref="F243:AF243" si="25">MIN(F211:F241)</f>
        <v>20.2</v>
      </c>
      <c r="G243" s="599">
        <f t="shared" si="25"/>
        <v>17.3</v>
      </c>
      <c r="H243" s="600">
        <f t="shared" si="25"/>
        <v>17.7</v>
      </c>
      <c r="I243" s="601">
        <f t="shared" si="25"/>
        <v>5.2</v>
      </c>
      <c r="J243" s="602">
        <f t="shared" si="25"/>
        <v>5</v>
      </c>
      <c r="K243" s="603">
        <f t="shared" si="25"/>
        <v>7.3</v>
      </c>
      <c r="L243" s="604">
        <f t="shared" si="25"/>
        <v>7.5</v>
      </c>
      <c r="M243" s="601">
        <f t="shared" si="25"/>
        <v>0</v>
      </c>
      <c r="N243" s="602">
        <f t="shared" si="25"/>
        <v>25.3</v>
      </c>
      <c r="O243" s="599">
        <f t="shared" si="25"/>
        <v>0</v>
      </c>
      <c r="P243" s="600">
        <f t="shared" si="25"/>
        <v>61.3</v>
      </c>
      <c r="Q243" s="599">
        <f t="shared" si="25"/>
        <v>0</v>
      </c>
      <c r="R243" s="600">
        <f t="shared" si="25"/>
        <v>79</v>
      </c>
      <c r="S243" s="599">
        <f t="shared" si="25"/>
        <v>0</v>
      </c>
      <c r="T243" s="600">
        <f t="shared" si="25"/>
        <v>51.2</v>
      </c>
      <c r="U243" s="599">
        <f t="shared" si="25"/>
        <v>0</v>
      </c>
      <c r="V243" s="600">
        <f t="shared" si="25"/>
        <v>36</v>
      </c>
      <c r="W243" s="601">
        <f t="shared" si="25"/>
        <v>0</v>
      </c>
      <c r="X243" s="602">
        <f t="shared" si="25"/>
        <v>22.8</v>
      </c>
      <c r="Y243" s="605">
        <f t="shared" si="25"/>
        <v>0</v>
      </c>
      <c r="Z243" s="606">
        <f t="shared" si="25"/>
        <v>150</v>
      </c>
      <c r="AA243" s="603">
        <f t="shared" si="25"/>
        <v>0</v>
      </c>
      <c r="AB243" s="604">
        <f t="shared" si="25"/>
        <v>0.43</v>
      </c>
      <c r="AC243" s="49">
        <v>0</v>
      </c>
      <c r="AD243" s="501">
        <v>0</v>
      </c>
      <c r="AE243" s="607">
        <f t="shared" si="25"/>
        <v>0</v>
      </c>
      <c r="AF243" s="612">
        <f t="shared" si="25"/>
        <v>0</v>
      </c>
      <c r="AG243" s="11"/>
      <c r="AH243" s="2"/>
      <c r="AI243" s="2"/>
      <c r="AJ243" s="2"/>
      <c r="AK243" s="2"/>
      <c r="AL243" s="100"/>
    </row>
    <row r="244" spans="1:39" s="1" customFormat="1" ht="13.5" customHeight="1">
      <c r="A244" s="2226"/>
      <c r="B244" s="2303" t="s">
        <v>409</v>
      </c>
      <c r="C244" s="2304"/>
      <c r="D244" s="666"/>
      <c r="E244" s="673"/>
      <c r="F244" s="598">
        <f t="shared" ref="F244:M244" si="26">IF(COUNT(F211:F241)=0,0,AVERAGE(F211:F241))</f>
        <v>20.2</v>
      </c>
      <c r="G244" s="599">
        <f t="shared" si="26"/>
        <v>19.993548387096773</v>
      </c>
      <c r="H244" s="600">
        <f t="shared" si="26"/>
        <v>20.283870967741937</v>
      </c>
      <c r="I244" s="601">
        <f t="shared" si="26"/>
        <v>7.59032258064516</v>
      </c>
      <c r="J244" s="602">
        <f t="shared" si="26"/>
        <v>6.6451612903225818</v>
      </c>
      <c r="K244" s="603">
        <f t="shared" si="26"/>
        <v>7.5161290322580623</v>
      </c>
      <c r="L244" s="604">
        <f t="shared" si="26"/>
        <v>7.6290322580645125</v>
      </c>
      <c r="M244" s="601">
        <f t="shared" si="26"/>
        <v>0</v>
      </c>
      <c r="N244" s="602">
        <f>IF(COUNT(N211:N241)=0,0,AVERAGE(N211:N241))</f>
        <v>28.974193548387102</v>
      </c>
      <c r="O244" s="599">
        <f t="shared" ref="O244:AF244" si="27">IF(COUNT(O211:O241)=0,0,AVERAGE(O211:O241))</f>
        <v>0</v>
      </c>
      <c r="P244" s="600">
        <f t="shared" si="27"/>
        <v>66.35238095238094</v>
      </c>
      <c r="Q244" s="599">
        <f t="shared" si="27"/>
        <v>0</v>
      </c>
      <c r="R244" s="600">
        <f t="shared" si="27"/>
        <v>85.028571428571411</v>
      </c>
      <c r="S244" s="599">
        <f t="shared" si="27"/>
        <v>0</v>
      </c>
      <c r="T244" s="600">
        <f t="shared" si="27"/>
        <v>51.2</v>
      </c>
      <c r="U244" s="599">
        <f t="shared" si="27"/>
        <v>0</v>
      </c>
      <c r="V244" s="600">
        <f t="shared" si="27"/>
        <v>36</v>
      </c>
      <c r="W244" s="601">
        <f t="shared" si="27"/>
        <v>0</v>
      </c>
      <c r="X244" s="602">
        <f t="shared" si="27"/>
        <v>25.961904761904766</v>
      </c>
      <c r="Y244" s="605">
        <f t="shared" si="27"/>
        <v>0</v>
      </c>
      <c r="Z244" s="606">
        <f t="shared" si="27"/>
        <v>201.28571428571428</v>
      </c>
      <c r="AA244" s="603">
        <f t="shared" si="27"/>
        <v>0</v>
      </c>
      <c r="AB244" s="604">
        <f t="shared" si="27"/>
        <v>0.61285714285714299</v>
      </c>
      <c r="AC244" s="49">
        <f>AC245/31</f>
        <v>0.90322580645161288</v>
      </c>
      <c r="AD244" s="501">
        <f>AD245/31</f>
        <v>9.6774193548387094E-2</v>
      </c>
      <c r="AE244" s="607">
        <f t="shared" si="27"/>
        <v>0</v>
      </c>
      <c r="AF244" s="613">
        <f t="shared" si="27"/>
        <v>0</v>
      </c>
      <c r="AG244" s="11"/>
      <c r="AH244" s="2"/>
      <c r="AI244" s="2"/>
      <c r="AJ244" s="2"/>
      <c r="AK244" s="2"/>
      <c r="AL244" s="100"/>
    </row>
    <row r="245" spans="1:39" s="1" customFormat="1" ht="13.5" customHeight="1">
      <c r="A245" s="2227"/>
      <c r="B245" s="2305" t="s">
        <v>410</v>
      </c>
      <c r="C245" s="2306"/>
      <c r="D245" s="705"/>
      <c r="E245" s="676"/>
      <c r="F245" s="677"/>
      <c r="G245" s="681"/>
      <c r="H245" s="678"/>
      <c r="I245" s="679"/>
      <c r="J245" s="682"/>
      <c r="K245" s="706"/>
      <c r="L245" s="680"/>
      <c r="M245" s="679"/>
      <c r="N245" s="682"/>
      <c r="O245" s="681"/>
      <c r="P245" s="678"/>
      <c r="Q245" s="681"/>
      <c r="R245" s="678"/>
      <c r="S245" s="681"/>
      <c r="T245" s="678"/>
      <c r="U245" s="681"/>
      <c r="V245" s="678"/>
      <c r="W245" s="679"/>
      <c r="X245" s="682"/>
      <c r="Y245" s="683"/>
      <c r="Z245" s="701"/>
      <c r="AA245" s="706"/>
      <c r="AB245" s="680"/>
      <c r="AC245" s="616">
        <f>SUM(AC211:AC241)</f>
        <v>28</v>
      </c>
      <c r="AD245" s="504">
        <f>SUM(AD211:AD241)</f>
        <v>3</v>
      </c>
      <c r="AE245" s="607"/>
      <c r="AF245" s="674"/>
      <c r="AG245" s="274"/>
      <c r="AH245" s="276"/>
      <c r="AI245" s="276"/>
      <c r="AJ245" s="276"/>
      <c r="AK245" s="276"/>
      <c r="AL245" s="275"/>
      <c r="AM245" s="704"/>
    </row>
    <row r="246" spans="1:39" ht="13.5" customHeight="1">
      <c r="A246" s="2230" t="s">
        <v>354</v>
      </c>
      <c r="B246" s="1602">
        <v>43040</v>
      </c>
      <c r="C246" s="1603" t="s">
        <v>35</v>
      </c>
      <c r="D246" s="74" t="s">
        <v>657</v>
      </c>
      <c r="E246" s="72" t="s">
        <v>644</v>
      </c>
      <c r="F246" s="60"/>
      <c r="G246" s="62">
        <v>17.2</v>
      </c>
      <c r="H246" s="63">
        <v>17.600000000000001</v>
      </c>
      <c r="I246" s="56">
        <v>8.6</v>
      </c>
      <c r="J246" s="57">
        <v>6.7</v>
      </c>
      <c r="K246" s="67">
        <v>7.5</v>
      </c>
      <c r="L246" s="68">
        <v>7.6</v>
      </c>
      <c r="M246" s="56"/>
      <c r="N246" s="57">
        <v>27.2</v>
      </c>
      <c r="O246" s="62"/>
      <c r="P246" s="63">
        <v>59.3</v>
      </c>
      <c r="Q246" s="62"/>
      <c r="R246" s="63">
        <v>76.599999999999994</v>
      </c>
      <c r="S246" s="62"/>
      <c r="T246" s="63"/>
      <c r="U246" s="62"/>
      <c r="V246" s="63"/>
      <c r="W246" s="56"/>
      <c r="X246" s="57">
        <v>23.2</v>
      </c>
      <c r="Y246" s="58"/>
      <c r="Z246" s="59">
        <v>143</v>
      </c>
      <c r="AA246" s="67"/>
      <c r="AB246" s="68">
        <v>0.54</v>
      </c>
      <c r="AC246" s="483"/>
      <c r="AD246" s="482"/>
      <c r="AE246" s="1176" t="s">
        <v>36</v>
      </c>
      <c r="AF246" s="117" t="s">
        <v>36</v>
      </c>
      <c r="AG246" s="277">
        <v>43048</v>
      </c>
      <c r="AH246" s="147" t="s">
        <v>54</v>
      </c>
      <c r="AI246" s="148">
        <v>17.7</v>
      </c>
      <c r="AJ246" s="149" t="s">
        <v>20</v>
      </c>
      <c r="AK246" s="150"/>
      <c r="AL246" s="151"/>
    </row>
    <row r="247" spans="1:39">
      <c r="A247" s="2231"/>
      <c r="B247" s="1592">
        <v>43041</v>
      </c>
      <c r="C247" s="1593" t="s">
        <v>39</v>
      </c>
      <c r="D247" s="75" t="s">
        <v>657</v>
      </c>
      <c r="E247" s="73" t="s">
        <v>644</v>
      </c>
      <c r="F247" s="61"/>
      <c r="G247" s="23">
        <v>17.3</v>
      </c>
      <c r="H247" s="64">
        <v>17.7</v>
      </c>
      <c r="I247" s="65">
        <v>6.8</v>
      </c>
      <c r="J247" s="66">
        <v>5.6</v>
      </c>
      <c r="K247" s="24">
        <v>7.7</v>
      </c>
      <c r="L247" s="69">
        <v>7.7</v>
      </c>
      <c r="M247" s="65"/>
      <c r="N247" s="66">
        <v>27.1</v>
      </c>
      <c r="O247" s="23"/>
      <c r="P247" s="64">
        <v>60.1</v>
      </c>
      <c r="Q247" s="23"/>
      <c r="R247" s="64">
        <v>79</v>
      </c>
      <c r="S247" s="23"/>
      <c r="T247" s="64"/>
      <c r="U247" s="23"/>
      <c r="V247" s="64"/>
      <c r="W247" s="65"/>
      <c r="X247" s="66">
        <v>24</v>
      </c>
      <c r="Y247" s="70"/>
      <c r="Z247" s="71">
        <v>148</v>
      </c>
      <c r="AA247" s="24"/>
      <c r="AB247" s="69">
        <v>0.39</v>
      </c>
      <c r="AC247" s="481"/>
      <c r="AD247" s="480"/>
      <c r="AE247" s="1177" t="s">
        <v>36</v>
      </c>
      <c r="AF247" s="118" t="s">
        <v>36</v>
      </c>
      <c r="AG247" s="12" t="s">
        <v>49</v>
      </c>
      <c r="AH247" s="13" t="s">
        <v>489</v>
      </c>
      <c r="AI247" s="14" t="s">
        <v>490</v>
      </c>
      <c r="AJ247" s="15" t="s">
        <v>491</v>
      </c>
      <c r="AK247" s="16" t="s">
        <v>36</v>
      </c>
      <c r="AL247" s="93"/>
    </row>
    <row r="248" spans="1:39" ht="13.5" customHeight="1">
      <c r="A248" s="2231"/>
      <c r="B248" s="1592">
        <v>43042</v>
      </c>
      <c r="C248" s="1593" t="s">
        <v>40</v>
      </c>
      <c r="D248" s="75" t="s">
        <v>657</v>
      </c>
      <c r="E248" s="73" t="s">
        <v>644</v>
      </c>
      <c r="F248" s="61"/>
      <c r="G248" s="23">
        <v>17.3</v>
      </c>
      <c r="H248" s="64">
        <v>17.7</v>
      </c>
      <c r="I248" s="65">
        <v>7.2</v>
      </c>
      <c r="J248" s="66">
        <v>6.1</v>
      </c>
      <c r="K248" s="24">
        <v>7.6</v>
      </c>
      <c r="L248" s="69">
        <v>7.7</v>
      </c>
      <c r="M248" s="65"/>
      <c r="N248" s="66">
        <v>27.1</v>
      </c>
      <c r="O248" s="23"/>
      <c r="P248" s="64" t="s">
        <v>19</v>
      </c>
      <c r="Q248" s="23"/>
      <c r="R248" s="64" t="s">
        <v>19</v>
      </c>
      <c r="S248" s="23"/>
      <c r="T248" s="64"/>
      <c r="U248" s="23"/>
      <c r="V248" s="64"/>
      <c r="W248" s="65"/>
      <c r="X248" s="66" t="s">
        <v>19</v>
      </c>
      <c r="Y248" s="70"/>
      <c r="Z248" s="71" t="s">
        <v>19</v>
      </c>
      <c r="AA248" s="24"/>
      <c r="AB248" s="69" t="s">
        <v>19</v>
      </c>
      <c r="AC248" s="481"/>
      <c r="AD248" s="480"/>
      <c r="AE248" s="1177" t="s">
        <v>36</v>
      </c>
      <c r="AF248" s="118" t="s">
        <v>36</v>
      </c>
      <c r="AG248" s="5" t="s">
        <v>55</v>
      </c>
      <c r="AH248" s="17" t="s">
        <v>20</v>
      </c>
      <c r="AI248" s="31"/>
      <c r="AJ248" s="32">
        <v>17.899999999999999</v>
      </c>
      <c r="AK248" s="33" t="s">
        <v>36</v>
      </c>
      <c r="AL248" s="94"/>
    </row>
    <row r="249" spans="1:39">
      <c r="A249" s="2231"/>
      <c r="B249" s="1592">
        <v>43043</v>
      </c>
      <c r="C249" s="1593" t="s">
        <v>41</v>
      </c>
      <c r="D249" s="75" t="s">
        <v>676</v>
      </c>
      <c r="E249" s="73" t="s">
        <v>644</v>
      </c>
      <c r="F249" s="61" t="s">
        <v>19</v>
      </c>
      <c r="G249" s="23">
        <v>17.399999999999999</v>
      </c>
      <c r="H249" s="64">
        <v>17.7</v>
      </c>
      <c r="I249" s="65">
        <v>7.3</v>
      </c>
      <c r="J249" s="66">
        <v>6.2</v>
      </c>
      <c r="K249" s="24">
        <v>7.6</v>
      </c>
      <c r="L249" s="69">
        <v>7.7</v>
      </c>
      <c r="M249" s="65"/>
      <c r="N249" s="66">
        <v>27.2</v>
      </c>
      <c r="O249" s="23"/>
      <c r="P249" s="64" t="s">
        <v>19</v>
      </c>
      <c r="Q249" s="23"/>
      <c r="R249" s="64" t="s">
        <v>19</v>
      </c>
      <c r="S249" s="23"/>
      <c r="T249" s="64" t="s">
        <v>19</v>
      </c>
      <c r="U249" s="23"/>
      <c r="V249" s="64" t="s">
        <v>19</v>
      </c>
      <c r="W249" s="65"/>
      <c r="X249" s="66" t="s">
        <v>19</v>
      </c>
      <c r="Y249" s="70"/>
      <c r="Z249" s="71" t="s">
        <v>19</v>
      </c>
      <c r="AA249" s="24"/>
      <c r="AB249" s="69" t="s">
        <v>19</v>
      </c>
      <c r="AC249" s="481"/>
      <c r="AD249" s="480"/>
      <c r="AE249" s="1177" t="s">
        <v>36</v>
      </c>
      <c r="AF249" s="118" t="s">
        <v>36</v>
      </c>
      <c r="AG249" s="6" t="s">
        <v>57</v>
      </c>
      <c r="AH249" s="18" t="s">
        <v>492</v>
      </c>
      <c r="AI249" s="37"/>
      <c r="AJ249" s="38" t="s">
        <v>644</v>
      </c>
      <c r="AK249" s="39" t="s">
        <v>36</v>
      </c>
      <c r="AL249" s="95"/>
    </row>
    <row r="250" spans="1:39">
      <c r="A250" s="2231"/>
      <c r="B250" s="1592">
        <v>43044</v>
      </c>
      <c r="C250" s="1593" t="s">
        <v>42</v>
      </c>
      <c r="D250" s="75" t="s">
        <v>676</v>
      </c>
      <c r="E250" s="73" t="s">
        <v>644</v>
      </c>
      <c r="F250" s="61" t="s">
        <v>19</v>
      </c>
      <c r="G250" s="23">
        <v>17.399999999999999</v>
      </c>
      <c r="H250" s="64">
        <v>17.600000000000001</v>
      </c>
      <c r="I250" s="65">
        <v>5.0999999999999996</v>
      </c>
      <c r="J250" s="66">
        <v>4.8</v>
      </c>
      <c r="K250" s="24">
        <v>7.6</v>
      </c>
      <c r="L250" s="69">
        <v>7.7</v>
      </c>
      <c r="M250" s="65"/>
      <c r="N250" s="66">
        <v>27.2</v>
      </c>
      <c r="O250" s="23"/>
      <c r="P250" s="64" t="s">
        <v>19</v>
      </c>
      <c r="Q250" s="23"/>
      <c r="R250" s="64" t="s">
        <v>19</v>
      </c>
      <c r="S250" s="23"/>
      <c r="T250" s="64" t="s">
        <v>19</v>
      </c>
      <c r="U250" s="23"/>
      <c r="V250" s="64" t="s">
        <v>19</v>
      </c>
      <c r="W250" s="65"/>
      <c r="X250" s="66" t="s">
        <v>19</v>
      </c>
      <c r="Y250" s="70"/>
      <c r="Z250" s="71" t="s">
        <v>19</v>
      </c>
      <c r="AA250" s="24"/>
      <c r="AB250" s="69" t="s">
        <v>19</v>
      </c>
      <c r="AC250" s="481"/>
      <c r="AD250" s="480"/>
      <c r="AE250" s="1177" t="s">
        <v>36</v>
      </c>
      <c r="AF250" s="118" t="s">
        <v>36</v>
      </c>
      <c r="AG250" s="6" t="s">
        <v>21</v>
      </c>
      <c r="AH250" s="18"/>
      <c r="AI250" s="40"/>
      <c r="AJ250" s="41" t="s">
        <v>644</v>
      </c>
      <c r="AK250" s="42" t="s">
        <v>36</v>
      </c>
      <c r="AL250" s="96"/>
    </row>
    <row r="251" spans="1:39">
      <c r="A251" s="2231"/>
      <c r="B251" s="1592">
        <v>43045</v>
      </c>
      <c r="C251" s="1593" t="s">
        <v>37</v>
      </c>
      <c r="D251" s="75" t="s">
        <v>657</v>
      </c>
      <c r="E251" s="73" t="s">
        <v>644</v>
      </c>
      <c r="F251" s="61"/>
      <c r="G251" s="23">
        <v>17.3</v>
      </c>
      <c r="H251" s="64">
        <v>17.600000000000001</v>
      </c>
      <c r="I251" s="65">
        <v>5.9</v>
      </c>
      <c r="J251" s="66">
        <v>4.8</v>
      </c>
      <c r="K251" s="24">
        <v>7.7</v>
      </c>
      <c r="L251" s="69">
        <v>7.7</v>
      </c>
      <c r="M251" s="65"/>
      <c r="N251" s="66">
        <v>27.1</v>
      </c>
      <c r="O251" s="23"/>
      <c r="P251" s="64">
        <v>62.3</v>
      </c>
      <c r="Q251" s="23"/>
      <c r="R251" s="64">
        <v>79</v>
      </c>
      <c r="S251" s="23"/>
      <c r="T251" s="64"/>
      <c r="U251" s="23"/>
      <c r="V251" s="64"/>
      <c r="W251" s="65"/>
      <c r="X251" s="66">
        <v>24.6</v>
      </c>
      <c r="Y251" s="70"/>
      <c r="Z251" s="71">
        <v>133</v>
      </c>
      <c r="AA251" s="24"/>
      <c r="AB251" s="69">
        <v>0.3</v>
      </c>
      <c r="AC251" s="481"/>
      <c r="AD251" s="480"/>
      <c r="AE251" s="1177" t="s">
        <v>36</v>
      </c>
      <c r="AF251" s="118" t="s">
        <v>36</v>
      </c>
      <c r="AG251" s="6" t="s">
        <v>493</v>
      </c>
      <c r="AH251" s="18" t="s">
        <v>22</v>
      </c>
      <c r="AI251" s="34"/>
      <c r="AJ251" s="35">
        <v>27.3</v>
      </c>
      <c r="AK251" s="36" t="s">
        <v>36</v>
      </c>
      <c r="AL251" s="97"/>
    </row>
    <row r="252" spans="1:39">
      <c r="A252" s="2231"/>
      <c r="B252" s="1592">
        <v>43046</v>
      </c>
      <c r="C252" s="1593" t="s">
        <v>38</v>
      </c>
      <c r="D252" s="75" t="s">
        <v>657</v>
      </c>
      <c r="E252" s="73" t="s">
        <v>644</v>
      </c>
      <c r="F252" s="61"/>
      <c r="G252" s="23">
        <v>17.3</v>
      </c>
      <c r="H252" s="64">
        <v>17.7</v>
      </c>
      <c r="I252" s="65">
        <v>6.9</v>
      </c>
      <c r="J252" s="66">
        <v>5.3</v>
      </c>
      <c r="K252" s="24">
        <v>7.6</v>
      </c>
      <c r="L252" s="69">
        <v>7.8</v>
      </c>
      <c r="M252" s="65"/>
      <c r="N252" s="66">
        <v>27.3</v>
      </c>
      <c r="O252" s="23"/>
      <c r="P252" s="64">
        <v>62.1</v>
      </c>
      <c r="Q252" s="23"/>
      <c r="R252" s="64">
        <v>78.400000000000006</v>
      </c>
      <c r="S252" s="23"/>
      <c r="T252" s="64"/>
      <c r="U252" s="23"/>
      <c r="V252" s="64"/>
      <c r="W252" s="65"/>
      <c r="X252" s="66">
        <v>23.8</v>
      </c>
      <c r="Y252" s="70"/>
      <c r="Z252" s="71">
        <v>148</v>
      </c>
      <c r="AA252" s="24"/>
      <c r="AB252" s="69">
        <v>0.41</v>
      </c>
      <c r="AC252" s="481"/>
      <c r="AD252" s="480"/>
      <c r="AE252" s="1177" t="s">
        <v>36</v>
      </c>
      <c r="AF252" s="118" t="s">
        <v>36</v>
      </c>
      <c r="AG252" s="6" t="s">
        <v>494</v>
      </c>
      <c r="AH252" s="18" t="s">
        <v>23</v>
      </c>
      <c r="AI252" s="34"/>
      <c r="AJ252" s="35">
        <v>61.9</v>
      </c>
      <c r="AK252" s="36" t="s">
        <v>36</v>
      </c>
      <c r="AL252" s="97"/>
    </row>
    <row r="253" spans="1:39">
      <c r="A253" s="2231"/>
      <c r="B253" s="1592">
        <v>43047</v>
      </c>
      <c r="C253" s="1593" t="s">
        <v>35</v>
      </c>
      <c r="D253" s="75" t="s">
        <v>676</v>
      </c>
      <c r="E253" s="73" t="s">
        <v>644</v>
      </c>
      <c r="F253" s="61"/>
      <c r="G253" s="23">
        <v>17.2</v>
      </c>
      <c r="H253" s="64">
        <v>17.5</v>
      </c>
      <c r="I253" s="65">
        <v>6.9</v>
      </c>
      <c r="J253" s="66">
        <v>5.7</v>
      </c>
      <c r="K253" s="24">
        <v>7.6</v>
      </c>
      <c r="L253" s="69">
        <v>7.7</v>
      </c>
      <c r="M253" s="65"/>
      <c r="N253" s="66">
        <v>27.3</v>
      </c>
      <c r="O253" s="23"/>
      <c r="P253" s="64">
        <v>61.3</v>
      </c>
      <c r="Q253" s="23"/>
      <c r="R253" s="64">
        <v>79</v>
      </c>
      <c r="S253" s="23"/>
      <c r="T253" s="64"/>
      <c r="U253" s="23"/>
      <c r="V253" s="64"/>
      <c r="W253" s="65"/>
      <c r="X253" s="66">
        <v>23.5</v>
      </c>
      <c r="Y253" s="70"/>
      <c r="Z253" s="71">
        <v>143</v>
      </c>
      <c r="AA253" s="24"/>
      <c r="AB253" s="69">
        <v>0.42</v>
      </c>
      <c r="AC253" s="481"/>
      <c r="AD253" s="480"/>
      <c r="AE253" s="1177" t="s">
        <v>36</v>
      </c>
      <c r="AF253" s="118" t="s">
        <v>36</v>
      </c>
      <c r="AG253" s="6" t="s">
        <v>495</v>
      </c>
      <c r="AH253" s="18" t="s">
        <v>23</v>
      </c>
      <c r="AI253" s="34"/>
      <c r="AJ253" s="35">
        <v>79.2</v>
      </c>
      <c r="AK253" s="36" t="s">
        <v>36</v>
      </c>
      <c r="AL253" s="97"/>
    </row>
    <row r="254" spans="1:39">
      <c r="A254" s="2231"/>
      <c r="B254" s="1592">
        <v>43048</v>
      </c>
      <c r="C254" s="1593" t="s">
        <v>39</v>
      </c>
      <c r="D254" s="75" t="s">
        <v>657</v>
      </c>
      <c r="E254" s="73" t="s">
        <v>644</v>
      </c>
      <c r="F254" s="61">
        <v>17.7</v>
      </c>
      <c r="G254" s="23">
        <v>17.3</v>
      </c>
      <c r="H254" s="64">
        <v>17.899999999999999</v>
      </c>
      <c r="I254" s="65">
        <v>6.9</v>
      </c>
      <c r="J254" s="66">
        <v>5</v>
      </c>
      <c r="K254" s="24">
        <v>7.6</v>
      </c>
      <c r="L254" s="69">
        <v>7.7</v>
      </c>
      <c r="M254" s="65"/>
      <c r="N254" s="66">
        <v>27.3</v>
      </c>
      <c r="O254" s="23"/>
      <c r="P254" s="64">
        <v>61.9</v>
      </c>
      <c r="Q254" s="23"/>
      <c r="R254" s="64">
        <v>79.2</v>
      </c>
      <c r="S254" s="23"/>
      <c r="T254" s="64">
        <v>46.8</v>
      </c>
      <c r="U254" s="23"/>
      <c r="V254" s="64">
        <v>32.4</v>
      </c>
      <c r="W254" s="65"/>
      <c r="X254" s="66">
        <v>24.6</v>
      </c>
      <c r="Y254" s="70"/>
      <c r="Z254" s="71">
        <v>137</v>
      </c>
      <c r="AA254" s="24"/>
      <c r="AB254" s="69">
        <v>0.35</v>
      </c>
      <c r="AC254" s="481"/>
      <c r="AD254" s="480"/>
      <c r="AE254" s="1177" t="s">
        <v>36</v>
      </c>
      <c r="AF254" s="118" t="s">
        <v>36</v>
      </c>
      <c r="AG254" s="6" t="s">
        <v>496</v>
      </c>
      <c r="AH254" s="18" t="s">
        <v>23</v>
      </c>
      <c r="AI254" s="34"/>
      <c r="AJ254" s="35">
        <v>46.8</v>
      </c>
      <c r="AK254" s="36" t="s">
        <v>36</v>
      </c>
      <c r="AL254" s="97"/>
    </row>
    <row r="255" spans="1:39">
      <c r="A255" s="2231"/>
      <c r="B255" s="1592">
        <v>43049</v>
      </c>
      <c r="C255" s="1593" t="s">
        <v>40</v>
      </c>
      <c r="D255" s="75" t="s">
        <v>657</v>
      </c>
      <c r="E255" s="73" t="s">
        <v>644</v>
      </c>
      <c r="F255" s="61"/>
      <c r="G255" s="23">
        <v>17</v>
      </c>
      <c r="H255" s="64">
        <v>17.399999999999999</v>
      </c>
      <c r="I255" s="65">
        <v>6.8</v>
      </c>
      <c r="J255" s="66">
        <v>5</v>
      </c>
      <c r="K255" s="24">
        <v>7.7</v>
      </c>
      <c r="L255" s="69">
        <v>7.8</v>
      </c>
      <c r="M255" s="65"/>
      <c r="N255" s="66">
        <v>27.3</v>
      </c>
      <c r="O255" s="23"/>
      <c r="P255" s="64">
        <v>61.3</v>
      </c>
      <c r="Q255" s="23"/>
      <c r="R255" s="64">
        <v>79.8</v>
      </c>
      <c r="S255" s="23"/>
      <c r="T255" s="64"/>
      <c r="U255" s="23"/>
      <c r="V255" s="64"/>
      <c r="W255" s="65"/>
      <c r="X255" s="66">
        <v>22.8</v>
      </c>
      <c r="Y255" s="70"/>
      <c r="Z255" s="71">
        <v>169</v>
      </c>
      <c r="AA255" s="24"/>
      <c r="AB255" s="69">
        <v>0.3</v>
      </c>
      <c r="AC255" s="481"/>
      <c r="AD255" s="480"/>
      <c r="AE255" s="1177" t="s">
        <v>36</v>
      </c>
      <c r="AF255" s="118" t="s">
        <v>36</v>
      </c>
      <c r="AG255" s="6" t="s">
        <v>497</v>
      </c>
      <c r="AH255" s="18" t="s">
        <v>23</v>
      </c>
      <c r="AI255" s="34"/>
      <c r="AJ255" s="35">
        <v>32.4</v>
      </c>
      <c r="AK255" s="36" t="s">
        <v>36</v>
      </c>
      <c r="AL255" s="97"/>
    </row>
    <row r="256" spans="1:39">
      <c r="A256" s="2231"/>
      <c r="B256" s="1592">
        <v>43050</v>
      </c>
      <c r="C256" s="1593" t="s">
        <v>41</v>
      </c>
      <c r="D256" s="75" t="s">
        <v>657</v>
      </c>
      <c r="E256" s="73" t="s">
        <v>644</v>
      </c>
      <c r="F256" s="61"/>
      <c r="G256" s="23">
        <v>17.100000000000001</v>
      </c>
      <c r="H256" s="64">
        <v>17.5</v>
      </c>
      <c r="I256" s="65">
        <v>6.2</v>
      </c>
      <c r="J256" s="66">
        <v>5.6</v>
      </c>
      <c r="K256" s="24">
        <v>7.7</v>
      </c>
      <c r="L256" s="69">
        <v>7.8</v>
      </c>
      <c r="M256" s="65"/>
      <c r="N256" s="66">
        <v>27.2</v>
      </c>
      <c r="O256" s="23"/>
      <c r="P256" s="64" t="s">
        <v>19</v>
      </c>
      <c r="Q256" s="23"/>
      <c r="R256" s="64" t="s">
        <v>19</v>
      </c>
      <c r="S256" s="23"/>
      <c r="T256" s="64"/>
      <c r="U256" s="23"/>
      <c r="V256" s="64"/>
      <c r="W256" s="65"/>
      <c r="X256" s="66" t="s">
        <v>19</v>
      </c>
      <c r="Y256" s="70"/>
      <c r="Z256" s="71" t="s">
        <v>19</v>
      </c>
      <c r="AA256" s="24"/>
      <c r="AB256" s="69" t="s">
        <v>19</v>
      </c>
      <c r="AC256" s="481"/>
      <c r="AD256" s="480"/>
      <c r="AE256" s="1177" t="s">
        <v>36</v>
      </c>
      <c r="AF256" s="118" t="s">
        <v>36</v>
      </c>
      <c r="AG256" s="6" t="s">
        <v>498</v>
      </c>
      <c r="AH256" s="18" t="s">
        <v>23</v>
      </c>
      <c r="AI256" s="37"/>
      <c r="AJ256" s="38">
        <v>24.6</v>
      </c>
      <c r="AK256" s="39" t="s">
        <v>36</v>
      </c>
      <c r="AL256" s="95"/>
    </row>
    <row r="257" spans="1:38">
      <c r="A257" s="2231"/>
      <c r="B257" s="1592">
        <v>43051</v>
      </c>
      <c r="C257" s="1593" t="s">
        <v>42</v>
      </c>
      <c r="D257" s="75" t="s">
        <v>657</v>
      </c>
      <c r="E257" s="73" t="s">
        <v>644</v>
      </c>
      <c r="F257" s="61"/>
      <c r="G257" s="23">
        <v>16.8</v>
      </c>
      <c r="H257" s="64">
        <v>17.100000000000001</v>
      </c>
      <c r="I257" s="65">
        <v>6.1</v>
      </c>
      <c r="J257" s="66">
        <v>4.5</v>
      </c>
      <c r="K257" s="24">
        <v>7.7</v>
      </c>
      <c r="L257" s="69">
        <v>7.8</v>
      </c>
      <c r="M257" s="65"/>
      <c r="N257" s="66">
        <v>27.4</v>
      </c>
      <c r="O257" s="23"/>
      <c r="P257" s="64" t="s">
        <v>19</v>
      </c>
      <c r="Q257" s="23"/>
      <c r="R257" s="64" t="s">
        <v>19</v>
      </c>
      <c r="S257" s="23"/>
      <c r="T257" s="64"/>
      <c r="U257" s="23"/>
      <c r="V257" s="64"/>
      <c r="W257" s="65"/>
      <c r="X257" s="66" t="s">
        <v>19</v>
      </c>
      <c r="Y257" s="70"/>
      <c r="Z257" s="71" t="s">
        <v>19</v>
      </c>
      <c r="AA257" s="24"/>
      <c r="AB257" s="69" t="s">
        <v>19</v>
      </c>
      <c r="AC257" s="481"/>
      <c r="AD257" s="480"/>
      <c r="AE257" s="1177" t="s">
        <v>36</v>
      </c>
      <c r="AF257" s="118" t="s">
        <v>36</v>
      </c>
      <c r="AG257" s="6" t="s">
        <v>499</v>
      </c>
      <c r="AH257" s="18" t="s">
        <v>23</v>
      </c>
      <c r="AI257" s="49"/>
      <c r="AJ257" s="50">
        <v>137</v>
      </c>
      <c r="AK257" s="25" t="s">
        <v>36</v>
      </c>
      <c r="AL257" s="26"/>
    </row>
    <row r="258" spans="1:38">
      <c r="A258" s="2231"/>
      <c r="B258" s="1592">
        <v>43052</v>
      </c>
      <c r="C258" s="1593" t="s">
        <v>37</v>
      </c>
      <c r="D258" s="75" t="s">
        <v>657</v>
      </c>
      <c r="E258" s="73" t="s">
        <v>644</v>
      </c>
      <c r="F258" s="61"/>
      <c r="G258" s="23">
        <v>16.600000000000001</v>
      </c>
      <c r="H258" s="64">
        <v>16.899999999999999</v>
      </c>
      <c r="I258" s="65">
        <v>6.8</v>
      </c>
      <c r="J258" s="66">
        <v>4.9000000000000004</v>
      </c>
      <c r="K258" s="24">
        <v>7.6</v>
      </c>
      <c r="L258" s="69">
        <v>7.9</v>
      </c>
      <c r="M258" s="65"/>
      <c r="N258" s="66">
        <v>27.5</v>
      </c>
      <c r="O258" s="23"/>
      <c r="P258" s="64">
        <v>61.9</v>
      </c>
      <c r="Q258" s="23"/>
      <c r="R258" s="64">
        <v>79</v>
      </c>
      <c r="S258" s="23"/>
      <c r="T258" s="64"/>
      <c r="U258" s="23"/>
      <c r="V258" s="64"/>
      <c r="W258" s="65"/>
      <c r="X258" s="66">
        <v>23.1</v>
      </c>
      <c r="Y258" s="70"/>
      <c r="Z258" s="71">
        <v>134</v>
      </c>
      <c r="AA258" s="24"/>
      <c r="AB258" s="69">
        <v>0.36</v>
      </c>
      <c r="AC258" s="481">
        <v>34</v>
      </c>
      <c r="AD258" s="480"/>
      <c r="AE258" s="1177" t="s">
        <v>36</v>
      </c>
      <c r="AF258" s="118" t="s">
        <v>36</v>
      </c>
      <c r="AG258" s="6" t="s">
        <v>67</v>
      </c>
      <c r="AH258" s="18" t="s">
        <v>23</v>
      </c>
      <c r="AI258" s="40"/>
      <c r="AJ258" s="41">
        <v>0.35</v>
      </c>
      <c r="AK258" s="42" t="s">
        <v>36</v>
      </c>
      <c r="AL258" s="96"/>
    </row>
    <row r="259" spans="1:38">
      <c r="A259" s="2231"/>
      <c r="B259" s="1592">
        <v>43053</v>
      </c>
      <c r="C259" s="1593" t="s">
        <v>38</v>
      </c>
      <c r="D259" s="75" t="s">
        <v>676</v>
      </c>
      <c r="E259" s="73" t="s">
        <v>644</v>
      </c>
      <c r="F259" s="61"/>
      <c r="G259" s="23">
        <v>16.600000000000001</v>
      </c>
      <c r="H259" s="64">
        <v>16.8</v>
      </c>
      <c r="I259" s="65">
        <v>6</v>
      </c>
      <c r="J259" s="66">
        <v>6.3</v>
      </c>
      <c r="K259" s="24">
        <v>7.7</v>
      </c>
      <c r="L259" s="69">
        <v>7.9</v>
      </c>
      <c r="M259" s="65"/>
      <c r="N259" s="66">
        <v>25.8</v>
      </c>
      <c r="O259" s="23"/>
      <c r="P259" s="64">
        <v>62.4</v>
      </c>
      <c r="Q259" s="23"/>
      <c r="R259" s="64">
        <v>78.599999999999994</v>
      </c>
      <c r="S259" s="23"/>
      <c r="T259" s="64"/>
      <c r="U259" s="23"/>
      <c r="V259" s="64"/>
      <c r="W259" s="65"/>
      <c r="X259" s="66">
        <v>23</v>
      </c>
      <c r="Y259" s="70"/>
      <c r="Z259" s="71">
        <v>134</v>
      </c>
      <c r="AA259" s="24"/>
      <c r="AB259" s="69">
        <v>0.39</v>
      </c>
      <c r="AC259" s="481"/>
      <c r="AD259" s="480"/>
      <c r="AE259" s="1177" t="s">
        <v>36</v>
      </c>
      <c r="AF259" s="118" t="s">
        <v>36</v>
      </c>
      <c r="AG259" s="6" t="s">
        <v>24</v>
      </c>
      <c r="AH259" s="18" t="s">
        <v>23</v>
      </c>
      <c r="AI259" s="23"/>
      <c r="AJ259" s="48">
        <v>4.2</v>
      </c>
      <c r="AK259" s="36" t="s">
        <v>36</v>
      </c>
      <c r="AL259" s="96"/>
    </row>
    <row r="260" spans="1:38">
      <c r="A260" s="2231"/>
      <c r="B260" s="1592">
        <v>43054</v>
      </c>
      <c r="C260" s="1593" t="s">
        <v>35</v>
      </c>
      <c r="D260" s="75" t="s">
        <v>676</v>
      </c>
      <c r="E260" s="73" t="s">
        <v>644</v>
      </c>
      <c r="F260" s="61"/>
      <c r="G260" s="23">
        <v>16.5</v>
      </c>
      <c r="H260" s="64">
        <v>16.8</v>
      </c>
      <c r="I260" s="65">
        <v>6.5</v>
      </c>
      <c r="J260" s="66">
        <v>4.9000000000000004</v>
      </c>
      <c r="K260" s="24">
        <v>7.7</v>
      </c>
      <c r="L260" s="69">
        <v>7.9</v>
      </c>
      <c r="M260" s="65"/>
      <c r="N260" s="66">
        <v>25.9</v>
      </c>
      <c r="O260" s="23"/>
      <c r="P260" s="64">
        <v>62.4</v>
      </c>
      <c r="Q260" s="23"/>
      <c r="R260" s="64">
        <v>79</v>
      </c>
      <c r="S260" s="23"/>
      <c r="T260" s="64"/>
      <c r="U260" s="23"/>
      <c r="V260" s="64"/>
      <c r="W260" s="65"/>
      <c r="X260" s="66">
        <v>23.7</v>
      </c>
      <c r="Y260" s="70"/>
      <c r="Z260" s="71">
        <v>138</v>
      </c>
      <c r="AA260" s="24"/>
      <c r="AB260" s="69">
        <v>0.38</v>
      </c>
      <c r="AC260" s="481"/>
      <c r="AD260" s="480"/>
      <c r="AE260" s="1177" t="s">
        <v>36</v>
      </c>
      <c r="AF260" s="118" t="s">
        <v>36</v>
      </c>
      <c r="AG260" s="6" t="s">
        <v>25</v>
      </c>
      <c r="AH260" s="18" t="s">
        <v>23</v>
      </c>
      <c r="AI260" s="23"/>
      <c r="AJ260" s="48">
        <v>1.3</v>
      </c>
      <c r="AK260" s="36" t="s">
        <v>36</v>
      </c>
      <c r="AL260" s="96"/>
    </row>
    <row r="261" spans="1:38">
      <c r="A261" s="2231"/>
      <c r="B261" s="1592">
        <v>43055</v>
      </c>
      <c r="C261" s="1593" t="s">
        <v>39</v>
      </c>
      <c r="D261" s="75" t="s">
        <v>657</v>
      </c>
      <c r="E261" s="73" t="s">
        <v>644</v>
      </c>
      <c r="F261" s="61"/>
      <c r="G261" s="23">
        <v>16.399999999999999</v>
      </c>
      <c r="H261" s="64">
        <v>16.7</v>
      </c>
      <c r="I261" s="65">
        <v>6.8</v>
      </c>
      <c r="J261" s="66">
        <v>4.5999999999999996</v>
      </c>
      <c r="K261" s="24">
        <v>7.8</v>
      </c>
      <c r="L261" s="69">
        <v>7.9</v>
      </c>
      <c r="M261" s="65"/>
      <c r="N261" s="66">
        <v>25.5</v>
      </c>
      <c r="O261" s="23"/>
      <c r="P261" s="64">
        <v>61.9</v>
      </c>
      <c r="Q261" s="23"/>
      <c r="R261" s="64">
        <v>80</v>
      </c>
      <c r="S261" s="23"/>
      <c r="T261" s="64"/>
      <c r="U261" s="23"/>
      <c r="V261" s="64"/>
      <c r="W261" s="65"/>
      <c r="X261" s="66">
        <v>23.8</v>
      </c>
      <c r="Y261" s="70"/>
      <c r="Z261" s="71">
        <v>130</v>
      </c>
      <c r="AA261" s="24"/>
      <c r="AB261" s="69">
        <v>0.31</v>
      </c>
      <c r="AC261" s="481"/>
      <c r="AD261" s="480"/>
      <c r="AE261" s="1177" t="s">
        <v>36</v>
      </c>
      <c r="AF261" s="118" t="s">
        <v>36</v>
      </c>
      <c r="AG261" s="6" t="s">
        <v>500</v>
      </c>
      <c r="AH261" s="18" t="s">
        <v>23</v>
      </c>
      <c r="AI261" s="23"/>
      <c r="AJ261" s="48">
        <v>9</v>
      </c>
      <c r="AK261" s="36" t="s">
        <v>36</v>
      </c>
      <c r="AL261" s="96"/>
    </row>
    <row r="262" spans="1:38">
      <c r="A262" s="2231"/>
      <c r="B262" s="1592">
        <v>43056</v>
      </c>
      <c r="C262" s="1593" t="s">
        <v>40</v>
      </c>
      <c r="D262" s="75" t="s">
        <v>657</v>
      </c>
      <c r="E262" s="73" t="s">
        <v>644</v>
      </c>
      <c r="F262" s="61"/>
      <c r="G262" s="23">
        <v>16.100000000000001</v>
      </c>
      <c r="H262" s="64">
        <v>16.3</v>
      </c>
      <c r="I262" s="65">
        <v>5.5</v>
      </c>
      <c r="J262" s="66">
        <v>4.9000000000000004</v>
      </c>
      <c r="K262" s="24">
        <v>7.8</v>
      </c>
      <c r="L262" s="69">
        <v>7.9</v>
      </c>
      <c r="M262" s="65"/>
      <c r="N262" s="66">
        <v>25.9</v>
      </c>
      <c r="O262" s="23"/>
      <c r="P262" s="64">
        <v>62.5</v>
      </c>
      <c r="Q262" s="23"/>
      <c r="R262" s="64">
        <v>79.599999999999994</v>
      </c>
      <c r="S262" s="23"/>
      <c r="T262" s="64"/>
      <c r="U262" s="23"/>
      <c r="V262" s="64"/>
      <c r="W262" s="65"/>
      <c r="X262" s="66" t="s">
        <v>19</v>
      </c>
      <c r="Y262" s="70"/>
      <c r="Z262" s="71">
        <v>141</v>
      </c>
      <c r="AA262" s="24"/>
      <c r="AB262" s="69">
        <v>0.35</v>
      </c>
      <c r="AC262" s="481"/>
      <c r="AD262" s="480"/>
      <c r="AE262" s="1177" t="s">
        <v>36</v>
      </c>
      <c r="AF262" s="118" t="s">
        <v>36</v>
      </c>
      <c r="AG262" s="6" t="s">
        <v>501</v>
      </c>
      <c r="AH262" s="18" t="s">
        <v>23</v>
      </c>
      <c r="AI262" s="45"/>
      <c r="AJ262" s="46">
        <v>1.2999999999999999E-2</v>
      </c>
      <c r="AK262" s="47" t="s">
        <v>36</v>
      </c>
      <c r="AL262" s="98"/>
    </row>
    <row r="263" spans="1:38">
      <c r="A263" s="2231"/>
      <c r="B263" s="1592">
        <v>43057</v>
      </c>
      <c r="C263" s="1593" t="s">
        <v>41</v>
      </c>
      <c r="D263" s="75" t="s">
        <v>676</v>
      </c>
      <c r="E263" s="73" t="s">
        <v>644</v>
      </c>
      <c r="F263" s="61"/>
      <c r="G263" s="23">
        <v>16</v>
      </c>
      <c r="H263" s="64">
        <v>16.2</v>
      </c>
      <c r="I263" s="65">
        <v>6</v>
      </c>
      <c r="J263" s="66">
        <v>4.2</v>
      </c>
      <c r="K263" s="24">
        <v>7.8</v>
      </c>
      <c r="L263" s="69">
        <v>8</v>
      </c>
      <c r="M263" s="65"/>
      <c r="N263" s="66">
        <v>27.5</v>
      </c>
      <c r="O263" s="23"/>
      <c r="P263" s="64" t="s">
        <v>19</v>
      </c>
      <c r="Q263" s="23"/>
      <c r="R263" s="64" t="s">
        <v>19</v>
      </c>
      <c r="S263" s="23"/>
      <c r="T263" s="64"/>
      <c r="U263" s="23"/>
      <c r="V263" s="64"/>
      <c r="W263" s="65"/>
      <c r="X263" s="66" t="s">
        <v>19</v>
      </c>
      <c r="Y263" s="70"/>
      <c r="Z263" s="71" t="s">
        <v>19</v>
      </c>
      <c r="AA263" s="24"/>
      <c r="AB263" s="69" t="s">
        <v>19</v>
      </c>
      <c r="AC263" s="481"/>
      <c r="AD263" s="480"/>
      <c r="AE263" s="1177" t="s">
        <v>36</v>
      </c>
      <c r="AF263" s="118" t="s">
        <v>36</v>
      </c>
      <c r="AG263" s="6" t="s">
        <v>292</v>
      </c>
      <c r="AH263" s="18" t="s">
        <v>23</v>
      </c>
      <c r="AI263" s="24"/>
      <c r="AJ263" s="44">
        <v>1.77</v>
      </c>
      <c r="AK263" s="42" t="s">
        <v>36</v>
      </c>
      <c r="AL263" s="96"/>
    </row>
    <row r="264" spans="1:38">
      <c r="A264" s="2231"/>
      <c r="B264" s="1592">
        <v>43058</v>
      </c>
      <c r="C264" s="1593" t="s">
        <v>42</v>
      </c>
      <c r="D264" s="75" t="s">
        <v>657</v>
      </c>
      <c r="E264" s="73" t="s">
        <v>644</v>
      </c>
      <c r="F264" s="61"/>
      <c r="G264" s="23">
        <v>15.6</v>
      </c>
      <c r="H264" s="64">
        <v>15.9</v>
      </c>
      <c r="I264" s="65">
        <v>5.4</v>
      </c>
      <c r="J264" s="66">
        <v>4.9000000000000004</v>
      </c>
      <c r="K264" s="24">
        <v>7.8</v>
      </c>
      <c r="L264" s="69">
        <v>7.9</v>
      </c>
      <c r="M264" s="65"/>
      <c r="N264" s="66">
        <v>27.5</v>
      </c>
      <c r="O264" s="23"/>
      <c r="P264" s="64" t="s">
        <v>19</v>
      </c>
      <c r="Q264" s="23"/>
      <c r="R264" s="64" t="s">
        <v>19</v>
      </c>
      <c r="S264" s="23"/>
      <c r="T264" s="64"/>
      <c r="U264" s="23"/>
      <c r="V264" s="64"/>
      <c r="W264" s="65"/>
      <c r="X264" s="66" t="s">
        <v>19</v>
      </c>
      <c r="Y264" s="70"/>
      <c r="Z264" s="71" t="s">
        <v>19</v>
      </c>
      <c r="AA264" s="24"/>
      <c r="AB264" s="69" t="s">
        <v>19</v>
      </c>
      <c r="AC264" s="481"/>
      <c r="AD264" s="480"/>
      <c r="AE264" s="1177" t="s">
        <v>36</v>
      </c>
      <c r="AF264" s="118" t="s">
        <v>36</v>
      </c>
      <c r="AG264" s="6" t="s">
        <v>502</v>
      </c>
      <c r="AH264" s="18" t="s">
        <v>23</v>
      </c>
      <c r="AI264" s="24"/>
      <c r="AJ264" s="44">
        <v>2.19</v>
      </c>
      <c r="AK264" s="42" t="s">
        <v>36</v>
      </c>
      <c r="AL264" s="96"/>
    </row>
    <row r="265" spans="1:38">
      <c r="A265" s="2231"/>
      <c r="B265" s="1592">
        <v>43059</v>
      </c>
      <c r="C265" s="1593" t="s">
        <v>37</v>
      </c>
      <c r="D265" s="75" t="s">
        <v>676</v>
      </c>
      <c r="E265" s="73" t="s">
        <v>644</v>
      </c>
      <c r="F265" s="61"/>
      <c r="G265" s="23">
        <v>15.2</v>
      </c>
      <c r="H265" s="64">
        <v>15.4</v>
      </c>
      <c r="I265" s="65">
        <v>5.2</v>
      </c>
      <c r="J265" s="66">
        <v>4.7</v>
      </c>
      <c r="K265" s="24">
        <v>7.9</v>
      </c>
      <c r="L265" s="69">
        <v>7.9</v>
      </c>
      <c r="M265" s="65"/>
      <c r="N265" s="66">
        <v>25.9</v>
      </c>
      <c r="O265" s="23"/>
      <c r="P265" s="64">
        <v>62.4</v>
      </c>
      <c r="Q265" s="23"/>
      <c r="R265" s="64">
        <v>80</v>
      </c>
      <c r="S265" s="23"/>
      <c r="T265" s="64"/>
      <c r="U265" s="23"/>
      <c r="V265" s="64"/>
      <c r="W265" s="65"/>
      <c r="X265" s="66">
        <v>22.6</v>
      </c>
      <c r="Y265" s="70"/>
      <c r="Z265" s="71">
        <v>182</v>
      </c>
      <c r="AA265" s="24"/>
      <c r="AB265" s="69">
        <v>0.34</v>
      </c>
      <c r="AC265" s="481">
        <v>12</v>
      </c>
      <c r="AD265" s="480"/>
      <c r="AE265" s="1177" t="s">
        <v>36</v>
      </c>
      <c r="AF265" s="118" t="s">
        <v>36</v>
      </c>
      <c r="AG265" s="6" t="s">
        <v>503</v>
      </c>
      <c r="AH265" s="18" t="s">
        <v>23</v>
      </c>
      <c r="AI265" s="348"/>
      <c r="AJ265" s="268">
        <v>7.4999999999999997E-2</v>
      </c>
      <c r="AK265" s="47" t="s">
        <v>36</v>
      </c>
      <c r="AL265" s="98"/>
    </row>
    <row r="266" spans="1:38">
      <c r="A266" s="2231"/>
      <c r="B266" s="1592">
        <v>43060</v>
      </c>
      <c r="C266" s="1593" t="s">
        <v>38</v>
      </c>
      <c r="D266" s="75" t="s">
        <v>657</v>
      </c>
      <c r="E266" s="73" t="s">
        <v>644</v>
      </c>
      <c r="F266" s="61"/>
      <c r="G266" s="23">
        <v>14.8</v>
      </c>
      <c r="H266" s="64">
        <v>15</v>
      </c>
      <c r="I266" s="65">
        <v>5</v>
      </c>
      <c r="J266" s="66">
        <v>5.0999999999999996</v>
      </c>
      <c r="K266" s="24">
        <v>7.8</v>
      </c>
      <c r="L266" s="69">
        <v>7.9</v>
      </c>
      <c r="M266" s="65"/>
      <c r="N266" s="66">
        <v>25.9</v>
      </c>
      <c r="O266" s="23"/>
      <c r="P266" s="64">
        <v>63.2</v>
      </c>
      <c r="Q266" s="23"/>
      <c r="R266" s="64">
        <v>80</v>
      </c>
      <c r="S266" s="23"/>
      <c r="T266" s="64"/>
      <c r="U266" s="23"/>
      <c r="V266" s="64"/>
      <c r="W266" s="65"/>
      <c r="X266" s="66">
        <v>22.7</v>
      </c>
      <c r="Y266" s="70"/>
      <c r="Z266" s="71">
        <v>176</v>
      </c>
      <c r="AA266" s="24"/>
      <c r="AB266" s="69">
        <v>0.28000000000000003</v>
      </c>
      <c r="AC266" s="481">
        <v>7</v>
      </c>
      <c r="AD266" s="480"/>
      <c r="AE266" s="1177" t="s">
        <v>36</v>
      </c>
      <c r="AF266" s="118" t="s">
        <v>36</v>
      </c>
      <c r="AG266" s="6" t="s">
        <v>504</v>
      </c>
      <c r="AH266" s="18" t="s">
        <v>23</v>
      </c>
      <c r="AI266" s="24"/>
      <c r="AJ266" s="44" t="s">
        <v>644</v>
      </c>
      <c r="AK266" s="42" t="s">
        <v>36</v>
      </c>
      <c r="AL266" s="96"/>
    </row>
    <row r="267" spans="1:38">
      <c r="A267" s="2231"/>
      <c r="B267" s="1592">
        <v>43061</v>
      </c>
      <c r="C267" s="1593" t="s">
        <v>35</v>
      </c>
      <c r="D267" s="75" t="s">
        <v>657</v>
      </c>
      <c r="E267" s="73" t="s">
        <v>644</v>
      </c>
      <c r="F267" s="61"/>
      <c r="G267" s="23">
        <v>14.3</v>
      </c>
      <c r="H267" s="64">
        <v>14.7</v>
      </c>
      <c r="I267" s="65">
        <v>6.2</v>
      </c>
      <c r="J267" s="66">
        <v>5.4</v>
      </c>
      <c r="K267" s="24">
        <v>7.8</v>
      </c>
      <c r="L267" s="69">
        <v>8</v>
      </c>
      <c r="M267" s="65"/>
      <c r="N267" s="66">
        <v>25.7</v>
      </c>
      <c r="O267" s="23"/>
      <c r="P267" s="64">
        <v>63</v>
      </c>
      <c r="Q267" s="23"/>
      <c r="R267" s="64">
        <v>82.6</v>
      </c>
      <c r="S267" s="23"/>
      <c r="T267" s="64"/>
      <c r="U267" s="23"/>
      <c r="V267" s="64"/>
      <c r="W267" s="65"/>
      <c r="X267" s="66">
        <v>22.1</v>
      </c>
      <c r="Y267" s="70"/>
      <c r="Z267" s="71">
        <v>179</v>
      </c>
      <c r="AA267" s="24"/>
      <c r="AB267" s="69">
        <v>0.37</v>
      </c>
      <c r="AC267" s="481">
        <v>1</v>
      </c>
      <c r="AD267" s="480"/>
      <c r="AE267" s="1177" t="s">
        <v>508</v>
      </c>
      <c r="AF267" s="118" t="s">
        <v>508</v>
      </c>
      <c r="AG267" s="6" t="s">
        <v>505</v>
      </c>
      <c r="AH267" s="18" t="s">
        <v>23</v>
      </c>
      <c r="AI267" s="23"/>
      <c r="AJ267" s="48">
        <v>18.3</v>
      </c>
      <c r="AK267" s="36" t="s">
        <v>36</v>
      </c>
      <c r="AL267" s="97"/>
    </row>
    <row r="268" spans="1:38">
      <c r="A268" s="2231"/>
      <c r="B268" s="1592">
        <v>43062</v>
      </c>
      <c r="C268" s="1593" t="s">
        <v>39</v>
      </c>
      <c r="D268" s="75" t="s">
        <v>659</v>
      </c>
      <c r="E268" s="73" t="s">
        <v>644</v>
      </c>
      <c r="F268" s="61"/>
      <c r="G268" s="23">
        <v>13</v>
      </c>
      <c r="H268" s="64">
        <v>13.3</v>
      </c>
      <c r="I268" s="65">
        <v>7.2</v>
      </c>
      <c r="J268" s="66">
        <v>5.8</v>
      </c>
      <c r="K268" s="24">
        <v>7.5</v>
      </c>
      <c r="L268" s="69">
        <v>7.7</v>
      </c>
      <c r="M268" s="65"/>
      <c r="N268" s="66">
        <v>30</v>
      </c>
      <c r="O268" s="23"/>
      <c r="P268" s="64" t="s">
        <v>19</v>
      </c>
      <c r="Q268" s="23"/>
      <c r="R268" s="64" t="s">
        <v>19</v>
      </c>
      <c r="S268" s="23"/>
      <c r="T268" s="64"/>
      <c r="U268" s="23"/>
      <c r="V268" s="64"/>
      <c r="W268" s="65"/>
      <c r="X268" s="66" t="s">
        <v>19</v>
      </c>
      <c r="Y268" s="70"/>
      <c r="Z268" s="71" t="s">
        <v>19</v>
      </c>
      <c r="AA268" s="24"/>
      <c r="AB268" s="69" t="s">
        <v>19</v>
      </c>
      <c r="AC268" s="481"/>
      <c r="AD268" s="480"/>
      <c r="AE268" s="1177" t="s">
        <v>36</v>
      </c>
      <c r="AF268" s="118" t="s">
        <v>36</v>
      </c>
      <c r="AG268" s="6" t="s">
        <v>27</v>
      </c>
      <c r="AH268" s="18" t="s">
        <v>23</v>
      </c>
      <c r="AI268" s="23"/>
      <c r="AJ268" s="48">
        <v>23.8</v>
      </c>
      <c r="AK268" s="36" t="s">
        <v>36</v>
      </c>
      <c r="AL268" s="97"/>
    </row>
    <row r="269" spans="1:38">
      <c r="A269" s="2231"/>
      <c r="B269" s="1592">
        <v>43063</v>
      </c>
      <c r="C269" s="1593" t="s">
        <v>40</v>
      </c>
      <c r="D269" s="75" t="s">
        <v>676</v>
      </c>
      <c r="E269" s="73" t="s">
        <v>644</v>
      </c>
      <c r="F269" s="61"/>
      <c r="G269" s="23">
        <v>13.1</v>
      </c>
      <c r="H269" s="64">
        <v>13.4</v>
      </c>
      <c r="I269" s="65">
        <v>9.3000000000000007</v>
      </c>
      <c r="J269" s="66">
        <v>5.9</v>
      </c>
      <c r="K269" s="24">
        <v>7.5</v>
      </c>
      <c r="L269" s="69">
        <v>7.7</v>
      </c>
      <c r="M269" s="65"/>
      <c r="N269" s="66">
        <v>28.4</v>
      </c>
      <c r="O269" s="23"/>
      <c r="P269" s="64">
        <v>67.599999999999994</v>
      </c>
      <c r="Q269" s="23"/>
      <c r="R269" s="64">
        <v>91.2</v>
      </c>
      <c r="S269" s="23"/>
      <c r="T269" s="64"/>
      <c r="U269" s="23"/>
      <c r="V269" s="64"/>
      <c r="W269" s="65"/>
      <c r="X269" s="66">
        <v>25</v>
      </c>
      <c r="Y269" s="70"/>
      <c r="Z269" s="71">
        <v>174</v>
      </c>
      <c r="AA269" s="24"/>
      <c r="AB269" s="69">
        <v>0.37</v>
      </c>
      <c r="AC269" s="481">
        <v>37</v>
      </c>
      <c r="AD269" s="480"/>
      <c r="AE269" s="1177" t="s">
        <v>36</v>
      </c>
      <c r="AF269" s="118" t="s">
        <v>36</v>
      </c>
      <c r="AG269" s="6" t="s">
        <v>58</v>
      </c>
      <c r="AH269" s="18" t="s">
        <v>492</v>
      </c>
      <c r="AI269" s="51"/>
      <c r="AJ269" s="52">
        <v>9</v>
      </c>
      <c r="AK269" s="43" t="s">
        <v>36</v>
      </c>
      <c r="AL269" s="99"/>
    </row>
    <row r="270" spans="1:38">
      <c r="A270" s="2231"/>
      <c r="B270" s="1592">
        <v>43064</v>
      </c>
      <c r="C270" s="1593" t="s">
        <v>41</v>
      </c>
      <c r="D270" s="75" t="s">
        <v>657</v>
      </c>
      <c r="E270" s="73" t="s">
        <v>644</v>
      </c>
      <c r="F270" s="61"/>
      <c r="G270" s="23">
        <v>13.1</v>
      </c>
      <c r="H270" s="64">
        <v>13.4</v>
      </c>
      <c r="I270" s="65">
        <v>10.6</v>
      </c>
      <c r="J270" s="66">
        <v>6.2</v>
      </c>
      <c r="K270" s="24">
        <v>7.6</v>
      </c>
      <c r="L270" s="69">
        <v>7.6</v>
      </c>
      <c r="M270" s="65"/>
      <c r="N270" s="66">
        <v>23.8</v>
      </c>
      <c r="O270" s="23"/>
      <c r="P270" s="64" t="s">
        <v>19</v>
      </c>
      <c r="Q270" s="23"/>
      <c r="R270" s="64" t="s">
        <v>19</v>
      </c>
      <c r="S270" s="23"/>
      <c r="T270" s="64"/>
      <c r="U270" s="23"/>
      <c r="V270" s="64"/>
      <c r="W270" s="65"/>
      <c r="X270" s="66" t="s">
        <v>19</v>
      </c>
      <c r="Y270" s="70"/>
      <c r="Z270" s="71" t="s">
        <v>19</v>
      </c>
      <c r="AA270" s="24"/>
      <c r="AB270" s="69" t="s">
        <v>19</v>
      </c>
      <c r="AC270" s="481">
        <v>17</v>
      </c>
      <c r="AD270" s="480"/>
      <c r="AE270" s="1177" t="s">
        <v>36</v>
      </c>
      <c r="AF270" s="118" t="s">
        <v>36</v>
      </c>
      <c r="AG270" s="6" t="s">
        <v>506</v>
      </c>
      <c r="AH270" s="18" t="s">
        <v>23</v>
      </c>
      <c r="AI270" s="51"/>
      <c r="AJ270" s="52">
        <v>8</v>
      </c>
      <c r="AK270" s="43" t="s">
        <v>36</v>
      </c>
      <c r="AL270" s="99"/>
    </row>
    <row r="271" spans="1:38">
      <c r="A271" s="2231"/>
      <c r="B271" s="1592">
        <v>43065</v>
      </c>
      <c r="C271" s="1593" t="s">
        <v>42</v>
      </c>
      <c r="D271" s="75" t="s">
        <v>657</v>
      </c>
      <c r="E271" s="73" t="s">
        <v>644</v>
      </c>
      <c r="F271" s="61"/>
      <c r="G271" s="23">
        <v>12.9</v>
      </c>
      <c r="H271" s="64">
        <v>13.4</v>
      </c>
      <c r="I271" s="65">
        <v>7.9</v>
      </c>
      <c r="J271" s="66">
        <v>6.2</v>
      </c>
      <c r="K271" s="24">
        <v>7.7</v>
      </c>
      <c r="L271" s="69">
        <v>7.8</v>
      </c>
      <c r="M271" s="65"/>
      <c r="N271" s="66">
        <v>26.3</v>
      </c>
      <c r="O271" s="23"/>
      <c r="P271" s="64" t="s">
        <v>19</v>
      </c>
      <c r="Q271" s="23"/>
      <c r="R271" s="64" t="s">
        <v>19</v>
      </c>
      <c r="S271" s="23"/>
      <c r="T271" s="64"/>
      <c r="U271" s="23"/>
      <c r="V271" s="64"/>
      <c r="W271" s="65"/>
      <c r="X271" s="66" t="s">
        <v>19</v>
      </c>
      <c r="Y271" s="70"/>
      <c r="Z271" s="71" t="s">
        <v>19</v>
      </c>
      <c r="AA271" s="24"/>
      <c r="AB271" s="69" t="s">
        <v>19</v>
      </c>
      <c r="AC271" s="481"/>
      <c r="AD271" s="480"/>
      <c r="AE271" s="1177" t="s">
        <v>36</v>
      </c>
      <c r="AF271" s="118" t="s">
        <v>36</v>
      </c>
      <c r="AG271" s="19"/>
      <c r="AH271" s="9"/>
      <c r="AI271" s="20"/>
      <c r="AJ271" s="8"/>
      <c r="AK271" s="8"/>
      <c r="AL271" s="9"/>
    </row>
    <row r="272" spans="1:38">
      <c r="A272" s="2231"/>
      <c r="B272" s="1592">
        <v>43066</v>
      </c>
      <c r="C272" s="1593" t="s">
        <v>37</v>
      </c>
      <c r="D272" s="75" t="s">
        <v>657</v>
      </c>
      <c r="E272" s="73" t="s">
        <v>644</v>
      </c>
      <c r="F272" s="61"/>
      <c r="G272" s="23">
        <v>12.6</v>
      </c>
      <c r="H272" s="64">
        <v>13.1</v>
      </c>
      <c r="I272" s="65">
        <v>6.6</v>
      </c>
      <c r="J272" s="66">
        <v>5.9</v>
      </c>
      <c r="K272" s="24">
        <v>7.6</v>
      </c>
      <c r="L272" s="69">
        <v>7.8</v>
      </c>
      <c r="M272" s="65"/>
      <c r="N272" s="66">
        <v>28.7</v>
      </c>
      <c r="O272" s="23"/>
      <c r="P272" s="64">
        <v>66.900000000000006</v>
      </c>
      <c r="Q272" s="23"/>
      <c r="R272" s="64">
        <v>88.8</v>
      </c>
      <c r="S272" s="23"/>
      <c r="T272" s="64"/>
      <c r="U272" s="23"/>
      <c r="V272" s="64"/>
      <c r="W272" s="65"/>
      <c r="X272" s="66">
        <v>26</v>
      </c>
      <c r="Y272" s="70"/>
      <c r="Z272" s="71">
        <v>160</v>
      </c>
      <c r="AA272" s="24"/>
      <c r="AB272" s="69">
        <v>0.4</v>
      </c>
      <c r="AC272" s="481"/>
      <c r="AD272" s="480"/>
      <c r="AE272" s="1177" t="s">
        <v>36</v>
      </c>
      <c r="AF272" s="118" t="s">
        <v>36</v>
      </c>
      <c r="AG272" s="19"/>
      <c r="AH272" s="9"/>
      <c r="AI272" s="20"/>
      <c r="AJ272" s="8"/>
      <c r="AK272" s="8"/>
      <c r="AL272" s="9"/>
    </row>
    <row r="273" spans="1:39">
      <c r="A273" s="2231"/>
      <c r="B273" s="1592">
        <v>43067</v>
      </c>
      <c r="C273" s="1593" t="s">
        <v>38</v>
      </c>
      <c r="D273" s="75" t="s">
        <v>676</v>
      </c>
      <c r="E273" s="73" t="s">
        <v>644</v>
      </c>
      <c r="F273" s="61"/>
      <c r="G273" s="23">
        <v>12.6</v>
      </c>
      <c r="H273" s="64">
        <v>12.8</v>
      </c>
      <c r="I273" s="65">
        <v>6.6</v>
      </c>
      <c r="J273" s="66">
        <v>5.6</v>
      </c>
      <c r="K273" s="24">
        <v>7.7</v>
      </c>
      <c r="L273" s="69">
        <v>7.8</v>
      </c>
      <c r="M273" s="65"/>
      <c r="N273" s="66">
        <v>28.6</v>
      </c>
      <c r="O273" s="23"/>
      <c r="P273" s="64">
        <v>68</v>
      </c>
      <c r="Q273" s="23"/>
      <c r="R273" s="64">
        <v>90.2</v>
      </c>
      <c r="S273" s="23"/>
      <c r="T273" s="64"/>
      <c r="U273" s="23"/>
      <c r="V273" s="64"/>
      <c r="W273" s="65"/>
      <c r="X273" s="66">
        <v>26.1</v>
      </c>
      <c r="Y273" s="70"/>
      <c r="Z273" s="71">
        <v>199</v>
      </c>
      <c r="AA273" s="24"/>
      <c r="AB273" s="69">
        <v>0.39</v>
      </c>
      <c r="AC273" s="481">
        <v>4</v>
      </c>
      <c r="AD273" s="480">
        <v>2</v>
      </c>
      <c r="AE273" s="1177" t="s">
        <v>36</v>
      </c>
      <c r="AF273" s="118" t="s">
        <v>36</v>
      </c>
      <c r="AG273" s="21"/>
      <c r="AH273" s="3"/>
      <c r="AI273" s="22"/>
      <c r="AJ273" s="10"/>
      <c r="AK273" s="10"/>
      <c r="AL273" s="3"/>
    </row>
    <row r="274" spans="1:39">
      <c r="A274" s="2231"/>
      <c r="B274" s="1592">
        <v>43068</v>
      </c>
      <c r="C274" s="1593" t="s">
        <v>35</v>
      </c>
      <c r="D274" s="75" t="s">
        <v>657</v>
      </c>
      <c r="E274" s="73" t="s">
        <v>644</v>
      </c>
      <c r="F274" s="61"/>
      <c r="G274" s="23">
        <v>12.8</v>
      </c>
      <c r="H274" s="64">
        <v>13.1</v>
      </c>
      <c r="I274" s="65">
        <v>6.7</v>
      </c>
      <c r="J274" s="66">
        <v>5.5</v>
      </c>
      <c r="K274" s="24">
        <v>7.8</v>
      </c>
      <c r="L274" s="69">
        <v>7.8</v>
      </c>
      <c r="M274" s="65"/>
      <c r="N274" s="66">
        <v>28.8</v>
      </c>
      <c r="O274" s="23"/>
      <c r="P274" s="64">
        <v>70.2</v>
      </c>
      <c r="Q274" s="23"/>
      <c r="R274" s="64">
        <v>89.4</v>
      </c>
      <c r="S274" s="23"/>
      <c r="T274" s="64"/>
      <c r="U274" s="23"/>
      <c r="V274" s="64"/>
      <c r="W274" s="65"/>
      <c r="X274" s="66">
        <v>26.5</v>
      </c>
      <c r="Y274" s="70"/>
      <c r="Z274" s="71">
        <v>200</v>
      </c>
      <c r="AA274" s="24"/>
      <c r="AB274" s="69">
        <v>0.35</v>
      </c>
      <c r="AC274" s="481"/>
      <c r="AD274" s="480"/>
      <c r="AE274" s="1177" t="s">
        <v>36</v>
      </c>
      <c r="AF274" s="118" t="s">
        <v>36</v>
      </c>
      <c r="AG274" s="29" t="s">
        <v>144</v>
      </c>
      <c r="AH274" s="2" t="s">
        <v>36</v>
      </c>
      <c r="AI274" s="2" t="s">
        <v>36</v>
      </c>
      <c r="AJ274" s="2" t="s">
        <v>36</v>
      </c>
      <c r="AK274" s="2" t="s">
        <v>36</v>
      </c>
      <c r="AL274" s="100" t="s">
        <v>36</v>
      </c>
    </row>
    <row r="275" spans="1:39">
      <c r="A275" s="2231"/>
      <c r="B275" s="1597">
        <v>43069</v>
      </c>
      <c r="C275" s="1598" t="s">
        <v>39</v>
      </c>
      <c r="D275" s="75" t="s">
        <v>676</v>
      </c>
      <c r="E275" s="73" t="s">
        <v>644</v>
      </c>
      <c r="F275" s="61"/>
      <c r="G275" s="23">
        <v>12.8</v>
      </c>
      <c r="H275" s="64">
        <v>13.1</v>
      </c>
      <c r="I275" s="65">
        <v>6.2</v>
      </c>
      <c r="J275" s="66">
        <v>4.0999999999999996</v>
      </c>
      <c r="K275" s="24">
        <v>7.8</v>
      </c>
      <c r="L275" s="69">
        <v>7.8</v>
      </c>
      <c r="M275" s="65"/>
      <c r="N275" s="66">
        <v>28.9</v>
      </c>
      <c r="O275" s="23"/>
      <c r="P275" s="64">
        <v>68</v>
      </c>
      <c r="Q275" s="23"/>
      <c r="R275" s="64">
        <v>91.4</v>
      </c>
      <c r="S275" s="23"/>
      <c r="T275" s="64"/>
      <c r="U275" s="23"/>
      <c r="V275" s="64"/>
      <c r="W275" s="65"/>
      <c r="X275" s="66">
        <v>25.7</v>
      </c>
      <c r="Y275" s="70"/>
      <c r="Z275" s="71">
        <v>193</v>
      </c>
      <c r="AA275" s="24"/>
      <c r="AB275" s="69">
        <v>0.3</v>
      </c>
      <c r="AC275" s="481"/>
      <c r="AD275" s="480"/>
      <c r="AE275" s="1177" t="s">
        <v>36</v>
      </c>
      <c r="AF275" s="118" t="s">
        <v>36</v>
      </c>
      <c r="AG275" s="2294" t="s">
        <v>765</v>
      </c>
      <c r="AH275" s="2295"/>
      <c r="AI275" s="2295"/>
      <c r="AJ275" s="2295"/>
      <c r="AK275" s="2295"/>
      <c r="AL275" s="2296"/>
    </row>
    <row r="276" spans="1:39" s="1" customFormat="1" ht="13.5" customHeight="1">
      <c r="A276" s="2231"/>
      <c r="B276" s="2301" t="s">
        <v>407</v>
      </c>
      <c r="C276" s="2302"/>
      <c r="D276" s="664"/>
      <c r="E276" s="702"/>
      <c r="F276" s="587">
        <f t="shared" ref="F276:AD276" si="28">MAX(F246:F275)</f>
        <v>17.7</v>
      </c>
      <c r="G276" s="588">
        <f t="shared" si="28"/>
        <v>17.399999999999999</v>
      </c>
      <c r="H276" s="589">
        <f t="shared" si="28"/>
        <v>17.899999999999999</v>
      </c>
      <c r="I276" s="590">
        <f t="shared" si="28"/>
        <v>10.6</v>
      </c>
      <c r="J276" s="591">
        <f t="shared" si="28"/>
        <v>6.7</v>
      </c>
      <c r="K276" s="592">
        <f t="shared" si="28"/>
        <v>7.9</v>
      </c>
      <c r="L276" s="593">
        <f t="shared" si="28"/>
        <v>8</v>
      </c>
      <c r="M276" s="590">
        <f t="shared" si="28"/>
        <v>0</v>
      </c>
      <c r="N276" s="591">
        <f t="shared" si="28"/>
        <v>30</v>
      </c>
      <c r="O276" s="588">
        <f t="shared" si="28"/>
        <v>0</v>
      </c>
      <c r="P276" s="589">
        <f t="shared" si="28"/>
        <v>70.2</v>
      </c>
      <c r="Q276" s="588">
        <f t="shared" si="28"/>
        <v>0</v>
      </c>
      <c r="R276" s="589">
        <f t="shared" si="28"/>
        <v>91.4</v>
      </c>
      <c r="S276" s="588">
        <f t="shared" si="28"/>
        <v>0</v>
      </c>
      <c r="T276" s="589">
        <f t="shared" si="28"/>
        <v>46.8</v>
      </c>
      <c r="U276" s="588">
        <f t="shared" si="28"/>
        <v>0</v>
      </c>
      <c r="V276" s="589">
        <f t="shared" si="28"/>
        <v>32.4</v>
      </c>
      <c r="W276" s="590">
        <f t="shared" si="28"/>
        <v>0</v>
      </c>
      <c r="X276" s="591">
        <f t="shared" si="28"/>
        <v>26.5</v>
      </c>
      <c r="Y276" s="594">
        <f t="shared" si="28"/>
        <v>0</v>
      </c>
      <c r="Z276" s="595">
        <f t="shared" si="28"/>
        <v>200</v>
      </c>
      <c r="AA276" s="592">
        <f t="shared" si="28"/>
        <v>0</v>
      </c>
      <c r="AB276" s="593">
        <f t="shared" si="28"/>
        <v>0.54</v>
      </c>
      <c r="AC276" s="615">
        <f t="shared" si="28"/>
        <v>37</v>
      </c>
      <c r="AD276" s="507">
        <f t="shared" si="28"/>
        <v>2</v>
      </c>
      <c r="AE276" s="596">
        <f t="shared" ref="AE276:AF276" si="29">MAX(AE245:AE275)</f>
        <v>0</v>
      </c>
      <c r="AF276" s="611">
        <f t="shared" si="29"/>
        <v>0</v>
      </c>
      <c r="AG276" s="2297" t="s">
        <v>766</v>
      </c>
      <c r="AH276" s="2298"/>
      <c r="AI276" s="2298"/>
      <c r="AJ276" s="2"/>
      <c r="AK276" s="2"/>
      <c r="AL276" s="100"/>
    </row>
    <row r="277" spans="1:39" s="1" customFormat="1" ht="13.5" customHeight="1">
      <c r="A277" s="2231"/>
      <c r="B277" s="2303" t="s">
        <v>408</v>
      </c>
      <c r="C277" s="2304"/>
      <c r="D277" s="666"/>
      <c r="E277" s="703"/>
      <c r="F277" s="598">
        <f t="shared" ref="F277:AB277" si="30">MIN(F246:F275)</f>
        <v>17.7</v>
      </c>
      <c r="G277" s="599">
        <f t="shared" si="30"/>
        <v>12.6</v>
      </c>
      <c r="H277" s="600">
        <f t="shared" si="30"/>
        <v>12.8</v>
      </c>
      <c r="I277" s="601">
        <f t="shared" si="30"/>
        <v>5</v>
      </c>
      <c r="J277" s="602">
        <f t="shared" si="30"/>
        <v>4.0999999999999996</v>
      </c>
      <c r="K277" s="603">
        <f t="shared" si="30"/>
        <v>7.5</v>
      </c>
      <c r="L277" s="604">
        <f t="shared" si="30"/>
        <v>7.6</v>
      </c>
      <c r="M277" s="601">
        <f t="shared" si="30"/>
        <v>0</v>
      </c>
      <c r="N277" s="602">
        <f t="shared" si="30"/>
        <v>23.8</v>
      </c>
      <c r="O277" s="599">
        <f t="shared" si="30"/>
        <v>0</v>
      </c>
      <c r="P277" s="600">
        <f t="shared" si="30"/>
        <v>59.3</v>
      </c>
      <c r="Q277" s="599">
        <f t="shared" si="30"/>
        <v>0</v>
      </c>
      <c r="R277" s="600">
        <f t="shared" si="30"/>
        <v>76.599999999999994</v>
      </c>
      <c r="S277" s="599">
        <f t="shared" si="30"/>
        <v>0</v>
      </c>
      <c r="T277" s="600">
        <f t="shared" si="30"/>
        <v>46.8</v>
      </c>
      <c r="U277" s="599">
        <f t="shared" si="30"/>
        <v>0</v>
      </c>
      <c r="V277" s="600">
        <f t="shared" si="30"/>
        <v>32.4</v>
      </c>
      <c r="W277" s="601">
        <f t="shared" si="30"/>
        <v>0</v>
      </c>
      <c r="X277" s="602">
        <f t="shared" si="30"/>
        <v>22.1</v>
      </c>
      <c r="Y277" s="605">
        <f t="shared" si="30"/>
        <v>0</v>
      </c>
      <c r="Z277" s="606">
        <f t="shared" si="30"/>
        <v>130</v>
      </c>
      <c r="AA277" s="603">
        <f t="shared" si="30"/>
        <v>0</v>
      </c>
      <c r="AB277" s="604">
        <f t="shared" si="30"/>
        <v>0.28000000000000003</v>
      </c>
      <c r="AC277" s="49">
        <v>0</v>
      </c>
      <c r="AD277" s="501">
        <v>0</v>
      </c>
      <c r="AE277" s="607">
        <f t="shared" ref="AE277:AF277" si="31">MIN(AE245:AE275)</f>
        <v>0</v>
      </c>
      <c r="AF277" s="612">
        <f t="shared" si="31"/>
        <v>0</v>
      </c>
      <c r="AG277" s="2297" t="s">
        <v>767</v>
      </c>
      <c r="AH277" s="2298"/>
      <c r="AI277" s="2298"/>
      <c r="AJ277" s="2"/>
      <c r="AK277" s="2"/>
      <c r="AL277" s="100"/>
    </row>
    <row r="278" spans="1:39" s="1" customFormat="1" ht="13.5" customHeight="1">
      <c r="A278" s="2231"/>
      <c r="B278" s="2303" t="s">
        <v>409</v>
      </c>
      <c r="C278" s="2304"/>
      <c r="D278" s="666"/>
      <c r="E278" s="673"/>
      <c r="F278" s="598">
        <f t="shared" ref="F278:AB278" si="32">IF(COUNT(F246:F275)=0,0,AVERAGE(F246:F275))</f>
        <v>17.7</v>
      </c>
      <c r="G278" s="599">
        <f t="shared" si="32"/>
        <v>15.58666666666667</v>
      </c>
      <c r="H278" s="600">
        <f t="shared" si="32"/>
        <v>15.91</v>
      </c>
      <c r="I278" s="601">
        <f t="shared" si="32"/>
        <v>6.7066666666666643</v>
      </c>
      <c r="J278" s="602">
        <f t="shared" si="32"/>
        <v>5.3466666666666667</v>
      </c>
      <c r="K278" s="603">
        <f t="shared" si="32"/>
        <v>7.6833333333333353</v>
      </c>
      <c r="L278" s="604">
        <f t="shared" si="32"/>
        <v>7.7966666666666686</v>
      </c>
      <c r="M278" s="601">
        <f t="shared" si="32"/>
        <v>0</v>
      </c>
      <c r="N278" s="602">
        <f t="shared" si="32"/>
        <v>27.109999999999996</v>
      </c>
      <c r="O278" s="599">
        <f t="shared" si="32"/>
        <v>0</v>
      </c>
      <c r="P278" s="600">
        <f t="shared" si="32"/>
        <v>63.435000000000002</v>
      </c>
      <c r="Q278" s="599">
        <f t="shared" si="32"/>
        <v>0</v>
      </c>
      <c r="R278" s="600">
        <f t="shared" si="32"/>
        <v>82.04</v>
      </c>
      <c r="S278" s="599">
        <f t="shared" si="32"/>
        <v>0</v>
      </c>
      <c r="T278" s="600">
        <f t="shared" si="32"/>
        <v>46.8</v>
      </c>
      <c r="U278" s="599">
        <f t="shared" si="32"/>
        <v>0</v>
      </c>
      <c r="V278" s="600">
        <f t="shared" si="32"/>
        <v>32.4</v>
      </c>
      <c r="W278" s="601">
        <f t="shared" si="32"/>
        <v>0</v>
      </c>
      <c r="X278" s="602">
        <f t="shared" si="32"/>
        <v>24.042105263157897</v>
      </c>
      <c r="Y278" s="605">
        <f t="shared" si="32"/>
        <v>0</v>
      </c>
      <c r="Z278" s="606">
        <f t="shared" si="32"/>
        <v>158.05000000000001</v>
      </c>
      <c r="AA278" s="603">
        <f t="shared" si="32"/>
        <v>0</v>
      </c>
      <c r="AB278" s="604">
        <f t="shared" si="32"/>
        <v>0.36499999999999994</v>
      </c>
      <c r="AC278" s="49">
        <f>AC279/30</f>
        <v>3.7333333333333334</v>
      </c>
      <c r="AD278" s="501">
        <f>AD279/30</f>
        <v>6.6666666666666666E-2</v>
      </c>
      <c r="AE278" s="607">
        <f t="shared" ref="AE278:AF278" si="33">IF(COUNT(AE245:AE275)=0,0,AVERAGE(AE245:AE275))</f>
        <v>0</v>
      </c>
      <c r="AF278" s="613">
        <f t="shared" si="33"/>
        <v>0</v>
      </c>
      <c r="AG278" s="2297" t="s">
        <v>768</v>
      </c>
      <c r="AH278" s="2298"/>
      <c r="AI278" s="2298"/>
      <c r="AJ278" s="2"/>
      <c r="AK278" s="2"/>
      <c r="AL278" s="100"/>
    </row>
    <row r="279" spans="1:39" s="1" customFormat="1" ht="13.5" customHeight="1">
      <c r="A279" s="2241"/>
      <c r="B279" s="2305" t="s">
        <v>410</v>
      </c>
      <c r="C279" s="2306"/>
      <c r="D279" s="705"/>
      <c r="E279" s="676"/>
      <c r="F279" s="677"/>
      <c r="G279" s="681"/>
      <c r="H279" s="678"/>
      <c r="I279" s="679"/>
      <c r="J279" s="682"/>
      <c r="K279" s="706"/>
      <c r="L279" s="680"/>
      <c r="M279" s="679"/>
      <c r="N279" s="682"/>
      <c r="O279" s="681"/>
      <c r="P279" s="678"/>
      <c r="Q279" s="681"/>
      <c r="R279" s="678"/>
      <c r="S279" s="681"/>
      <c r="T279" s="678"/>
      <c r="U279" s="681"/>
      <c r="V279" s="678"/>
      <c r="W279" s="679"/>
      <c r="X279" s="682"/>
      <c r="Y279" s="683"/>
      <c r="Z279" s="701"/>
      <c r="AA279" s="706"/>
      <c r="AB279" s="680"/>
      <c r="AC279" s="616">
        <f>SUM(AC246:AC275)</f>
        <v>112</v>
      </c>
      <c r="AD279" s="504">
        <f>SUM(AD246:AD275)</f>
        <v>2</v>
      </c>
      <c r="AE279" s="607"/>
      <c r="AF279" s="674"/>
      <c r="AG279" s="2299" t="s">
        <v>769</v>
      </c>
      <c r="AH279" s="2300"/>
      <c r="AI279" s="2300"/>
      <c r="AJ279" s="2300"/>
      <c r="AK279" s="2300"/>
      <c r="AL279" s="275"/>
      <c r="AM279" s="704"/>
    </row>
    <row r="280" spans="1:39" ht="13.5" customHeight="1">
      <c r="A280" s="2230" t="s">
        <v>355</v>
      </c>
      <c r="B280" s="1602">
        <v>43070</v>
      </c>
      <c r="C280" s="1603" t="s">
        <v>40</v>
      </c>
      <c r="D280" s="74" t="s">
        <v>676</v>
      </c>
      <c r="E280" s="72" t="s">
        <v>644</v>
      </c>
      <c r="F280" s="60" t="s">
        <v>19</v>
      </c>
      <c r="G280" s="62">
        <v>12.8</v>
      </c>
      <c r="H280" s="63">
        <v>12.9</v>
      </c>
      <c r="I280" s="56">
        <v>5.7</v>
      </c>
      <c r="J280" s="57">
        <v>3.8</v>
      </c>
      <c r="K280" s="67">
        <v>7.7</v>
      </c>
      <c r="L280" s="68">
        <v>7.8</v>
      </c>
      <c r="M280" s="56"/>
      <c r="N280" s="57">
        <v>28.4</v>
      </c>
      <c r="O280" s="62"/>
      <c r="P280" s="63">
        <v>69</v>
      </c>
      <c r="Q280" s="62"/>
      <c r="R280" s="63">
        <v>92.8</v>
      </c>
      <c r="S280" s="62"/>
      <c r="T280" s="63" t="s">
        <v>19</v>
      </c>
      <c r="U280" s="401"/>
      <c r="V280" s="63" t="s">
        <v>19</v>
      </c>
      <c r="W280" s="56"/>
      <c r="X280" s="57">
        <v>26.6</v>
      </c>
      <c r="Y280" s="58"/>
      <c r="Z280" s="59">
        <v>211</v>
      </c>
      <c r="AA280" s="67"/>
      <c r="AB280" s="68">
        <v>0.28999999999999998</v>
      </c>
      <c r="AC280" s="483"/>
      <c r="AD280" s="482"/>
      <c r="AE280" s="119"/>
      <c r="AF280" s="117"/>
      <c r="AG280" s="277">
        <v>43076</v>
      </c>
      <c r="AH280" s="147" t="s">
        <v>29</v>
      </c>
      <c r="AI280" s="148">
        <v>13.8</v>
      </c>
      <c r="AJ280" s="149" t="s">
        <v>20</v>
      </c>
      <c r="AK280" s="150"/>
      <c r="AL280" s="151"/>
    </row>
    <row r="281" spans="1:39">
      <c r="A281" s="2231"/>
      <c r="B281" s="1592">
        <v>43071</v>
      </c>
      <c r="C281" s="1593" t="s">
        <v>41</v>
      </c>
      <c r="D281" s="75" t="s">
        <v>657</v>
      </c>
      <c r="E281" s="73" t="s">
        <v>644</v>
      </c>
      <c r="F281" s="61"/>
      <c r="G281" s="23">
        <v>12.6</v>
      </c>
      <c r="H281" s="64">
        <v>12.9</v>
      </c>
      <c r="I281" s="65">
        <v>5.4</v>
      </c>
      <c r="J281" s="66">
        <v>3.3</v>
      </c>
      <c r="K281" s="24">
        <v>7.8</v>
      </c>
      <c r="L281" s="69">
        <v>7.9</v>
      </c>
      <c r="M281" s="65"/>
      <c r="N281" s="66">
        <v>30.3</v>
      </c>
      <c r="O281" s="23"/>
      <c r="P281" s="64" t="s">
        <v>19</v>
      </c>
      <c r="Q281" s="23"/>
      <c r="R281" s="64" t="s">
        <v>19</v>
      </c>
      <c r="S281" s="23"/>
      <c r="T281" s="64"/>
      <c r="U281" s="23"/>
      <c r="V281" s="64"/>
      <c r="W281" s="65"/>
      <c r="X281" s="66" t="s">
        <v>19</v>
      </c>
      <c r="Y281" s="70"/>
      <c r="Z281" s="71" t="s">
        <v>19</v>
      </c>
      <c r="AA281" s="24"/>
      <c r="AB281" s="69" t="s">
        <v>19</v>
      </c>
      <c r="AC281" s="481"/>
      <c r="AD281" s="480"/>
      <c r="AE281" s="26"/>
      <c r="AF281" s="118"/>
      <c r="AG281" s="12" t="s">
        <v>30</v>
      </c>
      <c r="AH281" s="13" t="s">
        <v>31</v>
      </c>
      <c r="AI281" s="14" t="s">
        <v>32</v>
      </c>
      <c r="AJ281" s="15" t="s">
        <v>33</v>
      </c>
      <c r="AK281" s="16" t="s">
        <v>36</v>
      </c>
      <c r="AL281" s="93"/>
    </row>
    <row r="282" spans="1:39" ht="13.5" customHeight="1">
      <c r="A282" s="2231"/>
      <c r="B282" s="1592">
        <v>43072</v>
      </c>
      <c r="C282" s="1593" t="s">
        <v>42</v>
      </c>
      <c r="D282" s="75" t="s">
        <v>657</v>
      </c>
      <c r="E282" s="73" t="s">
        <v>644</v>
      </c>
      <c r="F282" s="61"/>
      <c r="G282" s="23">
        <v>12.3</v>
      </c>
      <c r="H282" s="64">
        <v>12.7</v>
      </c>
      <c r="I282" s="65">
        <v>6</v>
      </c>
      <c r="J282" s="66">
        <v>3.5</v>
      </c>
      <c r="K282" s="24">
        <v>7.7</v>
      </c>
      <c r="L282" s="69">
        <v>7.8</v>
      </c>
      <c r="M282" s="65"/>
      <c r="N282" s="66">
        <v>31.2</v>
      </c>
      <c r="O282" s="23"/>
      <c r="P282" s="64" t="s">
        <v>19</v>
      </c>
      <c r="Q282" s="23"/>
      <c r="R282" s="64" t="s">
        <v>19</v>
      </c>
      <c r="S282" s="23"/>
      <c r="T282" s="64"/>
      <c r="U282" s="23"/>
      <c r="V282" s="64"/>
      <c r="W282" s="65"/>
      <c r="X282" s="66" t="s">
        <v>19</v>
      </c>
      <c r="Y282" s="70"/>
      <c r="Z282" s="71" t="s">
        <v>19</v>
      </c>
      <c r="AA282" s="24"/>
      <c r="AB282" s="69" t="s">
        <v>19</v>
      </c>
      <c r="AC282" s="481"/>
      <c r="AD282" s="480"/>
      <c r="AE282" s="26"/>
      <c r="AF282" s="118"/>
      <c r="AG282" s="5" t="s">
        <v>273</v>
      </c>
      <c r="AH282" s="17" t="s">
        <v>20</v>
      </c>
      <c r="AI282" s="31"/>
      <c r="AJ282" s="32">
        <v>12.4</v>
      </c>
      <c r="AK282" s="33" t="s">
        <v>36</v>
      </c>
      <c r="AL282" s="94"/>
    </row>
    <row r="283" spans="1:39">
      <c r="A283" s="2231"/>
      <c r="B283" s="1592">
        <v>43073</v>
      </c>
      <c r="C283" s="1593" t="s">
        <v>37</v>
      </c>
      <c r="D283" s="75" t="s">
        <v>657</v>
      </c>
      <c r="E283" s="73" t="s">
        <v>644</v>
      </c>
      <c r="F283" s="61"/>
      <c r="G283" s="23">
        <v>12.2</v>
      </c>
      <c r="H283" s="64">
        <v>12.6</v>
      </c>
      <c r="I283" s="65">
        <v>5.7</v>
      </c>
      <c r="J283" s="66">
        <v>3.7</v>
      </c>
      <c r="K283" s="24">
        <v>7.7</v>
      </c>
      <c r="L283" s="69">
        <v>7.8</v>
      </c>
      <c r="M283" s="65"/>
      <c r="N283" s="66">
        <v>29.1</v>
      </c>
      <c r="O283" s="23"/>
      <c r="P283" s="64">
        <v>68.7</v>
      </c>
      <c r="Q283" s="23"/>
      <c r="R283" s="64">
        <v>95.6</v>
      </c>
      <c r="S283" s="23"/>
      <c r="T283" s="64"/>
      <c r="U283" s="23"/>
      <c r="V283" s="64"/>
      <c r="W283" s="65"/>
      <c r="X283" s="66">
        <v>27.3</v>
      </c>
      <c r="Y283" s="70"/>
      <c r="Z283" s="71">
        <v>229</v>
      </c>
      <c r="AA283" s="24"/>
      <c r="AB283" s="69">
        <v>0.32</v>
      </c>
      <c r="AC283" s="481"/>
      <c r="AD283" s="480"/>
      <c r="AE283" s="26"/>
      <c r="AF283" s="118"/>
      <c r="AG283" s="6" t="s">
        <v>274</v>
      </c>
      <c r="AH283" s="18" t="s">
        <v>275</v>
      </c>
      <c r="AI283" s="37"/>
      <c r="AJ283" s="38" t="s">
        <v>644</v>
      </c>
      <c r="AK283" s="39" t="s">
        <v>36</v>
      </c>
      <c r="AL283" s="95"/>
    </row>
    <row r="284" spans="1:39">
      <c r="A284" s="2231"/>
      <c r="B284" s="1592">
        <v>43074</v>
      </c>
      <c r="C284" s="1593" t="s">
        <v>38</v>
      </c>
      <c r="D284" s="75" t="s">
        <v>657</v>
      </c>
      <c r="E284" s="73" t="s">
        <v>644</v>
      </c>
      <c r="F284" s="61"/>
      <c r="G284" s="23">
        <v>12.1</v>
      </c>
      <c r="H284" s="64">
        <v>12.5</v>
      </c>
      <c r="I284" s="65">
        <v>6.5</v>
      </c>
      <c r="J284" s="66">
        <v>4.2</v>
      </c>
      <c r="K284" s="24">
        <v>7.7</v>
      </c>
      <c r="L284" s="69">
        <v>7.8</v>
      </c>
      <c r="M284" s="65"/>
      <c r="N284" s="66">
        <v>29.9</v>
      </c>
      <c r="O284" s="23"/>
      <c r="P284" s="64">
        <v>69.599999999999994</v>
      </c>
      <c r="Q284" s="23"/>
      <c r="R284" s="64">
        <v>96.8</v>
      </c>
      <c r="S284" s="23"/>
      <c r="T284" s="64"/>
      <c r="U284" s="23"/>
      <c r="V284" s="64"/>
      <c r="W284" s="65"/>
      <c r="X284" s="66">
        <v>28.5</v>
      </c>
      <c r="Y284" s="70"/>
      <c r="Z284" s="71">
        <v>226</v>
      </c>
      <c r="AA284" s="24"/>
      <c r="AB284" s="69">
        <v>0.35</v>
      </c>
      <c r="AC284" s="481"/>
      <c r="AD284" s="480"/>
      <c r="AE284" s="26"/>
      <c r="AF284" s="118"/>
      <c r="AG284" s="6" t="s">
        <v>21</v>
      </c>
      <c r="AH284" s="18"/>
      <c r="AI284" s="40"/>
      <c r="AJ284" s="41" t="s">
        <v>644</v>
      </c>
      <c r="AK284" s="42" t="s">
        <v>36</v>
      </c>
      <c r="AL284" s="96"/>
    </row>
    <row r="285" spans="1:39">
      <c r="A285" s="2231"/>
      <c r="B285" s="1592">
        <v>43075</v>
      </c>
      <c r="C285" s="1593" t="s">
        <v>35</v>
      </c>
      <c r="D285" s="75" t="s">
        <v>657</v>
      </c>
      <c r="E285" s="73" t="s">
        <v>644</v>
      </c>
      <c r="F285" s="61"/>
      <c r="G285" s="23">
        <v>11.9</v>
      </c>
      <c r="H285" s="64">
        <v>12.3</v>
      </c>
      <c r="I285" s="65">
        <v>4.5</v>
      </c>
      <c r="J285" s="66">
        <v>3.2</v>
      </c>
      <c r="K285" s="24">
        <v>8</v>
      </c>
      <c r="L285" s="69">
        <v>7.8</v>
      </c>
      <c r="M285" s="65"/>
      <c r="N285" s="66">
        <v>29.2</v>
      </c>
      <c r="O285" s="23"/>
      <c r="P285" s="64">
        <v>69.8</v>
      </c>
      <c r="Q285" s="23"/>
      <c r="R285" s="64">
        <v>93</v>
      </c>
      <c r="S285" s="23"/>
      <c r="T285" s="64"/>
      <c r="U285" s="23"/>
      <c r="V285" s="64"/>
      <c r="W285" s="65"/>
      <c r="X285" s="66">
        <v>27.3</v>
      </c>
      <c r="Y285" s="70"/>
      <c r="Z285" s="71">
        <v>193</v>
      </c>
      <c r="AA285" s="24"/>
      <c r="AB285" s="69">
        <v>0.27</v>
      </c>
      <c r="AC285" s="481"/>
      <c r="AD285" s="480"/>
      <c r="AE285" s="26"/>
      <c r="AF285" s="118"/>
      <c r="AG285" s="6" t="s">
        <v>276</v>
      </c>
      <c r="AH285" s="18" t="s">
        <v>22</v>
      </c>
      <c r="AI285" s="34"/>
      <c r="AJ285" s="35">
        <v>29.4</v>
      </c>
      <c r="AK285" s="36" t="s">
        <v>36</v>
      </c>
      <c r="AL285" s="97"/>
    </row>
    <row r="286" spans="1:39">
      <c r="A286" s="2231"/>
      <c r="B286" s="1592">
        <v>43076</v>
      </c>
      <c r="C286" s="1593" t="s">
        <v>39</v>
      </c>
      <c r="D286" s="75" t="s">
        <v>657</v>
      </c>
      <c r="E286" s="73" t="s">
        <v>644</v>
      </c>
      <c r="F286" s="61">
        <v>13.8</v>
      </c>
      <c r="G286" s="23">
        <v>11.7</v>
      </c>
      <c r="H286" s="64">
        <v>12.4</v>
      </c>
      <c r="I286" s="65">
        <v>5.0999999999999996</v>
      </c>
      <c r="J286" s="66">
        <v>3.2</v>
      </c>
      <c r="K286" s="24">
        <v>7.9</v>
      </c>
      <c r="L286" s="69">
        <v>7.9</v>
      </c>
      <c r="M286" s="65"/>
      <c r="N286" s="66">
        <v>29.4</v>
      </c>
      <c r="O286" s="23"/>
      <c r="P286" s="64">
        <v>69.599999999999994</v>
      </c>
      <c r="Q286" s="23"/>
      <c r="R286" s="64">
        <v>94.8</v>
      </c>
      <c r="S286" s="23"/>
      <c r="T286" s="64">
        <v>54.6</v>
      </c>
      <c r="U286" s="23"/>
      <c r="V286" s="64">
        <v>40.200000000000003</v>
      </c>
      <c r="W286" s="65"/>
      <c r="X286" s="66">
        <v>26.4</v>
      </c>
      <c r="Y286" s="70"/>
      <c r="Z286" s="71">
        <v>208</v>
      </c>
      <c r="AA286" s="24"/>
      <c r="AB286" s="69">
        <v>0.28999999999999998</v>
      </c>
      <c r="AC286" s="481"/>
      <c r="AD286" s="480"/>
      <c r="AE286" s="26"/>
      <c r="AF286" s="118"/>
      <c r="AG286" s="6" t="s">
        <v>277</v>
      </c>
      <c r="AH286" s="18" t="s">
        <v>23</v>
      </c>
      <c r="AI286" s="34"/>
      <c r="AJ286" s="35">
        <v>69.599999999999994</v>
      </c>
      <c r="AK286" s="36" t="s">
        <v>36</v>
      </c>
      <c r="AL286" s="97"/>
    </row>
    <row r="287" spans="1:39">
      <c r="A287" s="2231"/>
      <c r="B287" s="1592">
        <v>43077</v>
      </c>
      <c r="C287" s="1593" t="s">
        <v>40</v>
      </c>
      <c r="D287" s="75" t="s">
        <v>657</v>
      </c>
      <c r="E287" s="73" t="s">
        <v>644</v>
      </c>
      <c r="F287" s="61"/>
      <c r="G287" s="23">
        <v>11.4</v>
      </c>
      <c r="H287" s="64">
        <v>11.7</v>
      </c>
      <c r="I287" s="65">
        <v>4.8</v>
      </c>
      <c r="J287" s="66">
        <v>3.1</v>
      </c>
      <c r="K287" s="24">
        <v>7.9</v>
      </c>
      <c r="L287" s="69">
        <v>7.9</v>
      </c>
      <c r="M287" s="65"/>
      <c r="N287" s="66">
        <v>29.7</v>
      </c>
      <c r="O287" s="23"/>
      <c r="P287" s="64">
        <v>70.2</v>
      </c>
      <c r="Q287" s="23"/>
      <c r="R287" s="64">
        <v>96.8</v>
      </c>
      <c r="S287" s="23"/>
      <c r="T287" s="64"/>
      <c r="U287" s="23"/>
      <c r="V287" s="64"/>
      <c r="W287" s="65"/>
      <c r="X287" s="66">
        <v>29.2</v>
      </c>
      <c r="Y287" s="70"/>
      <c r="Z287" s="71">
        <v>174</v>
      </c>
      <c r="AA287" s="24"/>
      <c r="AB287" s="69">
        <v>0.33</v>
      </c>
      <c r="AC287" s="481"/>
      <c r="AD287" s="480"/>
      <c r="AE287" s="26"/>
      <c r="AF287" s="118"/>
      <c r="AG287" s="6" t="s">
        <v>278</v>
      </c>
      <c r="AH287" s="18" t="s">
        <v>23</v>
      </c>
      <c r="AI287" s="34"/>
      <c r="AJ287" s="35">
        <v>94.8</v>
      </c>
      <c r="AK287" s="36" t="s">
        <v>36</v>
      </c>
      <c r="AL287" s="97"/>
    </row>
    <row r="288" spans="1:39">
      <c r="A288" s="2231"/>
      <c r="B288" s="1592">
        <v>43078</v>
      </c>
      <c r="C288" s="1593" t="s">
        <v>41</v>
      </c>
      <c r="D288" s="75" t="s">
        <v>657</v>
      </c>
      <c r="E288" s="73" t="s">
        <v>644</v>
      </c>
      <c r="F288" s="61"/>
      <c r="G288" s="23">
        <v>11.2</v>
      </c>
      <c r="H288" s="64">
        <v>11.6</v>
      </c>
      <c r="I288" s="65">
        <v>3.5</v>
      </c>
      <c r="J288" s="66">
        <v>2.8</v>
      </c>
      <c r="K288" s="24">
        <v>7.8</v>
      </c>
      <c r="L288" s="69">
        <v>7.9</v>
      </c>
      <c r="M288" s="65"/>
      <c r="N288" s="66">
        <v>31.9</v>
      </c>
      <c r="O288" s="23"/>
      <c r="P288" s="64" t="s">
        <v>19</v>
      </c>
      <c r="Q288" s="23"/>
      <c r="R288" s="64" t="s">
        <v>19</v>
      </c>
      <c r="S288" s="23"/>
      <c r="T288" s="64"/>
      <c r="U288" s="23"/>
      <c r="V288" s="64"/>
      <c r="W288" s="65"/>
      <c r="X288" s="66" t="s">
        <v>19</v>
      </c>
      <c r="Y288" s="70"/>
      <c r="Z288" s="71" t="s">
        <v>19</v>
      </c>
      <c r="AA288" s="24"/>
      <c r="AB288" s="69" t="s">
        <v>19</v>
      </c>
      <c r="AC288" s="481"/>
      <c r="AD288" s="480"/>
      <c r="AE288" s="26"/>
      <c r="AF288" s="118"/>
      <c r="AG288" s="6" t="s">
        <v>279</v>
      </c>
      <c r="AH288" s="18" t="s">
        <v>23</v>
      </c>
      <c r="AI288" s="34"/>
      <c r="AJ288" s="35">
        <v>54.6</v>
      </c>
      <c r="AK288" s="36" t="s">
        <v>36</v>
      </c>
      <c r="AL288" s="97"/>
    </row>
    <row r="289" spans="1:38">
      <c r="A289" s="2231"/>
      <c r="B289" s="1592">
        <v>43079</v>
      </c>
      <c r="C289" s="1593" t="s">
        <v>42</v>
      </c>
      <c r="D289" s="75" t="s">
        <v>657</v>
      </c>
      <c r="E289" s="73" t="s">
        <v>644</v>
      </c>
      <c r="F289" s="61" t="s">
        <v>19</v>
      </c>
      <c r="G289" s="23">
        <v>10.9</v>
      </c>
      <c r="H289" s="64">
        <v>11.3</v>
      </c>
      <c r="I289" s="65">
        <v>5.4</v>
      </c>
      <c r="J289" s="66">
        <v>3.2</v>
      </c>
      <c r="K289" s="24">
        <v>7.8</v>
      </c>
      <c r="L289" s="69">
        <v>7.9</v>
      </c>
      <c r="M289" s="65"/>
      <c r="N289" s="66">
        <v>32.4</v>
      </c>
      <c r="O289" s="23"/>
      <c r="P289" s="64" t="s">
        <v>19</v>
      </c>
      <c r="Q289" s="23"/>
      <c r="R289" s="64" t="s">
        <v>19</v>
      </c>
      <c r="S289" s="23"/>
      <c r="T289" s="64" t="s">
        <v>19</v>
      </c>
      <c r="U289" s="23"/>
      <c r="V289" s="64" t="s">
        <v>19</v>
      </c>
      <c r="W289" s="65"/>
      <c r="X289" s="66" t="s">
        <v>19</v>
      </c>
      <c r="Y289" s="70"/>
      <c r="Z289" s="71" t="s">
        <v>19</v>
      </c>
      <c r="AA289" s="24"/>
      <c r="AB289" s="69" t="s">
        <v>19</v>
      </c>
      <c r="AC289" s="481"/>
      <c r="AD289" s="480"/>
      <c r="AE289" s="26"/>
      <c r="AF289" s="118"/>
      <c r="AG289" s="6" t="s">
        <v>280</v>
      </c>
      <c r="AH289" s="18" t="s">
        <v>23</v>
      </c>
      <c r="AI289" s="34"/>
      <c r="AJ289" s="35">
        <v>40.200000000000003</v>
      </c>
      <c r="AK289" s="36" t="s">
        <v>36</v>
      </c>
      <c r="AL289" s="97"/>
    </row>
    <row r="290" spans="1:38">
      <c r="A290" s="2231"/>
      <c r="B290" s="1592">
        <v>43080</v>
      </c>
      <c r="C290" s="1593" t="s">
        <v>37</v>
      </c>
      <c r="D290" s="75" t="s">
        <v>657</v>
      </c>
      <c r="E290" s="73" t="s">
        <v>644</v>
      </c>
      <c r="F290" s="61"/>
      <c r="G290" s="23">
        <v>10.7</v>
      </c>
      <c r="H290" s="64">
        <v>11.3</v>
      </c>
      <c r="I290" s="65">
        <v>6.4</v>
      </c>
      <c r="J290" s="66">
        <v>4.2</v>
      </c>
      <c r="K290" s="24">
        <v>7.7</v>
      </c>
      <c r="L290" s="69">
        <v>7.8</v>
      </c>
      <c r="M290" s="65"/>
      <c r="N290" s="66">
        <v>30.2</v>
      </c>
      <c r="O290" s="23"/>
      <c r="P290" s="64">
        <v>70.400000000000006</v>
      </c>
      <c r="Q290" s="23"/>
      <c r="R290" s="64">
        <v>98</v>
      </c>
      <c r="S290" s="23"/>
      <c r="T290" s="64"/>
      <c r="U290" s="23"/>
      <c r="V290" s="64"/>
      <c r="W290" s="65"/>
      <c r="X290" s="66">
        <v>29.8</v>
      </c>
      <c r="Y290" s="70"/>
      <c r="Z290" s="71">
        <v>172</v>
      </c>
      <c r="AA290" s="24"/>
      <c r="AB290" s="69">
        <v>0.34</v>
      </c>
      <c r="AC290" s="481"/>
      <c r="AD290" s="480"/>
      <c r="AE290" s="26"/>
      <c r="AF290" s="118"/>
      <c r="AG290" s="6" t="s">
        <v>281</v>
      </c>
      <c r="AH290" s="18" t="s">
        <v>23</v>
      </c>
      <c r="AI290" s="37"/>
      <c r="AJ290" s="38">
        <v>26.4</v>
      </c>
      <c r="AK290" s="39" t="s">
        <v>36</v>
      </c>
      <c r="AL290" s="95"/>
    </row>
    <row r="291" spans="1:38">
      <c r="A291" s="2231"/>
      <c r="B291" s="1592">
        <v>43081</v>
      </c>
      <c r="C291" s="1593" t="s">
        <v>38</v>
      </c>
      <c r="D291" s="75" t="s">
        <v>657</v>
      </c>
      <c r="E291" s="73" t="s">
        <v>644</v>
      </c>
      <c r="F291" s="61"/>
      <c r="G291" s="23">
        <v>10.7</v>
      </c>
      <c r="H291" s="64">
        <v>11.1</v>
      </c>
      <c r="I291" s="65">
        <v>5.0999999999999996</v>
      </c>
      <c r="J291" s="66">
        <v>4</v>
      </c>
      <c r="K291" s="24">
        <v>7.9</v>
      </c>
      <c r="L291" s="69">
        <v>7.8</v>
      </c>
      <c r="M291" s="65"/>
      <c r="N291" s="66">
        <v>30.3</v>
      </c>
      <c r="O291" s="23"/>
      <c r="P291" s="64">
        <v>70.2</v>
      </c>
      <c r="Q291" s="23"/>
      <c r="R291" s="64">
        <v>96</v>
      </c>
      <c r="S291" s="23"/>
      <c r="T291" s="64"/>
      <c r="U291" s="23"/>
      <c r="V291" s="64"/>
      <c r="W291" s="65"/>
      <c r="X291" s="66">
        <v>30.2</v>
      </c>
      <c r="Y291" s="70"/>
      <c r="Z291" s="71">
        <v>167</v>
      </c>
      <c r="AA291" s="24"/>
      <c r="AB291" s="69">
        <v>0.26</v>
      </c>
      <c r="AC291" s="481"/>
      <c r="AD291" s="480"/>
      <c r="AE291" s="26"/>
      <c r="AF291" s="118"/>
      <c r="AG291" s="6" t="s">
        <v>282</v>
      </c>
      <c r="AH291" s="18" t="s">
        <v>23</v>
      </c>
      <c r="AI291" s="49"/>
      <c r="AJ291" s="50">
        <v>208</v>
      </c>
      <c r="AK291" s="25" t="s">
        <v>36</v>
      </c>
      <c r="AL291" s="26"/>
    </row>
    <row r="292" spans="1:38">
      <c r="A292" s="2231"/>
      <c r="B292" s="1592">
        <v>43082</v>
      </c>
      <c r="C292" s="1593" t="s">
        <v>35</v>
      </c>
      <c r="D292" s="75" t="s">
        <v>657</v>
      </c>
      <c r="E292" s="73" t="s">
        <v>644</v>
      </c>
      <c r="F292" s="61"/>
      <c r="G292" s="23">
        <v>10.6</v>
      </c>
      <c r="H292" s="64">
        <v>10.9</v>
      </c>
      <c r="I292" s="65">
        <v>5</v>
      </c>
      <c r="J292" s="66">
        <v>3.1</v>
      </c>
      <c r="K292" s="24">
        <v>7.9</v>
      </c>
      <c r="L292" s="69">
        <v>8</v>
      </c>
      <c r="M292" s="65"/>
      <c r="N292" s="66">
        <v>31.5</v>
      </c>
      <c r="O292" s="23"/>
      <c r="P292" s="64">
        <v>71.599999999999994</v>
      </c>
      <c r="Q292" s="23"/>
      <c r="R292" s="64">
        <v>99.2</v>
      </c>
      <c r="S292" s="23"/>
      <c r="T292" s="64"/>
      <c r="U292" s="23"/>
      <c r="V292" s="64"/>
      <c r="W292" s="65"/>
      <c r="X292" s="66">
        <v>30.1</v>
      </c>
      <c r="Y292" s="70"/>
      <c r="Z292" s="71">
        <v>178</v>
      </c>
      <c r="AA292" s="24"/>
      <c r="AB292" s="69">
        <v>0.28000000000000003</v>
      </c>
      <c r="AC292" s="481"/>
      <c r="AD292" s="480"/>
      <c r="AE292" s="26"/>
      <c r="AF292" s="118"/>
      <c r="AG292" s="6" t="s">
        <v>283</v>
      </c>
      <c r="AH292" s="18" t="s">
        <v>23</v>
      </c>
      <c r="AI292" s="40"/>
      <c r="AJ292" s="41">
        <v>0.28999999999999998</v>
      </c>
      <c r="AK292" s="42" t="s">
        <v>36</v>
      </c>
      <c r="AL292" s="96"/>
    </row>
    <row r="293" spans="1:38">
      <c r="A293" s="2231"/>
      <c r="B293" s="1592">
        <v>43083</v>
      </c>
      <c r="C293" s="1593" t="s">
        <v>39</v>
      </c>
      <c r="D293" s="75" t="s">
        <v>657</v>
      </c>
      <c r="E293" s="73" t="s">
        <v>644</v>
      </c>
      <c r="F293" s="61"/>
      <c r="G293" s="23">
        <v>10.199999999999999</v>
      </c>
      <c r="H293" s="64">
        <v>10.6</v>
      </c>
      <c r="I293" s="65">
        <v>5.4</v>
      </c>
      <c r="J293" s="66">
        <v>3.6</v>
      </c>
      <c r="K293" s="24">
        <v>7.8</v>
      </c>
      <c r="L293" s="69">
        <v>7.9</v>
      </c>
      <c r="M293" s="65"/>
      <c r="N293" s="66">
        <v>31</v>
      </c>
      <c r="O293" s="23"/>
      <c r="P293" s="64">
        <v>70.7</v>
      </c>
      <c r="Q293" s="23"/>
      <c r="R293" s="64">
        <v>98.8</v>
      </c>
      <c r="S293" s="23"/>
      <c r="T293" s="64"/>
      <c r="U293" s="23"/>
      <c r="V293" s="64"/>
      <c r="W293" s="65"/>
      <c r="X293" s="66">
        <v>31</v>
      </c>
      <c r="Y293" s="70"/>
      <c r="Z293" s="71">
        <v>192</v>
      </c>
      <c r="AA293" s="24"/>
      <c r="AB293" s="69">
        <v>0.28999999999999998</v>
      </c>
      <c r="AC293" s="481"/>
      <c r="AD293" s="480"/>
      <c r="AE293" s="26"/>
      <c r="AF293" s="118"/>
      <c r="AG293" s="6" t="s">
        <v>24</v>
      </c>
      <c r="AH293" s="18" t="s">
        <v>23</v>
      </c>
      <c r="AI293" s="23"/>
      <c r="AJ293" s="48">
        <v>2.6</v>
      </c>
      <c r="AK293" s="36" t="s">
        <v>36</v>
      </c>
      <c r="AL293" s="96"/>
    </row>
    <row r="294" spans="1:38">
      <c r="A294" s="2231"/>
      <c r="B294" s="1592">
        <v>43084</v>
      </c>
      <c r="C294" s="1593" t="s">
        <v>40</v>
      </c>
      <c r="D294" s="75" t="s">
        <v>676</v>
      </c>
      <c r="E294" s="73" t="s">
        <v>644</v>
      </c>
      <c r="F294" s="61"/>
      <c r="G294" s="23">
        <v>9.6999999999999993</v>
      </c>
      <c r="H294" s="64">
        <v>10.199999999999999</v>
      </c>
      <c r="I294" s="65">
        <v>5.4</v>
      </c>
      <c r="J294" s="66">
        <v>3.2</v>
      </c>
      <c r="K294" s="24">
        <v>7.8</v>
      </c>
      <c r="L294" s="69">
        <v>7.9</v>
      </c>
      <c r="M294" s="65"/>
      <c r="N294" s="66">
        <v>31</v>
      </c>
      <c r="O294" s="23"/>
      <c r="P294" s="64">
        <v>71</v>
      </c>
      <c r="Q294" s="23"/>
      <c r="R294" s="64">
        <v>98</v>
      </c>
      <c r="S294" s="23"/>
      <c r="T294" s="64"/>
      <c r="U294" s="23"/>
      <c r="V294" s="64"/>
      <c r="W294" s="65"/>
      <c r="X294" s="66">
        <v>31.7</v>
      </c>
      <c r="Y294" s="70"/>
      <c r="Z294" s="71">
        <v>173</v>
      </c>
      <c r="AA294" s="24"/>
      <c r="AB294" s="69">
        <v>0.3</v>
      </c>
      <c r="AC294" s="481"/>
      <c r="AD294" s="480"/>
      <c r="AE294" s="26"/>
      <c r="AF294" s="118"/>
      <c r="AG294" s="6" t="s">
        <v>25</v>
      </c>
      <c r="AH294" s="18" t="s">
        <v>23</v>
      </c>
      <c r="AI294" s="23"/>
      <c r="AJ294" s="48">
        <v>0.6</v>
      </c>
      <c r="AK294" s="36" t="s">
        <v>36</v>
      </c>
      <c r="AL294" s="96"/>
    </row>
    <row r="295" spans="1:38">
      <c r="A295" s="2231"/>
      <c r="B295" s="1592">
        <v>43085</v>
      </c>
      <c r="C295" s="1593" t="s">
        <v>41</v>
      </c>
      <c r="D295" s="75" t="s">
        <v>657</v>
      </c>
      <c r="E295" s="73" t="s">
        <v>644</v>
      </c>
      <c r="F295" s="61"/>
      <c r="G295" s="23">
        <v>9.6</v>
      </c>
      <c r="H295" s="64">
        <v>9.9</v>
      </c>
      <c r="I295" s="65">
        <v>5</v>
      </c>
      <c r="J295" s="66">
        <v>3.4</v>
      </c>
      <c r="K295" s="24">
        <v>7.8</v>
      </c>
      <c r="L295" s="69">
        <v>7.9</v>
      </c>
      <c r="M295" s="65"/>
      <c r="N295" s="66">
        <v>32.299999999999997</v>
      </c>
      <c r="O295" s="23"/>
      <c r="P295" s="64" t="s">
        <v>19</v>
      </c>
      <c r="Q295" s="23"/>
      <c r="R295" s="64" t="s">
        <v>19</v>
      </c>
      <c r="S295" s="23"/>
      <c r="T295" s="64"/>
      <c r="U295" s="23"/>
      <c r="V295" s="64"/>
      <c r="W295" s="65"/>
      <c r="X295" s="66" t="s">
        <v>19</v>
      </c>
      <c r="Y295" s="70"/>
      <c r="Z295" s="71" t="s">
        <v>19</v>
      </c>
      <c r="AA295" s="24"/>
      <c r="AB295" s="69" t="s">
        <v>19</v>
      </c>
      <c r="AC295" s="481"/>
      <c r="AD295" s="480"/>
      <c r="AE295" s="26"/>
      <c r="AF295" s="118"/>
      <c r="AG295" s="6" t="s">
        <v>284</v>
      </c>
      <c r="AH295" s="18" t="s">
        <v>23</v>
      </c>
      <c r="AI295" s="23"/>
      <c r="AJ295" s="48">
        <v>10.8</v>
      </c>
      <c r="AK295" s="36" t="s">
        <v>36</v>
      </c>
      <c r="AL295" s="96"/>
    </row>
    <row r="296" spans="1:38">
      <c r="A296" s="2231"/>
      <c r="B296" s="1592">
        <v>43086</v>
      </c>
      <c r="C296" s="1593" t="s">
        <v>42</v>
      </c>
      <c r="D296" s="75" t="s">
        <v>657</v>
      </c>
      <c r="E296" s="73" t="s">
        <v>644</v>
      </c>
      <c r="F296" s="61"/>
      <c r="G296" s="23">
        <v>9.6</v>
      </c>
      <c r="H296" s="64">
        <v>9.9</v>
      </c>
      <c r="I296" s="65">
        <v>4.5999999999999996</v>
      </c>
      <c r="J296" s="66">
        <v>3.5</v>
      </c>
      <c r="K296" s="24">
        <v>7.8</v>
      </c>
      <c r="L296" s="69">
        <v>7.9</v>
      </c>
      <c r="M296" s="65"/>
      <c r="N296" s="66">
        <v>32.5</v>
      </c>
      <c r="O296" s="23"/>
      <c r="P296" s="64" t="s">
        <v>19</v>
      </c>
      <c r="Q296" s="23"/>
      <c r="R296" s="64" t="s">
        <v>19</v>
      </c>
      <c r="S296" s="23"/>
      <c r="T296" s="64"/>
      <c r="U296" s="23"/>
      <c r="V296" s="64"/>
      <c r="W296" s="65"/>
      <c r="X296" s="66" t="s">
        <v>19</v>
      </c>
      <c r="Y296" s="70"/>
      <c r="Z296" s="71" t="s">
        <v>19</v>
      </c>
      <c r="AA296" s="24"/>
      <c r="AB296" s="69" t="s">
        <v>19</v>
      </c>
      <c r="AC296" s="481"/>
      <c r="AD296" s="480"/>
      <c r="AE296" s="26"/>
      <c r="AF296" s="118"/>
      <c r="AG296" s="6" t="s">
        <v>285</v>
      </c>
      <c r="AH296" s="18" t="s">
        <v>23</v>
      </c>
      <c r="AI296" s="45"/>
      <c r="AJ296" s="46">
        <v>3.2000000000000001E-2</v>
      </c>
      <c r="AK296" s="47" t="s">
        <v>36</v>
      </c>
      <c r="AL296" s="98"/>
    </row>
    <row r="297" spans="1:38">
      <c r="A297" s="2231"/>
      <c r="B297" s="1592">
        <v>43087</v>
      </c>
      <c r="C297" s="1593" t="s">
        <v>37</v>
      </c>
      <c r="D297" s="75" t="s">
        <v>657</v>
      </c>
      <c r="E297" s="73" t="s">
        <v>644</v>
      </c>
      <c r="F297" s="61"/>
      <c r="G297" s="23">
        <v>9.5</v>
      </c>
      <c r="H297" s="64">
        <v>9.8000000000000007</v>
      </c>
      <c r="I297" s="65">
        <v>4</v>
      </c>
      <c r="J297" s="66">
        <v>2.7</v>
      </c>
      <c r="K297" s="24">
        <v>8</v>
      </c>
      <c r="L297" s="69">
        <v>8</v>
      </c>
      <c r="M297" s="65"/>
      <c r="N297" s="66">
        <v>31.2</v>
      </c>
      <c r="O297" s="23"/>
      <c r="P297" s="64">
        <v>71.099999999999994</v>
      </c>
      <c r="Q297" s="23"/>
      <c r="R297" s="64">
        <v>97.8</v>
      </c>
      <c r="S297" s="23"/>
      <c r="T297" s="64"/>
      <c r="U297" s="23"/>
      <c r="V297" s="64"/>
      <c r="W297" s="65"/>
      <c r="X297" s="66">
        <v>30.5</v>
      </c>
      <c r="Y297" s="70"/>
      <c r="Z297" s="71">
        <v>189</v>
      </c>
      <c r="AA297" s="24"/>
      <c r="AB297" s="69">
        <v>0.25</v>
      </c>
      <c r="AC297" s="481"/>
      <c r="AD297" s="480"/>
      <c r="AE297" s="26"/>
      <c r="AF297" s="118"/>
      <c r="AG297" s="6" t="s">
        <v>292</v>
      </c>
      <c r="AH297" s="18" t="s">
        <v>23</v>
      </c>
      <c r="AI297" s="24"/>
      <c r="AJ297" s="44">
        <v>2.77</v>
      </c>
      <c r="AK297" s="42" t="s">
        <v>36</v>
      </c>
      <c r="AL297" s="96"/>
    </row>
    <row r="298" spans="1:38">
      <c r="A298" s="2231"/>
      <c r="B298" s="1592">
        <v>43088</v>
      </c>
      <c r="C298" s="1593" t="s">
        <v>38</v>
      </c>
      <c r="D298" s="75" t="s">
        <v>657</v>
      </c>
      <c r="E298" s="73" t="s">
        <v>644</v>
      </c>
      <c r="F298" s="61"/>
      <c r="G298" s="23">
        <v>9.1999999999999993</v>
      </c>
      <c r="H298" s="64">
        <v>9.6999999999999993</v>
      </c>
      <c r="I298" s="65">
        <v>4.5</v>
      </c>
      <c r="J298" s="66">
        <v>2.8</v>
      </c>
      <c r="K298" s="24">
        <v>7.9</v>
      </c>
      <c r="L298" s="69">
        <v>7.9</v>
      </c>
      <c r="M298" s="65"/>
      <c r="N298" s="66">
        <v>31.6</v>
      </c>
      <c r="O298" s="23"/>
      <c r="P298" s="64">
        <v>71</v>
      </c>
      <c r="Q298" s="23"/>
      <c r="R298" s="64">
        <v>100.1</v>
      </c>
      <c r="S298" s="23"/>
      <c r="T298" s="64"/>
      <c r="U298" s="23"/>
      <c r="V298" s="64"/>
      <c r="W298" s="65"/>
      <c r="X298" s="66">
        <v>31</v>
      </c>
      <c r="Y298" s="70"/>
      <c r="Z298" s="71">
        <v>202</v>
      </c>
      <c r="AA298" s="24"/>
      <c r="AB298" s="69">
        <v>0.3</v>
      </c>
      <c r="AC298" s="481"/>
      <c r="AD298" s="480"/>
      <c r="AE298" s="26"/>
      <c r="AF298" s="118"/>
      <c r="AG298" s="6" t="s">
        <v>286</v>
      </c>
      <c r="AH298" s="18" t="s">
        <v>23</v>
      </c>
      <c r="AI298" s="24"/>
      <c r="AJ298" s="44">
        <v>3.02</v>
      </c>
      <c r="AK298" s="42" t="s">
        <v>36</v>
      </c>
      <c r="AL298" s="96"/>
    </row>
    <row r="299" spans="1:38">
      <c r="A299" s="2231"/>
      <c r="B299" s="1592">
        <v>43089</v>
      </c>
      <c r="C299" s="1593" t="s">
        <v>35</v>
      </c>
      <c r="D299" s="75" t="s">
        <v>657</v>
      </c>
      <c r="E299" s="73" t="s">
        <v>644</v>
      </c>
      <c r="F299" s="61"/>
      <c r="G299" s="23">
        <v>9.1</v>
      </c>
      <c r="H299" s="64">
        <v>9.4</v>
      </c>
      <c r="I299" s="65">
        <v>4.5999999999999996</v>
      </c>
      <c r="J299" s="66">
        <v>3.2</v>
      </c>
      <c r="K299" s="24">
        <v>7.8</v>
      </c>
      <c r="L299" s="69">
        <v>7.8</v>
      </c>
      <c r="M299" s="65"/>
      <c r="N299" s="66">
        <v>31.3</v>
      </c>
      <c r="O299" s="23"/>
      <c r="P299" s="64">
        <v>70.5</v>
      </c>
      <c r="Q299" s="23"/>
      <c r="R299" s="64">
        <v>100.3</v>
      </c>
      <c r="S299" s="23"/>
      <c r="T299" s="64"/>
      <c r="U299" s="23"/>
      <c r="V299" s="64"/>
      <c r="W299" s="65"/>
      <c r="X299" s="66">
        <v>31.1</v>
      </c>
      <c r="Y299" s="70"/>
      <c r="Z299" s="71">
        <v>188</v>
      </c>
      <c r="AA299" s="24"/>
      <c r="AB299" s="69">
        <v>0.31</v>
      </c>
      <c r="AC299" s="481"/>
      <c r="AD299" s="480"/>
      <c r="AE299" s="26"/>
      <c r="AF299" s="118"/>
      <c r="AG299" s="6" t="s">
        <v>287</v>
      </c>
      <c r="AH299" s="18" t="s">
        <v>23</v>
      </c>
      <c r="AI299" s="348"/>
      <c r="AJ299" s="268">
        <v>9.8000000000000004E-2</v>
      </c>
      <c r="AK299" s="47" t="s">
        <v>36</v>
      </c>
      <c r="AL299" s="98"/>
    </row>
    <row r="300" spans="1:38">
      <c r="A300" s="2231"/>
      <c r="B300" s="1592">
        <v>43090</v>
      </c>
      <c r="C300" s="1593" t="s">
        <v>39</v>
      </c>
      <c r="D300" s="75" t="s">
        <v>657</v>
      </c>
      <c r="E300" s="73" t="s">
        <v>644</v>
      </c>
      <c r="F300" s="61"/>
      <c r="G300" s="23">
        <v>8.9</v>
      </c>
      <c r="H300" s="64">
        <v>9.1999999999999993</v>
      </c>
      <c r="I300" s="65">
        <v>4.4000000000000004</v>
      </c>
      <c r="J300" s="66">
        <v>3.2</v>
      </c>
      <c r="K300" s="24">
        <v>7.9</v>
      </c>
      <c r="L300" s="69">
        <v>7.9</v>
      </c>
      <c r="M300" s="65"/>
      <c r="N300" s="66">
        <v>31.4</v>
      </c>
      <c r="O300" s="23"/>
      <c r="P300" s="64">
        <v>70</v>
      </c>
      <c r="Q300" s="23"/>
      <c r="R300" s="64">
        <v>100.5</v>
      </c>
      <c r="S300" s="23"/>
      <c r="T300" s="64"/>
      <c r="U300" s="23"/>
      <c r="V300" s="64"/>
      <c r="W300" s="65"/>
      <c r="X300" s="66">
        <v>31.4</v>
      </c>
      <c r="Y300" s="70"/>
      <c r="Z300" s="71">
        <v>203</v>
      </c>
      <c r="AA300" s="24"/>
      <c r="AB300" s="69">
        <v>0.31</v>
      </c>
      <c r="AC300" s="481"/>
      <c r="AD300" s="480"/>
      <c r="AE300" s="26"/>
      <c r="AF300" s="118"/>
      <c r="AG300" s="6" t="s">
        <v>288</v>
      </c>
      <c r="AH300" s="18" t="s">
        <v>23</v>
      </c>
      <c r="AI300" s="24"/>
      <c r="AJ300" s="44" t="s">
        <v>644</v>
      </c>
      <c r="AK300" s="42" t="s">
        <v>36</v>
      </c>
      <c r="AL300" s="96"/>
    </row>
    <row r="301" spans="1:38">
      <c r="A301" s="2231"/>
      <c r="B301" s="1592">
        <v>43091</v>
      </c>
      <c r="C301" s="1593" t="s">
        <v>40</v>
      </c>
      <c r="D301" s="75" t="s">
        <v>657</v>
      </c>
      <c r="E301" s="73" t="s">
        <v>644</v>
      </c>
      <c r="F301" s="61"/>
      <c r="G301" s="23">
        <v>8.8000000000000007</v>
      </c>
      <c r="H301" s="64">
        <v>9</v>
      </c>
      <c r="I301" s="65">
        <v>3.5</v>
      </c>
      <c r="J301" s="66">
        <v>2.5</v>
      </c>
      <c r="K301" s="24">
        <v>8</v>
      </c>
      <c r="L301" s="69">
        <v>8</v>
      </c>
      <c r="M301" s="65"/>
      <c r="N301" s="66">
        <v>31.3</v>
      </c>
      <c r="O301" s="23"/>
      <c r="P301" s="64">
        <v>71.3</v>
      </c>
      <c r="Q301" s="23"/>
      <c r="R301" s="64">
        <v>102.3</v>
      </c>
      <c r="S301" s="23"/>
      <c r="T301" s="64"/>
      <c r="U301" s="23"/>
      <c r="V301" s="64"/>
      <c r="W301" s="65"/>
      <c r="X301" s="66">
        <v>30.7</v>
      </c>
      <c r="Y301" s="70"/>
      <c r="Z301" s="71">
        <v>190</v>
      </c>
      <c r="AA301" s="24"/>
      <c r="AB301" s="69">
        <v>0.2</v>
      </c>
      <c r="AC301" s="481">
        <v>2</v>
      </c>
      <c r="AD301" s="480">
        <v>3</v>
      </c>
      <c r="AE301" s="26"/>
      <c r="AF301" s="118"/>
      <c r="AG301" s="6" t="s">
        <v>289</v>
      </c>
      <c r="AH301" s="18" t="s">
        <v>23</v>
      </c>
      <c r="AI301" s="23"/>
      <c r="AJ301" s="48">
        <v>21.3</v>
      </c>
      <c r="AK301" s="36" t="s">
        <v>36</v>
      </c>
      <c r="AL301" s="97"/>
    </row>
    <row r="302" spans="1:38">
      <c r="A302" s="2231"/>
      <c r="B302" s="1592">
        <v>43092</v>
      </c>
      <c r="C302" s="1593" t="s">
        <v>41</v>
      </c>
      <c r="D302" s="75" t="s">
        <v>657</v>
      </c>
      <c r="E302" s="73" t="s">
        <v>644</v>
      </c>
      <c r="F302" s="61"/>
      <c r="G302" s="23">
        <v>8.6999999999999993</v>
      </c>
      <c r="H302" s="64">
        <v>9.1</v>
      </c>
      <c r="I302" s="65">
        <v>3.8</v>
      </c>
      <c r="J302" s="66">
        <v>2.5</v>
      </c>
      <c r="K302" s="24">
        <v>8</v>
      </c>
      <c r="L302" s="69">
        <v>8</v>
      </c>
      <c r="M302" s="65"/>
      <c r="N302" s="66">
        <v>32.799999999999997</v>
      </c>
      <c r="O302" s="23"/>
      <c r="P302" s="64" t="s">
        <v>19</v>
      </c>
      <c r="Q302" s="23"/>
      <c r="R302" s="64" t="s">
        <v>19</v>
      </c>
      <c r="S302" s="23"/>
      <c r="T302" s="64"/>
      <c r="U302" s="23"/>
      <c r="V302" s="64"/>
      <c r="W302" s="65"/>
      <c r="X302" s="66" t="s">
        <v>19</v>
      </c>
      <c r="Y302" s="70"/>
      <c r="Z302" s="71" t="s">
        <v>19</v>
      </c>
      <c r="AA302" s="24"/>
      <c r="AB302" s="69" t="s">
        <v>19</v>
      </c>
      <c r="AC302" s="481"/>
      <c r="AD302" s="480"/>
      <c r="AE302" s="26"/>
      <c r="AF302" s="118"/>
      <c r="AG302" s="6" t="s">
        <v>27</v>
      </c>
      <c r="AH302" s="18" t="s">
        <v>23</v>
      </c>
      <c r="AI302" s="23"/>
      <c r="AJ302" s="48">
        <v>24.2</v>
      </c>
      <c r="AK302" s="36" t="s">
        <v>36</v>
      </c>
      <c r="AL302" s="97"/>
    </row>
    <row r="303" spans="1:38">
      <c r="A303" s="2231"/>
      <c r="B303" s="1592">
        <v>43093</v>
      </c>
      <c r="C303" s="1593" t="s">
        <v>42</v>
      </c>
      <c r="D303" s="75" t="s">
        <v>676</v>
      </c>
      <c r="E303" s="73" t="s">
        <v>644</v>
      </c>
      <c r="F303" s="61"/>
      <c r="G303" s="23">
        <v>8.6</v>
      </c>
      <c r="H303" s="64">
        <v>8.8000000000000007</v>
      </c>
      <c r="I303" s="65">
        <v>3.4</v>
      </c>
      <c r="J303" s="66">
        <v>2.5</v>
      </c>
      <c r="K303" s="24">
        <v>8</v>
      </c>
      <c r="L303" s="69">
        <v>8</v>
      </c>
      <c r="M303" s="65"/>
      <c r="N303" s="66">
        <v>32.799999999999997</v>
      </c>
      <c r="O303" s="23"/>
      <c r="P303" s="64" t="s">
        <v>19</v>
      </c>
      <c r="Q303" s="23"/>
      <c r="R303" s="64" t="s">
        <v>19</v>
      </c>
      <c r="S303" s="23"/>
      <c r="T303" s="64"/>
      <c r="U303" s="23"/>
      <c r="V303" s="64"/>
      <c r="W303" s="65"/>
      <c r="X303" s="66" t="s">
        <v>19</v>
      </c>
      <c r="Y303" s="70"/>
      <c r="Z303" s="71" t="s">
        <v>19</v>
      </c>
      <c r="AA303" s="24"/>
      <c r="AB303" s="69" t="s">
        <v>19</v>
      </c>
      <c r="AC303" s="481"/>
      <c r="AD303" s="480"/>
      <c r="AE303" s="26"/>
      <c r="AF303" s="118"/>
      <c r="AG303" s="6" t="s">
        <v>290</v>
      </c>
      <c r="AH303" s="18" t="s">
        <v>275</v>
      </c>
      <c r="AI303" s="51"/>
      <c r="AJ303" s="52">
        <v>6</v>
      </c>
      <c r="AK303" s="43" t="s">
        <v>36</v>
      </c>
      <c r="AL303" s="99"/>
    </row>
    <row r="304" spans="1:38">
      <c r="A304" s="2231"/>
      <c r="B304" s="1592">
        <v>43094</v>
      </c>
      <c r="C304" s="1593" t="s">
        <v>37</v>
      </c>
      <c r="D304" s="75" t="s">
        <v>657</v>
      </c>
      <c r="E304" s="73" t="s">
        <v>644</v>
      </c>
      <c r="F304" s="61"/>
      <c r="G304" s="23">
        <v>8.6999999999999993</v>
      </c>
      <c r="H304" s="64">
        <v>9.1</v>
      </c>
      <c r="I304" s="65">
        <v>3.6</v>
      </c>
      <c r="J304" s="66">
        <v>2.4</v>
      </c>
      <c r="K304" s="24">
        <v>7.9</v>
      </c>
      <c r="L304" s="69">
        <v>7.9</v>
      </c>
      <c r="M304" s="65"/>
      <c r="N304" s="66">
        <v>32.4</v>
      </c>
      <c r="O304" s="23"/>
      <c r="P304" s="64">
        <v>71.8</v>
      </c>
      <c r="Q304" s="23"/>
      <c r="R304" s="64">
        <v>104.9</v>
      </c>
      <c r="S304" s="23"/>
      <c r="T304" s="64"/>
      <c r="U304" s="23"/>
      <c r="V304" s="64"/>
      <c r="W304" s="65"/>
      <c r="X304" s="66">
        <v>30.2</v>
      </c>
      <c r="Y304" s="70"/>
      <c r="Z304" s="71">
        <v>210</v>
      </c>
      <c r="AA304" s="24"/>
      <c r="AB304" s="69">
        <v>0.17</v>
      </c>
      <c r="AC304" s="481">
        <v>6</v>
      </c>
      <c r="AD304" s="480"/>
      <c r="AE304" s="26"/>
      <c r="AF304" s="118"/>
      <c r="AG304" s="6" t="s">
        <v>291</v>
      </c>
      <c r="AH304" s="18" t="s">
        <v>23</v>
      </c>
      <c r="AI304" s="51"/>
      <c r="AJ304" s="52">
        <v>4</v>
      </c>
      <c r="AK304" s="43" t="s">
        <v>36</v>
      </c>
      <c r="AL304" s="99"/>
    </row>
    <row r="305" spans="1:38">
      <c r="A305" s="2231"/>
      <c r="B305" s="1592">
        <v>43095</v>
      </c>
      <c r="C305" s="1593" t="s">
        <v>38</v>
      </c>
      <c r="D305" s="75" t="s">
        <v>657</v>
      </c>
      <c r="E305" s="73" t="s">
        <v>644</v>
      </c>
      <c r="F305" s="61"/>
      <c r="G305" s="23">
        <v>8.5</v>
      </c>
      <c r="H305" s="64">
        <v>8.8000000000000007</v>
      </c>
      <c r="I305" s="65">
        <v>3.5</v>
      </c>
      <c r="J305" s="66">
        <v>3.2</v>
      </c>
      <c r="K305" s="24">
        <v>8</v>
      </c>
      <c r="L305" s="69">
        <v>8</v>
      </c>
      <c r="M305" s="65"/>
      <c r="N305" s="66">
        <v>31.9</v>
      </c>
      <c r="O305" s="23"/>
      <c r="P305" s="64">
        <v>71.599999999999994</v>
      </c>
      <c r="Q305" s="23"/>
      <c r="R305" s="64">
        <v>105.3</v>
      </c>
      <c r="S305" s="23"/>
      <c r="T305" s="64"/>
      <c r="U305" s="23"/>
      <c r="V305" s="64"/>
      <c r="W305" s="65"/>
      <c r="X305" s="66">
        <v>31</v>
      </c>
      <c r="Y305" s="70"/>
      <c r="Z305" s="71">
        <v>196</v>
      </c>
      <c r="AA305" s="24"/>
      <c r="AB305" s="69">
        <v>0.17</v>
      </c>
      <c r="AC305" s="481"/>
      <c r="AD305" s="480"/>
      <c r="AE305" s="26"/>
      <c r="AF305" s="118"/>
      <c r="AG305" s="19"/>
      <c r="AH305" s="9"/>
      <c r="AI305" s="20"/>
      <c r="AJ305" s="8"/>
      <c r="AK305" s="8"/>
      <c r="AL305" s="9"/>
    </row>
    <row r="306" spans="1:38">
      <c r="A306" s="2231"/>
      <c r="B306" s="1592">
        <v>43096</v>
      </c>
      <c r="C306" s="1593" t="s">
        <v>35</v>
      </c>
      <c r="D306" s="75" t="s">
        <v>657</v>
      </c>
      <c r="E306" s="73" t="s">
        <v>644</v>
      </c>
      <c r="F306" s="61"/>
      <c r="G306" s="23">
        <v>8.6</v>
      </c>
      <c r="H306" s="64">
        <v>8.9</v>
      </c>
      <c r="I306" s="65">
        <v>3.3</v>
      </c>
      <c r="J306" s="66">
        <v>2.5</v>
      </c>
      <c r="K306" s="24">
        <v>8</v>
      </c>
      <c r="L306" s="69">
        <v>8</v>
      </c>
      <c r="M306" s="65"/>
      <c r="N306" s="66">
        <v>32.200000000000003</v>
      </c>
      <c r="O306" s="23"/>
      <c r="P306" s="64">
        <v>71.8</v>
      </c>
      <c r="Q306" s="23"/>
      <c r="R306" s="64">
        <v>104.3</v>
      </c>
      <c r="S306" s="23"/>
      <c r="T306" s="64"/>
      <c r="U306" s="23"/>
      <c r="V306" s="64"/>
      <c r="W306" s="65"/>
      <c r="X306" s="66">
        <v>31</v>
      </c>
      <c r="Y306" s="70"/>
      <c r="Z306" s="71">
        <v>225</v>
      </c>
      <c r="AA306" s="24"/>
      <c r="AB306" s="69">
        <v>0.17</v>
      </c>
      <c r="AC306" s="481"/>
      <c r="AD306" s="480"/>
      <c r="AE306" s="26"/>
      <c r="AF306" s="118"/>
      <c r="AG306" s="19"/>
      <c r="AH306" s="9"/>
      <c r="AI306" s="20"/>
      <c r="AJ306" s="8"/>
      <c r="AK306" s="8"/>
      <c r="AL306" s="9"/>
    </row>
    <row r="307" spans="1:38">
      <c r="A307" s="2231"/>
      <c r="B307" s="1592">
        <v>43097</v>
      </c>
      <c r="C307" s="1593" t="s">
        <v>39</v>
      </c>
      <c r="D307" s="75" t="s">
        <v>657</v>
      </c>
      <c r="E307" s="73" t="s">
        <v>644</v>
      </c>
      <c r="F307" s="61"/>
      <c r="G307" s="23">
        <v>8.4</v>
      </c>
      <c r="H307" s="64">
        <v>8.8000000000000007</v>
      </c>
      <c r="I307" s="65">
        <v>3.2</v>
      </c>
      <c r="J307" s="66">
        <v>2.2999999999999998</v>
      </c>
      <c r="K307" s="24">
        <v>8.1</v>
      </c>
      <c r="L307" s="69">
        <v>8</v>
      </c>
      <c r="M307" s="65"/>
      <c r="N307" s="66">
        <v>31.9</v>
      </c>
      <c r="O307" s="23"/>
      <c r="P307" s="64">
        <v>72.400000000000006</v>
      </c>
      <c r="Q307" s="23"/>
      <c r="R307" s="64">
        <v>103.1</v>
      </c>
      <c r="S307" s="23"/>
      <c r="T307" s="64"/>
      <c r="U307" s="23"/>
      <c r="V307" s="64"/>
      <c r="W307" s="65"/>
      <c r="X307" s="66">
        <v>31</v>
      </c>
      <c r="Y307" s="70"/>
      <c r="Z307" s="71">
        <v>204</v>
      </c>
      <c r="AA307" s="24"/>
      <c r="AB307" s="69">
        <v>0.13</v>
      </c>
      <c r="AC307" s="481"/>
      <c r="AD307" s="480"/>
      <c r="AE307" s="26"/>
      <c r="AF307" s="118"/>
      <c r="AG307" s="21"/>
      <c r="AH307" s="3"/>
      <c r="AI307" s="22"/>
      <c r="AJ307" s="10"/>
      <c r="AK307" s="10"/>
      <c r="AL307" s="3"/>
    </row>
    <row r="308" spans="1:38">
      <c r="A308" s="2231"/>
      <c r="B308" s="1592">
        <v>43098</v>
      </c>
      <c r="C308" s="1593" t="s">
        <v>40</v>
      </c>
      <c r="D308" s="75" t="s">
        <v>657</v>
      </c>
      <c r="E308" s="73" t="s">
        <v>644</v>
      </c>
      <c r="F308" s="61"/>
      <c r="G308" s="23">
        <v>8.1999999999999993</v>
      </c>
      <c r="H308" s="64">
        <v>8.6</v>
      </c>
      <c r="I308" s="65">
        <v>3.5</v>
      </c>
      <c r="J308" s="66">
        <v>2.2999999999999998</v>
      </c>
      <c r="K308" s="24">
        <v>7.9</v>
      </c>
      <c r="L308" s="69">
        <v>7.9</v>
      </c>
      <c r="M308" s="65"/>
      <c r="N308" s="66">
        <v>33.6</v>
      </c>
      <c r="O308" s="23"/>
      <c r="P308" s="64"/>
      <c r="Q308" s="23"/>
      <c r="R308" s="64"/>
      <c r="S308" s="23"/>
      <c r="T308" s="64"/>
      <c r="U308" s="23"/>
      <c r="V308" s="64"/>
      <c r="W308" s="65"/>
      <c r="X308" s="66"/>
      <c r="Y308" s="70"/>
      <c r="Z308" s="71"/>
      <c r="AA308" s="24"/>
      <c r="AB308" s="69"/>
      <c r="AC308" s="481"/>
      <c r="AD308" s="480"/>
      <c r="AE308" s="26"/>
      <c r="AF308" s="118"/>
      <c r="AG308" s="29" t="s">
        <v>34</v>
      </c>
      <c r="AH308" s="2" t="s">
        <v>36</v>
      </c>
      <c r="AI308" s="2" t="s">
        <v>36</v>
      </c>
      <c r="AJ308" s="2" t="s">
        <v>36</v>
      </c>
      <c r="AK308" s="2" t="s">
        <v>36</v>
      </c>
      <c r="AL308" s="100" t="s">
        <v>36</v>
      </c>
    </row>
    <row r="309" spans="1:38">
      <c r="A309" s="2231"/>
      <c r="B309" s="1592">
        <v>43099</v>
      </c>
      <c r="C309" s="1593" t="s">
        <v>41</v>
      </c>
      <c r="D309" s="75" t="s">
        <v>657</v>
      </c>
      <c r="E309" s="73" t="s">
        <v>644</v>
      </c>
      <c r="F309" s="61"/>
      <c r="G309" s="23">
        <v>8</v>
      </c>
      <c r="H309" s="64">
        <v>8.4</v>
      </c>
      <c r="I309" s="65">
        <v>4</v>
      </c>
      <c r="J309" s="66">
        <v>2.8</v>
      </c>
      <c r="K309" s="24">
        <v>7.9</v>
      </c>
      <c r="L309" s="69">
        <v>7.7</v>
      </c>
      <c r="M309" s="65"/>
      <c r="N309" s="66">
        <v>34.200000000000003</v>
      </c>
      <c r="O309" s="23"/>
      <c r="P309" s="64"/>
      <c r="Q309" s="23"/>
      <c r="R309" s="64"/>
      <c r="S309" s="23"/>
      <c r="T309" s="64"/>
      <c r="U309" s="23"/>
      <c r="V309" s="64"/>
      <c r="W309" s="65"/>
      <c r="X309" s="66"/>
      <c r="Y309" s="70"/>
      <c r="Z309" s="71"/>
      <c r="AA309" s="24"/>
      <c r="AB309" s="69"/>
      <c r="AC309" s="481"/>
      <c r="AD309" s="480"/>
      <c r="AE309" s="26"/>
      <c r="AF309" s="118"/>
      <c r="AG309" s="11" t="s">
        <v>36</v>
      </c>
      <c r="AH309" s="2" t="s">
        <v>36</v>
      </c>
      <c r="AI309" s="2" t="s">
        <v>36</v>
      </c>
      <c r="AJ309" s="2" t="s">
        <v>36</v>
      </c>
      <c r="AK309" s="2" t="s">
        <v>36</v>
      </c>
      <c r="AL309" s="100" t="s">
        <v>36</v>
      </c>
    </row>
    <row r="310" spans="1:38">
      <c r="A310" s="2231"/>
      <c r="B310" s="1597">
        <v>43100</v>
      </c>
      <c r="C310" s="1598" t="s">
        <v>42</v>
      </c>
      <c r="D310" s="267" t="s">
        <v>676</v>
      </c>
      <c r="E310" s="146" t="s">
        <v>644</v>
      </c>
      <c r="F310" s="136"/>
      <c r="G310" s="137">
        <v>7.9</v>
      </c>
      <c r="H310" s="138">
        <v>8</v>
      </c>
      <c r="I310" s="139">
        <v>3.5</v>
      </c>
      <c r="J310" s="140">
        <v>3</v>
      </c>
      <c r="K310" s="141">
        <v>7.8</v>
      </c>
      <c r="L310" s="142">
        <v>7.8</v>
      </c>
      <c r="M310" s="139"/>
      <c r="N310" s="140">
        <v>34.799999999999997</v>
      </c>
      <c r="O310" s="137"/>
      <c r="P310" s="138"/>
      <c r="Q310" s="137"/>
      <c r="R310" s="138"/>
      <c r="S310" s="137"/>
      <c r="T310" s="138"/>
      <c r="U310" s="137"/>
      <c r="V310" s="138"/>
      <c r="W310" s="139"/>
      <c r="X310" s="140"/>
      <c r="Y310" s="143"/>
      <c r="Z310" s="144"/>
      <c r="AA310" s="141"/>
      <c r="AB310" s="142"/>
      <c r="AC310" s="478"/>
      <c r="AD310" s="479"/>
      <c r="AE310" s="145"/>
      <c r="AF310" s="187"/>
      <c r="AG310" s="11" t="s">
        <v>36</v>
      </c>
      <c r="AH310" s="2" t="s">
        <v>36</v>
      </c>
      <c r="AI310" s="2" t="s">
        <v>36</v>
      </c>
      <c r="AJ310" s="2" t="s">
        <v>36</v>
      </c>
      <c r="AK310" s="2" t="s">
        <v>36</v>
      </c>
      <c r="AL310" s="100" t="s">
        <v>36</v>
      </c>
    </row>
    <row r="311" spans="1:38" ht="13.5" customHeight="1">
      <c r="A311" s="2231"/>
      <c r="B311" s="2301" t="s">
        <v>407</v>
      </c>
      <c r="C311" s="2302"/>
      <c r="D311" s="664"/>
      <c r="E311" s="702"/>
      <c r="F311" s="587">
        <f>MAX(F280:F310)</f>
        <v>13.8</v>
      </c>
      <c r="G311" s="587">
        <f t="shared" ref="G311:AB311" si="34">MAX(G280:G310)</f>
        <v>12.8</v>
      </c>
      <c r="H311" s="587">
        <f t="shared" si="34"/>
        <v>12.9</v>
      </c>
      <c r="I311" s="587">
        <f t="shared" si="34"/>
        <v>6.5</v>
      </c>
      <c r="J311" s="587">
        <f t="shared" si="34"/>
        <v>4.2</v>
      </c>
      <c r="K311" s="1211">
        <f t="shared" si="34"/>
        <v>8.1</v>
      </c>
      <c r="L311" s="1211">
        <f t="shared" si="34"/>
        <v>8</v>
      </c>
      <c r="M311" s="587">
        <f t="shared" si="34"/>
        <v>0</v>
      </c>
      <c r="N311" s="587">
        <f t="shared" si="34"/>
        <v>34.799999999999997</v>
      </c>
      <c r="O311" s="587">
        <f t="shared" si="34"/>
        <v>0</v>
      </c>
      <c r="P311" s="587">
        <f t="shared" si="34"/>
        <v>72.400000000000006</v>
      </c>
      <c r="Q311" s="587">
        <f t="shared" si="34"/>
        <v>0</v>
      </c>
      <c r="R311" s="587">
        <f t="shared" si="34"/>
        <v>105.3</v>
      </c>
      <c r="S311" s="587">
        <f t="shared" si="34"/>
        <v>0</v>
      </c>
      <c r="T311" s="587">
        <f t="shared" si="34"/>
        <v>54.6</v>
      </c>
      <c r="U311" s="587">
        <f t="shared" si="34"/>
        <v>0</v>
      </c>
      <c r="V311" s="587">
        <f t="shared" si="34"/>
        <v>40.200000000000003</v>
      </c>
      <c r="W311" s="587">
        <f t="shared" si="34"/>
        <v>0</v>
      </c>
      <c r="X311" s="587">
        <f t="shared" si="34"/>
        <v>31.7</v>
      </c>
      <c r="Y311" s="1209">
        <f t="shared" si="34"/>
        <v>0</v>
      </c>
      <c r="Z311" s="1209">
        <f t="shared" si="34"/>
        <v>229</v>
      </c>
      <c r="AA311" s="1211">
        <f t="shared" si="34"/>
        <v>0</v>
      </c>
      <c r="AB311" s="1211">
        <f t="shared" si="34"/>
        <v>0.35</v>
      </c>
      <c r="AC311" s="1272">
        <v>6</v>
      </c>
      <c r="AD311" s="1272">
        <v>3</v>
      </c>
      <c r="AE311" s="596">
        <f t="shared" ref="AE311:AF311" si="35">MAX(AE280:AE310)</f>
        <v>0</v>
      </c>
      <c r="AF311" s="611">
        <f t="shared" si="35"/>
        <v>0</v>
      </c>
      <c r="AG311" s="11"/>
      <c r="AH311" s="2"/>
      <c r="AI311" s="2"/>
      <c r="AJ311" s="2"/>
      <c r="AK311" s="2"/>
      <c r="AL311" s="100"/>
    </row>
    <row r="312" spans="1:38">
      <c r="A312" s="2231"/>
      <c r="B312" s="2303" t="s">
        <v>408</v>
      </c>
      <c r="C312" s="2304"/>
      <c r="D312" s="666"/>
      <c r="E312" s="703"/>
      <c r="F312" s="598">
        <f>MIN(F280:F310)</f>
        <v>13.8</v>
      </c>
      <c r="G312" s="598">
        <f t="shared" ref="G312:AB312" si="36">MIN(G280:G310)</f>
        <v>7.9</v>
      </c>
      <c r="H312" s="598">
        <f t="shared" si="36"/>
        <v>8</v>
      </c>
      <c r="I312" s="598">
        <f t="shared" si="36"/>
        <v>3.2</v>
      </c>
      <c r="J312" s="598">
        <f t="shared" si="36"/>
        <v>2.2999999999999998</v>
      </c>
      <c r="K312" s="1212">
        <f t="shared" si="36"/>
        <v>7.7</v>
      </c>
      <c r="L312" s="1212">
        <f t="shared" si="36"/>
        <v>7.7</v>
      </c>
      <c r="M312" s="598">
        <f t="shared" si="36"/>
        <v>0</v>
      </c>
      <c r="N312" s="598">
        <f t="shared" si="36"/>
        <v>28.4</v>
      </c>
      <c r="O312" s="598">
        <f t="shared" si="36"/>
        <v>0</v>
      </c>
      <c r="P312" s="598">
        <f t="shared" si="36"/>
        <v>68.7</v>
      </c>
      <c r="Q312" s="598">
        <f t="shared" si="36"/>
        <v>0</v>
      </c>
      <c r="R312" s="598">
        <f t="shared" si="36"/>
        <v>92.8</v>
      </c>
      <c r="S312" s="598">
        <f t="shared" si="36"/>
        <v>0</v>
      </c>
      <c r="T312" s="598">
        <f t="shared" si="36"/>
        <v>54.6</v>
      </c>
      <c r="U312" s="598">
        <f t="shared" si="36"/>
        <v>0</v>
      </c>
      <c r="V312" s="598">
        <f t="shared" si="36"/>
        <v>40.200000000000003</v>
      </c>
      <c r="W312" s="598">
        <f t="shared" si="36"/>
        <v>0</v>
      </c>
      <c r="X312" s="598">
        <f t="shared" si="36"/>
        <v>26.4</v>
      </c>
      <c r="Y312" s="1210">
        <f t="shared" si="36"/>
        <v>0</v>
      </c>
      <c r="Z312" s="1210">
        <f t="shared" si="36"/>
        <v>167</v>
      </c>
      <c r="AA312" s="1212">
        <f t="shared" si="36"/>
        <v>0</v>
      </c>
      <c r="AB312" s="1212">
        <f t="shared" si="36"/>
        <v>0.13</v>
      </c>
      <c r="AC312" s="1273">
        <v>0</v>
      </c>
      <c r="AD312" s="1273">
        <v>0</v>
      </c>
      <c r="AE312" s="607">
        <f t="shared" ref="AE312:AF312" si="37">MIN(AE280:AE310)</f>
        <v>0</v>
      </c>
      <c r="AF312" s="612">
        <f t="shared" si="37"/>
        <v>0</v>
      </c>
      <c r="AG312" s="11"/>
      <c r="AH312" s="2"/>
      <c r="AI312" s="2"/>
      <c r="AJ312" s="2"/>
      <c r="AK312" s="2"/>
      <c r="AL312" s="100"/>
    </row>
    <row r="313" spans="1:38">
      <c r="A313" s="2231"/>
      <c r="B313" s="2303" t="s">
        <v>409</v>
      </c>
      <c r="C313" s="2304"/>
      <c r="D313" s="666"/>
      <c r="E313" s="673"/>
      <c r="F313" s="598">
        <f>IF(COUNT(F280:F310)=0,0,AVERAGE(F280:F310))</f>
        <v>13.8</v>
      </c>
      <c r="G313" s="598">
        <f t="shared" ref="G313:AB313" si="38">IF(COUNT(G280:G310)=0,0,AVERAGE(G280:G310))</f>
        <v>10.041935483870965</v>
      </c>
      <c r="H313" s="598">
        <f t="shared" si="38"/>
        <v>10.4</v>
      </c>
      <c r="I313" s="598">
        <f t="shared" si="38"/>
        <v>4.5903225806451609</v>
      </c>
      <c r="J313" s="598">
        <f t="shared" si="38"/>
        <v>3.1258064516129038</v>
      </c>
      <c r="K313" s="1212">
        <f t="shared" si="38"/>
        <v>7.8677419354838731</v>
      </c>
      <c r="L313" s="1212">
        <f t="shared" si="38"/>
        <v>7.8903225806451633</v>
      </c>
      <c r="M313" s="598">
        <f t="shared" si="38"/>
        <v>0</v>
      </c>
      <c r="N313" s="598">
        <f t="shared" si="38"/>
        <v>31.409677419354832</v>
      </c>
      <c r="O313" s="598">
        <f t="shared" si="38"/>
        <v>0</v>
      </c>
      <c r="P313" s="598">
        <f t="shared" si="38"/>
        <v>70.614999999999995</v>
      </c>
      <c r="Q313" s="598">
        <f t="shared" si="38"/>
        <v>0</v>
      </c>
      <c r="R313" s="598">
        <f t="shared" si="38"/>
        <v>98.919999999999987</v>
      </c>
      <c r="S313" s="598">
        <f t="shared" si="38"/>
        <v>0</v>
      </c>
      <c r="T313" s="598">
        <f t="shared" si="38"/>
        <v>54.6</v>
      </c>
      <c r="U313" s="598">
        <f t="shared" si="38"/>
        <v>0</v>
      </c>
      <c r="V313" s="598">
        <f t="shared" si="38"/>
        <v>40.200000000000003</v>
      </c>
      <c r="W313" s="598">
        <f t="shared" si="38"/>
        <v>0</v>
      </c>
      <c r="X313" s="598">
        <f t="shared" si="38"/>
        <v>29.8</v>
      </c>
      <c r="Y313" s="1210">
        <f t="shared" si="38"/>
        <v>0</v>
      </c>
      <c r="Z313" s="1210">
        <f t="shared" si="38"/>
        <v>196.5</v>
      </c>
      <c r="AA313" s="1212">
        <f t="shared" si="38"/>
        <v>0</v>
      </c>
      <c r="AB313" s="1212">
        <f t="shared" si="38"/>
        <v>0.26649999999999996</v>
      </c>
      <c r="AC313" s="1273">
        <v>0.25806451612903225</v>
      </c>
      <c r="AD313" s="1273">
        <v>9.6774193548387094E-2</v>
      </c>
      <c r="AE313" s="607">
        <f t="shared" ref="AE313:AF313" si="39">IF(COUNT(AE280:AE310)=0,0,AVERAGE(AE280:AE310))</f>
        <v>0</v>
      </c>
      <c r="AF313" s="613">
        <f t="shared" si="39"/>
        <v>0</v>
      </c>
      <c r="AG313" s="11"/>
      <c r="AH313" s="2"/>
      <c r="AI313" s="2"/>
      <c r="AJ313" s="2"/>
      <c r="AK313" s="2"/>
      <c r="AL313" s="100"/>
    </row>
    <row r="314" spans="1:38">
      <c r="A314" s="2231"/>
      <c r="B314" s="2305" t="s">
        <v>410</v>
      </c>
      <c r="C314" s="2306"/>
      <c r="D314" s="705"/>
      <c r="E314" s="676"/>
      <c r="F314" s="677"/>
      <c r="G314" s="681"/>
      <c r="H314" s="678"/>
      <c r="I314" s="679"/>
      <c r="J314" s="682"/>
      <c r="K314" s="706"/>
      <c r="L314" s="680"/>
      <c r="M314" s="679"/>
      <c r="N314" s="682"/>
      <c r="O314" s="681"/>
      <c r="P314" s="678"/>
      <c r="Q314" s="681"/>
      <c r="R314" s="678"/>
      <c r="S314" s="681"/>
      <c r="T314" s="678"/>
      <c r="U314" s="681"/>
      <c r="V314" s="678"/>
      <c r="W314" s="679"/>
      <c r="X314" s="682"/>
      <c r="Y314" s="683"/>
      <c r="Z314" s="701"/>
      <c r="AA314" s="706"/>
      <c r="AB314" s="680"/>
      <c r="AC314" s="1274">
        <f>SUM(AC281:AC310)</f>
        <v>8</v>
      </c>
      <c r="AD314" s="1275">
        <f>SUM(AD281:AD310)</f>
        <v>3</v>
      </c>
      <c r="AE314" s="607"/>
      <c r="AF314" s="674"/>
      <c r="AG314" s="274"/>
      <c r="AH314" s="276"/>
      <c r="AI314" s="276"/>
      <c r="AJ314" s="276"/>
      <c r="AK314" s="276"/>
      <c r="AL314" s="275"/>
    </row>
    <row r="315" spans="1:38" ht="13.5" customHeight="1">
      <c r="A315" s="2230" t="s">
        <v>357</v>
      </c>
      <c r="B315" s="1592">
        <v>43101</v>
      </c>
      <c r="C315" s="1593" t="s">
        <v>37</v>
      </c>
      <c r="D315" s="75" t="s">
        <v>657</v>
      </c>
      <c r="E315" s="73" t="s">
        <v>644</v>
      </c>
      <c r="F315" s="61"/>
      <c r="G315" s="23">
        <v>7.7</v>
      </c>
      <c r="H315" s="64">
        <v>8.1</v>
      </c>
      <c r="I315" s="65">
        <v>3.5</v>
      </c>
      <c r="J315" s="66">
        <v>2.4</v>
      </c>
      <c r="K315" s="24">
        <v>7.9</v>
      </c>
      <c r="L315" s="69">
        <v>7.9</v>
      </c>
      <c r="M315" s="65"/>
      <c r="N315" s="66">
        <v>35.200000000000003</v>
      </c>
      <c r="O315" s="23"/>
      <c r="P315" s="64"/>
      <c r="Q315" s="23"/>
      <c r="R315" s="64"/>
      <c r="S315" s="23"/>
      <c r="T315" s="64"/>
      <c r="U315" s="23"/>
      <c r="V315" s="64"/>
      <c r="W315" s="65"/>
      <c r="X315" s="66"/>
      <c r="Y315" s="70"/>
      <c r="Z315" s="71"/>
      <c r="AA315" s="24"/>
      <c r="AB315" s="69"/>
      <c r="AC315" s="481"/>
      <c r="AD315" s="480"/>
      <c r="AE315" s="26"/>
      <c r="AF315" s="118"/>
      <c r="AG315" s="1399">
        <v>43111</v>
      </c>
      <c r="AH315" s="1402" t="s">
        <v>29</v>
      </c>
      <c r="AI315" s="1365">
        <v>9.1</v>
      </c>
      <c r="AJ315" s="1366" t="s">
        <v>20</v>
      </c>
      <c r="AK315" s="1363"/>
      <c r="AL315" s="1364"/>
    </row>
    <row r="316" spans="1:38">
      <c r="A316" s="2231"/>
      <c r="B316" s="1592">
        <v>43102</v>
      </c>
      <c r="C316" s="1593" t="s">
        <v>38</v>
      </c>
      <c r="D316" s="75" t="s">
        <v>657</v>
      </c>
      <c r="E316" s="73" t="s">
        <v>644</v>
      </c>
      <c r="F316" s="61"/>
      <c r="G316" s="23">
        <v>7.6</v>
      </c>
      <c r="H316" s="64">
        <v>7.9</v>
      </c>
      <c r="I316" s="65">
        <v>3.1</v>
      </c>
      <c r="J316" s="66">
        <v>2.8</v>
      </c>
      <c r="K316" s="24">
        <v>7.9</v>
      </c>
      <c r="L316" s="69">
        <v>7.9</v>
      </c>
      <c r="M316" s="65"/>
      <c r="N316" s="66">
        <v>34.9</v>
      </c>
      <c r="O316" s="23"/>
      <c r="P316" s="64"/>
      <c r="Q316" s="23"/>
      <c r="R316" s="64"/>
      <c r="S316" s="23"/>
      <c r="T316" s="64"/>
      <c r="U316" s="23"/>
      <c r="V316" s="64"/>
      <c r="W316" s="65"/>
      <c r="X316" s="66"/>
      <c r="Y316" s="70"/>
      <c r="Z316" s="71"/>
      <c r="AA316" s="24"/>
      <c r="AB316" s="69"/>
      <c r="AC316" s="481"/>
      <c r="AD316" s="480"/>
      <c r="AE316" s="26"/>
      <c r="AF316" s="118"/>
      <c r="AG316" s="12" t="s">
        <v>30</v>
      </c>
      <c r="AH316" s="13" t="s">
        <v>31</v>
      </c>
      <c r="AI316" s="1382" t="s">
        <v>32</v>
      </c>
      <c r="AJ316" s="1377" t="s">
        <v>33</v>
      </c>
      <c r="AK316" s="1334" t="s">
        <v>36</v>
      </c>
      <c r="AL316" s="1335"/>
    </row>
    <row r="317" spans="1:38">
      <c r="A317" s="2231"/>
      <c r="B317" s="1592">
        <v>43103</v>
      </c>
      <c r="C317" s="1593" t="s">
        <v>35</v>
      </c>
      <c r="D317" s="75" t="s">
        <v>657</v>
      </c>
      <c r="E317" s="73" t="s">
        <v>644</v>
      </c>
      <c r="F317" s="61"/>
      <c r="G317" s="23">
        <v>7.5</v>
      </c>
      <c r="H317" s="64">
        <v>7.8</v>
      </c>
      <c r="I317" s="65">
        <v>3</v>
      </c>
      <c r="J317" s="66">
        <v>2.2000000000000002</v>
      </c>
      <c r="K317" s="24">
        <v>7.9</v>
      </c>
      <c r="L317" s="69">
        <v>8</v>
      </c>
      <c r="M317" s="65"/>
      <c r="N317" s="66">
        <v>34.700000000000003</v>
      </c>
      <c r="O317" s="23"/>
      <c r="P317" s="64"/>
      <c r="Q317" s="23"/>
      <c r="R317" s="64"/>
      <c r="S317" s="23"/>
      <c r="T317" s="64"/>
      <c r="U317" s="23"/>
      <c r="V317" s="64"/>
      <c r="W317" s="65"/>
      <c r="X317" s="66"/>
      <c r="Y317" s="70"/>
      <c r="Z317" s="71"/>
      <c r="AA317" s="24"/>
      <c r="AB317" s="69"/>
      <c r="AC317" s="481"/>
      <c r="AD317" s="480"/>
      <c r="AE317" s="26"/>
      <c r="AF317" s="118"/>
      <c r="AG317" s="1218" t="s">
        <v>273</v>
      </c>
      <c r="AH317" s="1219" t="s">
        <v>20</v>
      </c>
      <c r="AI317" s="1329"/>
      <c r="AJ317" s="1367">
        <v>7.4</v>
      </c>
      <c r="AK317" s="1294" t="s">
        <v>36</v>
      </c>
      <c r="AL317" s="1295"/>
    </row>
    <row r="318" spans="1:38">
      <c r="A318" s="2231"/>
      <c r="B318" s="1592">
        <v>43104</v>
      </c>
      <c r="C318" s="1593" t="s">
        <v>39</v>
      </c>
      <c r="D318" s="75" t="s">
        <v>657</v>
      </c>
      <c r="E318" s="73" t="s">
        <v>644</v>
      </c>
      <c r="F318" s="61"/>
      <c r="G318" s="23">
        <v>7.3</v>
      </c>
      <c r="H318" s="64">
        <v>7.7</v>
      </c>
      <c r="I318" s="65">
        <v>3.4</v>
      </c>
      <c r="J318" s="66">
        <v>2.5</v>
      </c>
      <c r="K318" s="24">
        <v>7.9</v>
      </c>
      <c r="L318" s="69">
        <v>7.9</v>
      </c>
      <c r="M318" s="65"/>
      <c r="N318" s="66">
        <v>31.5</v>
      </c>
      <c r="O318" s="23"/>
      <c r="P318" s="64">
        <v>72.099999999999994</v>
      </c>
      <c r="Q318" s="23"/>
      <c r="R318" s="64">
        <v>103.3</v>
      </c>
      <c r="S318" s="23"/>
      <c r="T318" s="64"/>
      <c r="U318" s="23"/>
      <c r="V318" s="64"/>
      <c r="W318" s="65"/>
      <c r="X318" s="66">
        <v>33.4</v>
      </c>
      <c r="Y318" s="70"/>
      <c r="Z318" s="71">
        <v>225</v>
      </c>
      <c r="AA318" s="24"/>
      <c r="AB318" s="69">
        <v>0.14000000000000001</v>
      </c>
      <c r="AC318" s="481"/>
      <c r="AD318" s="480"/>
      <c r="AE318" s="26"/>
      <c r="AF318" s="118"/>
      <c r="AG318" s="6" t="s">
        <v>274</v>
      </c>
      <c r="AH318" s="18" t="s">
        <v>275</v>
      </c>
      <c r="AI318" s="34"/>
      <c r="AJ318" s="1368" t="s">
        <v>644</v>
      </c>
      <c r="AK318" s="36" t="s">
        <v>36</v>
      </c>
      <c r="AL318" s="97"/>
    </row>
    <row r="319" spans="1:38">
      <c r="A319" s="2231"/>
      <c r="B319" s="1592">
        <v>43105</v>
      </c>
      <c r="C319" s="1593" t="s">
        <v>40</v>
      </c>
      <c r="D319" s="75" t="s">
        <v>676</v>
      </c>
      <c r="E319" s="73" t="s">
        <v>644</v>
      </c>
      <c r="F319" s="61" t="s">
        <v>19</v>
      </c>
      <c r="G319" s="23">
        <v>7.1</v>
      </c>
      <c r="H319" s="64">
        <v>7.3</v>
      </c>
      <c r="I319" s="65">
        <v>3.9</v>
      </c>
      <c r="J319" s="66">
        <v>3.3</v>
      </c>
      <c r="K319" s="24">
        <v>7.9</v>
      </c>
      <c r="L319" s="69">
        <v>7.9</v>
      </c>
      <c r="M319" s="65"/>
      <c r="N319" s="66">
        <v>31.3</v>
      </c>
      <c r="O319" s="23"/>
      <c r="P319" s="64">
        <v>72.5</v>
      </c>
      <c r="Q319" s="23"/>
      <c r="R319" s="64">
        <v>103.1</v>
      </c>
      <c r="S319" s="23"/>
      <c r="T319" s="64" t="s">
        <v>19</v>
      </c>
      <c r="U319" s="23"/>
      <c r="V319" s="64" t="s">
        <v>19</v>
      </c>
      <c r="W319" s="65"/>
      <c r="X319" s="66">
        <v>33.9</v>
      </c>
      <c r="Y319" s="70"/>
      <c r="Z319" s="71">
        <v>236</v>
      </c>
      <c r="AA319" s="24"/>
      <c r="AB319" s="69">
        <v>0.19</v>
      </c>
      <c r="AC319" s="481"/>
      <c r="AD319" s="480"/>
      <c r="AE319" s="26"/>
      <c r="AF319" s="118"/>
      <c r="AG319" s="6" t="s">
        <v>21</v>
      </c>
      <c r="AH319" s="18"/>
      <c r="AI319" s="34"/>
      <c r="AJ319" s="1356" t="s">
        <v>644</v>
      </c>
      <c r="AK319" s="36" t="s">
        <v>36</v>
      </c>
      <c r="AL319" s="97"/>
    </row>
    <row r="320" spans="1:38">
      <c r="A320" s="2231"/>
      <c r="B320" s="1592">
        <v>43106</v>
      </c>
      <c r="C320" s="1593" t="s">
        <v>41</v>
      </c>
      <c r="D320" s="75" t="s">
        <v>657</v>
      </c>
      <c r="E320" s="73" t="s">
        <v>644</v>
      </c>
      <c r="F320" s="61"/>
      <c r="G320" s="23">
        <v>7</v>
      </c>
      <c r="H320" s="64">
        <v>7.2</v>
      </c>
      <c r="I320" s="65">
        <v>4</v>
      </c>
      <c r="J320" s="66">
        <v>3.1</v>
      </c>
      <c r="K320" s="24">
        <v>7.9</v>
      </c>
      <c r="L320" s="69">
        <v>7.8</v>
      </c>
      <c r="M320" s="65"/>
      <c r="N320" s="66">
        <v>32.1</v>
      </c>
      <c r="O320" s="23"/>
      <c r="P320" s="64"/>
      <c r="Q320" s="23"/>
      <c r="R320" s="64"/>
      <c r="S320" s="23"/>
      <c r="T320" s="64"/>
      <c r="U320" s="23"/>
      <c r="V320" s="64"/>
      <c r="W320" s="65"/>
      <c r="X320" s="66"/>
      <c r="Y320" s="70"/>
      <c r="Z320" s="71"/>
      <c r="AA320" s="24"/>
      <c r="AB320" s="69"/>
      <c r="AC320" s="481"/>
      <c r="AD320" s="480"/>
      <c r="AE320" s="26"/>
      <c r="AF320" s="118"/>
      <c r="AG320" s="6" t="s">
        <v>276</v>
      </c>
      <c r="AH320" s="18" t="s">
        <v>22</v>
      </c>
      <c r="AI320" s="34"/>
      <c r="AJ320" s="1336">
        <v>32</v>
      </c>
      <c r="AK320" s="36" t="s">
        <v>36</v>
      </c>
      <c r="AL320" s="97"/>
    </row>
    <row r="321" spans="1:38">
      <c r="A321" s="2231"/>
      <c r="B321" s="1592">
        <v>43107</v>
      </c>
      <c r="C321" s="1593" t="s">
        <v>42</v>
      </c>
      <c r="D321" s="75" t="s">
        <v>657</v>
      </c>
      <c r="E321" s="73" t="s">
        <v>644</v>
      </c>
      <c r="F321" s="61" t="s">
        <v>19</v>
      </c>
      <c r="G321" s="23">
        <v>6.9</v>
      </c>
      <c r="H321" s="64">
        <v>7.1</v>
      </c>
      <c r="I321" s="65">
        <v>3.1</v>
      </c>
      <c r="J321" s="66">
        <v>3.4</v>
      </c>
      <c r="K321" s="24">
        <v>8.1</v>
      </c>
      <c r="L321" s="69">
        <v>7.9</v>
      </c>
      <c r="M321" s="65"/>
      <c r="N321" s="66">
        <v>32.799999999999997</v>
      </c>
      <c r="O321" s="23"/>
      <c r="P321" s="64"/>
      <c r="Q321" s="23"/>
      <c r="R321" s="64"/>
      <c r="S321" s="23"/>
      <c r="T321" s="64" t="s">
        <v>19</v>
      </c>
      <c r="U321" s="23"/>
      <c r="V321" s="64" t="s">
        <v>19</v>
      </c>
      <c r="W321" s="65"/>
      <c r="X321" s="66"/>
      <c r="Y321" s="70"/>
      <c r="Z321" s="71"/>
      <c r="AA321" s="24"/>
      <c r="AB321" s="69"/>
      <c r="AC321" s="481"/>
      <c r="AD321" s="480"/>
      <c r="AE321" s="26"/>
      <c r="AF321" s="118"/>
      <c r="AG321" s="6" t="s">
        <v>277</v>
      </c>
      <c r="AH321" s="18" t="s">
        <v>23</v>
      </c>
      <c r="AI321" s="34"/>
      <c r="AJ321" s="1336">
        <v>71.900000000000006</v>
      </c>
      <c r="AK321" s="39" t="s">
        <v>36</v>
      </c>
      <c r="AL321" s="95"/>
    </row>
    <row r="322" spans="1:38">
      <c r="A322" s="2231"/>
      <c r="B322" s="1592">
        <v>43108</v>
      </c>
      <c r="C322" s="1593" t="s">
        <v>37</v>
      </c>
      <c r="D322" s="75" t="s">
        <v>657</v>
      </c>
      <c r="E322" s="73" t="s">
        <v>644</v>
      </c>
      <c r="F322" s="61"/>
      <c r="G322" s="23">
        <v>6.8</v>
      </c>
      <c r="H322" s="64">
        <v>7.1</v>
      </c>
      <c r="I322" s="65">
        <v>3.4</v>
      </c>
      <c r="J322" s="66">
        <v>3.3</v>
      </c>
      <c r="K322" s="24">
        <v>8.1</v>
      </c>
      <c r="L322" s="69">
        <v>8</v>
      </c>
      <c r="M322" s="65"/>
      <c r="N322" s="66">
        <v>33.299999999999997</v>
      </c>
      <c r="O322" s="23"/>
      <c r="P322" s="64"/>
      <c r="Q322" s="23"/>
      <c r="R322" s="64"/>
      <c r="S322" s="23"/>
      <c r="T322" s="64"/>
      <c r="U322" s="23"/>
      <c r="V322" s="64"/>
      <c r="W322" s="65"/>
      <c r="X322" s="66"/>
      <c r="Y322" s="70"/>
      <c r="Z322" s="71"/>
      <c r="AA322" s="24"/>
      <c r="AB322" s="69"/>
      <c r="AC322" s="481"/>
      <c r="AD322" s="480"/>
      <c r="AE322" s="26"/>
      <c r="AF322" s="118"/>
      <c r="AG322" s="6" t="s">
        <v>278</v>
      </c>
      <c r="AH322" s="18" t="s">
        <v>23</v>
      </c>
      <c r="AI322" s="453"/>
      <c r="AJ322" s="1336">
        <v>102.3</v>
      </c>
      <c r="AK322" s="25" t="s">
        <v>36</v>
      </c>
      <c r="AL322" s="26"/>
    </row>
    <row r="323" spans="1:38">
      <c r="A323" s="2231"/>
      <c r="B323" s="1592">
        <v>43109</v>
      </c>
      <c r="C323" s="1593" t="s">
        <v>38</v>
      </c>
      <c r="D323" s="75" t="s">
        <v>659</v>
      </c>
      <c r="E323" s="73" t="s">
        <v>644</v>
      </c>
      <c r="F323" s="61"/>
      <c r="G323" s="23">
        <v>6.9</v>
      </c>
      <c r="H323" s="64">
        <v>7.4</v>
      </c>
      <c r="I323" s="65">
        <v>3.8</v>
      </c>
      <c r="J323" s="66">
        <v>3.7</v>
      </c>
      <c r="K323" s="24">
        <v>8</v>
      </c>
      <c r="L323" s="69">
        <v>7.9</v>
      </c>
      <c r="M323" s="65"/>
      <c r="N323" s="66">
        <v>32.1</v>
      </c>
      <c r="O323" s="23"/>
      <c r="P323" s="64">
        <v>71.8</v>
      </c>
      <c r="Q323" s="23"/>
      <c r="R323" s="64">
        <v>103.1</v>
      </c>
      <c r="S323" s="23"/>
      <c r="T323" s="64"/>
      <c r="U323" s="23"/>
      <c r="V323" s="64"/>
      <c r="W323" s="65"/>
      <c r="X323" s="66">
        <v>34.200000000000003</v>
      </c>
      <c r="Y323" s="70"/>
      <c r="Z323" s="71">
        <v>235</v>
      </c>
      <c r="AA323" s="24"/>
      <c r="AB323" s="69">
        <v>0.18</v>
      </c>
      <c r="AC323" s="481"/>
      <c r="AD323" s="480"/>
      <c r="AE323" s="26"/>
      <c r="AF323" s="118"/>
      <c r="AG323" s="6" t="s">
        <v>279</v>
      </c>
      <c r="AH323" s="18" t="s">
        <v>23</v>
      </c>
      <c r="AI323" s="455"/>
      <c r="AJ323" s="1336">
        <v>57.6</v>
      </c>
      <c r="AK323" s="42" t="s">
        <v>36</v>
      </c>
      <c r="AL323" s="96"/>
    </row>
    <row r="324" spans="1:38">
      <c r="A324" s="2231"/>
      <c r="B324" s="1592">
        <v>43110</v>
      </c>
      <c r="C324" s="1593" t="s">
        <v>35</v>
      </c>
      <c r="D324" s="75" t="s">
        <v>676</v>
      </c>
      <c r="E324" s="73" t="s">
        <v>644</v>
      </c>
      <c r="F324" s="61"/>
      <c r="G324" s="23">
        <v>7</v>
      </c>
      <c r="H324" s="64">
        <v>7.4</v>
      </c>
      <c r="I324" s="65">
        <v>4</v>
      </c>
      <c r="J324" s="66">
        <v>3.8</v>
      </c>
      <c r="K324" s="24">
        <v>8.1</v>
      </c>
      <c r="L324" s="69">
        <v>8.1</v>
      </c>
      <c r="M324" s="65"/>
      <c r="N324" s="66">
        <v>32.1</v>
      </c>
      <c r="O324" s="23"/>
      <c r="P324" s="64">
        <v>73.5</v>
      </c>
      <c r="Q324" s="23"/>
      <c r="R324" s="64">
        <v>100.5</v>
      </c>
      <c r="S324" s="23"/>
      <c r="T324" s="64"/>
      <c r="U324" s="23"/>
      <c r="V324" s="64"/>
      <c r="W324" s="65"/>
      <c r="X324" s="66">
        <v>33.9</v>
      </c>
      <c r="Y324" s="70"/>
      <c r="Z324" s="71">
        <v>232</v>
      </c>
      <c r="AA324" s="24"/>
      <c r="AB324" s="69">
        <v>0.15</v>
      </c>
      <c r="AC324" s="481"/>
      <c r="AD324" s="480"/>
      <c r="AE324" s="26"/>
      <c r="AF324" s="118"/>
      <c r="AG324" s="6" t="s">
        <v>280</v>
      </c>
      <c r="AH324" s="18" t="s">
        <v>23</v>
      </c>
      <c r="AI324" s="34"/>
      <c r="AJ324" s="1319">
        <v>44.7</v>
      </c>
      <c r="AK324" s="36" t="s">
        <v>36</v>
      </c>
      <c r="AL324" s="96"/>
    </row>
    <row r="325" spans="1:38">
      <c r="A325" s="2231"/>
      <c r="B325" s="1592">
        <v>43111</v>
      </c>
      <c r="C325" s="1593" t="s">
        <v>39</v>
      </c>
      <c r="D325" s="75" t="s">
        <v>657</v>
      </c>
      <c r="E325" s="73" t="s">
        <v>644</v>
      </c>
      <c r="F325" s="61">
        <v>9.1</v>
      </c>
      <c r="G325" s="23">
        <v>7</v>
      </c>
      <c r="H325" s="64">
        <v>7.4</v>
      </c>
      <c r="I325" s="65">
        <v>4.3</v>
      </c>
      <c r="J325" s="66">
        <v>3.9</v>
      </c>
      <c r="K325" s="24">
        <v>8.1</v>
      </c>
      <c r="L325" s="69">
        <v>8.1</v>
      </c>
      <c r="M325" s="65"/>
      <c r="N325" s="66">
        <v>32</v>
      </c>
      <c r="O325" s="23"/>
      <c r="P325" s="64">
        <v>71.900000000000006</v>
      </c>
      <c r="Q325" s="23"/>
      <c r="R325" s="64">
        <v>102.3</v>
      </c>
      <c r="S325" s="23"/>
      <c r="T325" s="64">
        <v>57.6</v>
      </c>
      <c r="U325" s="23"/>
      <c r="V325" s="64">
        <v>44.7</v>
      </c>
      <c r="W325" s="65"/>
      <c r="X325" s="66">
        <v>34.700000000000003</v>
      </c>
      <c r="Y325" s="70"/>
      <c r="Z325" s="71">
        <v>239</v>
      </c>
      <c r="AA325" s="24"/>
      <c r="AB325" s="69">
        <v>0.16</v>
      </c>
      <c r="AC325" s="481"/>
      <c r="AD325" s="480"/>
      <c r="AE325" s="26"/>
      <c r="AF325" s="118"/>
      <c r="AG325" s="6" t="s">
        <v>281</v>
      </c>
      <c r="AH325" s="18" t="s">
        <v>23</v>
      </c>
      <c r="AI325" s="34"/>
      <c r="AJ325" s="1319">
        <v>34.700000000000003</v>
      </c>
      <c r="AK325" s="36" t="s">
        <v>36</v>
      </c>
      <c r="AL325" s="96"/>
    </row>
    <row r="326" spans="1:38">
      <c r="A326" s="2231"/>
      <c r="B326" s="1592">
        <v>43112</v>
      </c>
      <c r="C326" s="1593" t="s">
        <v>40</v>
      </c>
      <c r="D326" s="75" t="s">
        <v>657</v>
      </c>
      <c r="E326" s="73" t="s">
        <v>644</v>
      </c>
      <c r="F326" s="61"/>
      <c r="G326" s="23">
        <v>7</v>
      </c>
      <c r="H326" s="64">
        <v>7.2</v>
      </c>
      <c r="I326" s="65">
        <v>4.4000000000000004</v>
      </c>
      <c r="J326" s="66">
        <v>3.6</v>
      </c>
      <c r="K326" s="24">
        <v>8.1</v>
      </c>
      <c r="L326" s="69">
        <v>8</v>
      </c>
      <c r="M326" s="65"/>
      <c r="N326" s="66">
        <v>32.299999999999997</v>
      </c>
      <c r="O326" s="23"/>
      <c r="P326" s="64">
        <v>71.400000000000006</v>
      </c>
      <c r="Q326" s="23"/>
      <c r="R326" s="64">
        <v>104.7</v>
      </c>
      <c r="S326" s="23"/>
      <c r="T326" s="64"/>
      <c r="U326" s="23"/>
      <c r="V326" s="64"/>
      <c r="W326" s="65"/>
      <c r="X326" s="66">
        <v>32.9</v>
      </c>
      <c r="Y326" s="70"/>
      <c r="Z326" s="71">
        <v>226</v>
      </c>
      <c r="AA326" s="24"/>
      <c r="AB326" s="69">
        <v>0.31</v>
      </c>
      <c r="AC326" s="481"/>
      <c r="AD326" s="480"/>
      <c r="AE326" s="26"/>
      <c r="AF326" s="118"/>
      <c r="AG326" s="6" t="s">
        <v>282</v>
      </c>
      <c r="AH326" s="18" t="s">
        <v>23</v>
      </c>
      <c r="AI326" s="34"/>
      <c r="AJ326" s="1831">
        <v>239</v>
      </c>
      <c r="AK326" s="36" t="s">
        <v>36</v>
      </c>
      <c r="AL326" s="96"/>
    </row>
    <row r="327" spans="1:38">
      <c r="A327" s="2231"/>
      <c r="B327" s="1592">
        <v>43113</v>
      </c>
      <c r="C327" s="1593" t="s">
        <v>41</v>
      </c>
      <c r="D327" s="75" t="s">
        <v>657</v>
      </c>
      <c r="E327" s="73" t="s">
        <v>644</v>
      </c>
      <c r="F327" s="61"/>
      <c r="G327" s="23">
        <v>6.8</v>
      </c>
      <c r="H327" s="64">
        <v>7.1</v>
      </c>
      <c r="I327" s="65">
        <v>4.0999999999999996</v>
      </c>
      <c r="J327" s="66">
        <v>3.6</v>
      </c>
      <c r="K327" s="24">
        <v>8.1999999999999993</v>
      </c>
      <c r="L327" s="69">
        <v>8.1</v>
      </c>
      <c r="M327" s="65"/>
      <c r="N327" s="66">
        <v>33.700000000000003</v>
      </c>
      <c r="O327" s="23"/>
      <c r="P327" s="64"/>
      <c r="Q327" s="23"/>
      <c r="R327" s="64"/>
      <c r="S327" s="23"/>
      <c r="T327" s="64"/>
      <c r="U327" s="23"/>
      <c r="V327" s="64"/>
      <c r="W327" s="65"/>
      <c r="X327" s="66"/>
      <c r="Y327" s="70"/>
      <c r="Z327" s="71"/>
      <c r="AA327" s="24"/>
      <c r="AB327" s="69"/>
      <c r="AC327" s="481"/>
      <c r="AD327" s="480"/>
      <c r="AE327" s="26"/>
      <c r="AF327" s="118"/>
      <c r="AG327" s="6" t="s">
        <v>283</v>
      </c>
      <c r="AH327" s="18" t="s">
        <v>23</v>
      </c>
      <c r="AI327" s="1685"/>
      <c r="AJ327" s="1317">
        <v>0.16</v>
      </c>
      <c r="AK327" s="47" t="s">
        <v>36</v>
      </c>
      <c r="AL327" s="98"/>
    </row>
    <row r="328" spans="1:38">
      <c r="A328" s="2231"/>
      <c r="B328" s="1592">
        <v>43114</v>
      </c>
      <c r="C328" s="1593" t="s">
        <v>42</v>
      </c>
      <c r="D328" s="75" t="s">
        <v>657</v>
      </c>
      <c r="E328" s="73" t="s">
        <v>644</v>
      </c>
      <c r="F328" s="61"/>
      <c r="G328" s="23">
        <v>6.7</v>
      </c>
      <c r="H328" s="64">
        <v>7</v>
      </c>
      <c r="I328" s="65">
        <v>4.4000000000000004</v>
      </c>
      <c r="J328" s="66">
        <v>3.7</v>
      </c>
      <c r="K328" s="24">
        <v>8</v>
      </c>
      <c r="L328" s="69">
        <v>8.1</v>
      </c>
      <c r="M328" s="65"/>
      <c r="N328" s="66">
        <v>33.799999999999997</v>
      </c>
      <c r="O328" s="23"/>
      <c r="P328" s="64"/>
      <c r="Q328" s="23"/>
      <c r="R328" s="64"/>
      <c r="S328" s="23"/>
      <c r="T328" s="64"/>
      <c r="U328" s="23"/>
      <c r="V328" s="64"/>
      <c r="W328" s="65"/>
      <c r="X328" s="66"/>
      <c r="Y328" s="70"/>
      <c r="Z328" s="71"/>
      <c r="AA328" s="24"/>
      <c r="AB328" s="69"/>
      <c r="AC328" s="481"/>
      <c r="AD328" s="480"/>
      <c r="AE328" s="26"/>
      <c r="AF328" s="118"/>
      <c r="AG328" s="6" t="s">
        <v>24</v>
      </c>
      <c r="AH328" s="18" t="s">
        <v>23</v>
      </c>
      <c r="AI328" s="24"/>
      <c r="AJ328" s="1321">
        <v>3.3</v>
      </c>
      <c r="AK328" s="42" t="s">
        <v>36</v>
      </c>
      <c r="AL328" s="96"/>
    </row>
    <row r="329" spans="1:38">
      <c r="A329" s="2231"/>
      <c r="B329" s="1592">
        <v>43115</v>
      </c>
      <c r="C329" s="1593" t="s">
        <v>37</v>
      </c>
      <c r="D329" s="75" t="s">
        <v>657</v>
      </c>
      <c r="E329" s="73" t="s">
        <v>644</v>
      </c>
      <c r="F329" s="61"/>
      <c r="G329" s="23">
        <v>6.7</v>
      </c>
      <c r="H329" s="64">
        <v>7.2</v>
      </c>
      <c r="I329" s="65">
        <v>4.5</v>
      </c>
      <c r="J329" s="66">
        <v>4.4000000000000004</v>
      </c>
      <c r="K329" s="24">
        <v>8</v>
      </c>
      <c r="L329" s="69">
        <v>7.9</v>
      </c>
      <c r="M329" s="65"/>
      <c r="N329" s="66">
        <v>32.1</v>
      </c>
      <c r="O329" s="23"/>
      <c r="P329" s="64">
        <v>72.2</v>
      </c>
      <c r="Q329" s="23"/>
      <c r="R329" s="64">
        <v>104.3</v>
      </c>
      <c r="S329" s="23"/>
      <c r="T329" s="64"/>
      <c r="U329" s="23"/>
      <c r="V329" s="64"/>
      <c r="W329" s="65"/>
      <c r="X329" s="66">
        <v>31.8</v>
      </c>
      <c r="Y329" s="70"/>
      <c r="Z329" s="71">
        <v>230</v>
      </c>
      <c r="AA329" s="24"/>
      <c r="AB329" s="69">
        <v>0.31</v>
      </c>
      <c r="AC329" s="481"/>
      <c r="AD329" s="480"/>
      <c r="AE329" s="26"/>
      <c r="AF329" s="118"/>
      <c r="AG329" s="6" t="s">
        <v>25</v>
      </c>
      <c r="AH329" s="18" t="s">
        <v>23</v>
      </c>
      <c r="AI329" s="24"/>
      <c r="AJ329" s="1321">
        <v>1.6</v>
      </c>
      <c r="AK329" s="42" t="s">
        <v>36</v>
      </c>
      <c r="AL329" s="96"/>
    </row>
    <row r="330" spans="1:38">
      <c r="A330" s="2231"/>
      <c r="B330" s="1592">
        <v>43116</v>
      </c>
      <c r="C330" s="1593" t="s">
        <v>38</v>
      </c>
      <c r="D330" s="75" t="s">
        <v>657</v>
      </c>
      <c r="E330" s="73" t="s">
        <v>644</v>
      </c>
      <c r="F330" s="61"/>
      <c r="G330" s="23">
        <v>6.7</v>
      </c>
      <c r="H330" s="64">
        <v>7.2</v>
      </c>
      <c r="I330" s="65">
        <v>4.8</v>
      </c>
      <c r="J330" s="66">
        <v>4.5</v>
      </c>
      <c r="K330" s="24">
        <v>8</v>
      </c>
      <c r="L330" s="69">
        <v>7.9</v>
      </c>
      <c r="M330" s="65"/>
      <c r="N330" s="66">
        <v>31.8</v>
      </c>
      <c r="O330" s="23"/>
      <c r="P330" s="64">
        <v>71.5</v>
      </c>
      <c r="Q330" s="23"/>
      <c r="R330" s="64">
        <v>103.3</v>
      </c>
      <c r="S330" s="23"/>
      <c r="T330" s="64"/>
      <c r="U330" s="23"/>
      <c r="V330" s="64"/>
      <c r="W330" s="65"/>
      <c r="X330" s="66">
        <v>32.4</v>
      </c>
      <c r="Y330" s="70"/>
      <c r="Z330" s="71">
        <v>200</v>
      </c>
      <c r="AA330" s="24"/>
      <c r="AB330" s="69">
        <v>0.27</v>
      </c>
      <c r="AC330" s="481">
        <v>13</v>
      </c>
      <c r="AD330" s="480"/>
      <c r="AE330" s="26"/>
      <c r="AF330" s="118"/>
      <c r="AG330" s="6" t="s">
        <v>284</v>
      </c>
      <c r="AH330" s="18" t="s">
        <v>23</v>
      </c>
      <c r="AI330" s="348"/>
      <c r="AJ330" s="1338">
        <v>12.4</v>
      </c>
      <c r="AK330" s="47" t="s">
        <v>36</v>
      </c>
      <c r="AL330" s="98"/>
    </row>
    <row r="331" spans="1:38">
      <c r="A331" s="2231"/>
      <c r="B331" s="1592">
        <v>43117</v>
      </c>
      <c r="C331" s="1593" t="s">
        <v>35</v>
      </c>
      <c r="D331" s="75" t="s">
        <v>676</v>
      </c>
      <c r="E331" s="73" t="s">
        <v>644</v>
      </c>
      <c r="F331" s="61"/>
      <c r="G331" s="23">
        <v>6.7</v>
      </c>
      <c r="H331" s="64">
        <v>7.2</v>
      </c>
      <c r="I331" s="65">
        <v>4.3</v>
      </c>
      <c r="J331" s="66">
        <v>2.8</v>
      </c>
      <c r="K331" s="24">
        <v>8.1</v>
      </c>
      <c r="L331" s="69">
        <v>7.8</v>
      </c>
      <c r="M331" s="65"/>
      <c r="N331" s="66">
        <v>31.5</v>
      </c>
      <c r="O331" s="23"/>
      <c r="P331" s="64">
        <v>69.5</v>
      </c>
      <c r="Q331" s="23"/>
      <c r="R331" s="64">
        <v>103.5</v>
      </c>
      <c r="S331" s="23"/>
      <c r="T331" s="64"/>
      <c r="U331" s="23"/>
      <c r="V331" s="64"/>
      <c r="W331" s="65"/>
      <c r="X331" s="66">
        <v>34.200000000000003</v>
      </c>
      <c r="Y331" s="70"/>
      <c r="Z331" s="71">
        <v>218</v>
      </c>
      <c r="AA331" s="24"/>
      <c r="AB331" s="69">
        <v>0.19</v>
      </c>
      <c r="AC331" s="481">
        <v>120</v>
      </c>
      <c r="AD331" s="480"/>
      <c r="AE331" s="26"/>
      <c r="AF331" s="118"/>
      <c r="AG331" s="6" t="s">
        <v>285</v>
      </c>
      <c r="AH331" s="18" t="s">
        <v>23</v>
      </c>
      <c r="AI331" s="24"/>
      <c r="AJ331" s="1357">
        <v>2.7E-2</v>
      </c>
      <c r="AK331" s="42" t="s">
        <v>36</v>
      </c>
      <c r="AL331" s="96"/>
    </row>
    <row r="332" spans="1:38">
      <c r="A332" s="2231"/>
      <c r="B332" s="1592">
        <v>43118</v>
      </c>
      <c r="C332" s="1593" t="s">
        <v>39</v>
      </c>
      <c r="D332" s="75" t="s">
        <v>657</v>
      </c>
      <c r="E332" s="73" t="s">
        <v>644</v>
      </c>
      <c r="F332" s="61"/>
      <c r="G332" s="23">
        <v>6.9</v>
      </c>
      <c r="H332" s="64">
        <v>7.4</v>
      </c>
      <c r="I332" s="65">
        <v>4.8</v>
      </c>
      <c r="J332" s="66">
        <v>4.5</v>
      </c>
      <c r="K332" s="24">
        <v>8.1</v>
      </c>
      <c r="L332" s="69">
        <v>8</v>
      </c>
      <c r="M332" s="65"/>
      <c r="N332" s="66">
        <v>31.4</v>
      </c>
      <c r="O332" s="23"/>
      <c r="P332" s="64">
        <v>71.7</v>
      </c>
      <c r="Q332" s="23"/>
      <c r="R332" s="64">
        <v>104.1</v>
      </c>
      <c r="S332" s="23"/>
      <c r="T332" s="64"/>
      <c r="U332" s="23"/>
      <c r="V332" s="64"/>
      <c r="W332" s="65"/>
      <c r="X332" s="66">
        <v>32.5</v>
      </c>
      <c r="Y332" s="70"/>
      <c r="Z332" s="71">
        <v>237</v>
      </c>
      <c r="AA332" s="24"/>
      <c r="AB332" s="69">
        <v>0.22</v>
      </c>
      <c r="AC332" s="481"/>
      <c r="AD332" s="480"/>
      <c r="AE332" s="26"/>
      <c r="AF332" s="118"/>
      <c r="AG332" s="6" t="s">
        <v>292</v>
      </c>
      <c r="AH332" s="18" t="s">
        <v>23</v>
      </c>
      <c r="AI332" s="23"/>
      <c r="AJ332" s="1322">
        <v>3.53</v>
      </c>
      <c r="AK332" s="36" t="s">
        <v>36</v>
      </c>
      <c r="AL332" s="97"/>
    </row>
    <row r="333" spans="1:38">
      <c r="A333" s="2231"/>
      <c r="B333" s="1592">
        <v>43119</v>
      </c>
      <c r="C333" s="1593" t="s">
        <v>40</v>
      </c>
      <c r="D333" s="75" t="s">
        <v>657</v>
      </c>
      <c r="E333" s="73" t="s">
        <v>644</v>
      </c>
      <c r="F333" s="61"/>
      <c r="G333" s="23">
        <v>6.9</v>
      </c>
      <c r="H333" s="64">
        <v>7.2</v>
      </c>
      <c r="I333" s="65">
        <v>4.5</v>
      </c>
      <c r="J333" s="66">
        <v>4.0999999999999996</v>
      </c>
      <c r="K333" s="24">
        <v>7.9</v>
      </c>
      <c r="L333" s="69">
        <v>8.1</v>
      </c>
      <c r="M333" s="65"/>
      <c r="N333" s="66">
        <v>32</v>
      </c>
      <c r="O333" s="23"/>
      <c r="P333" s="64">
        <v>71.2</v>
      </c>
      <c r="Q333" s="23"/>
      <c r="R333" s="64">
        <v>101.3</v>
      </c>
      <c r="S333" s="23"/>
      <c r="T333" s="64"/>
      <c r="U333" s="23"/>
      <c r="V333" s="64"/>
      <c r="W333" s="65"/>
      <c r="X333" s="66">
        <v>33.799999999999997</v>
      </c>
      <c r="Y333" s="70"/>
      <c r="Z333" s="71">
        <v>239</v>
      </c>
      <c r="AA333" s="24"/>
      <c r="AB333" s="69">
        <v>0.28999999999999998</v>
      </c>
      <c r="AC333" s="481"/>
      <c r="AD333" s="480"/>
      <c r="AE333" s="26"/>
      <c r="AF333" s="118"/>
      <c r="AG333" s="6" t="s">
        <v>286</v>
      </c>
      <c r="AH333" s="18" t="s">
        <v>23</v>
      </c>
      <c r="AI333" s="23"/>
      <c r="AJ333" s="1322">
        <v>3.85</v>
      </c>
      <c r="AK333" s="36" t="s">
        <v>36</v>
      </c>
      <c r="AL333" s="97"/>
    </row>
    <row r="334" spans="1:38">
      <c r="A334" s="2231"/>
      <c r="B334" s="1592">
        <v>43120</v>
      </c>
      <c r="C334" s="1593" t="s">
        <v>41</v>
      </c>
      <c r="D334" s="75" t="s">
        <v>659</v>
      </c>
      <c r="E334" s="73" t="s">
        <v>644</v>
      </c>
      <c r="F334" s="61"/>
      <c r="G334" s="23">
        <v>6.9</v>
      </c>
      <c r="H334" s="64">
        <v>7.1</v>
      </c>
      <c r="I334" s="65">
        <v>4.5</v>
      </c>
      <c r="J334" s="66">
        <v>4.9000000000000004</v>
      </c>
      <c r="K334" s="24">
        <v>7.9</v>
      </c>
      <c r="L334" s="69">
        <v>8</v>
      </c>
      <c r="M334" s="65"/>
      <c r="N334" s="66">
        <v>31.7</v>
      </c>
      <c r="O334" s="23"/>
      <c r="P334" s="64"/>
      <c r="Q334" s="23"/>
      <c r="R334" s="64"/>
      <c r="S334" s="23"/>
      <c r="T334" s="64"/>
      <c r="U334" s="23"/>
      <c r="V334" s="64"/>
      <c r="W334" s="65"/>
      <c r="X334" s="66"/>
      <c r="Y334" s="70"/>
      <c r="Z334" s="71"/>
      <c r="AA334" s="24"/>
      <c r="AB334" s="69"/>
      <c r="AC334" s="481"/>
      <c r="AD334" s="480"/>
      <c r="AE334" s="26"/>
      <c r="AF334" s="118"/>
      <c r="AG334" s="6" t="s">
        <v>287</v>
      </c>
      <c r="AH334" s="18" t="s">
        <v>23</v>
      </c>
      <c r="AI334" s="51"/>
      <c r="AJ334" s="1369">
        <v>0.13800000000000001</v>
      </c>
      <c r="AK334" s="43" t="s">
        <v>36</v>
      </c>
      <c r="AL334" s="99"/>
    </row>
    <row r="335" spans="1:38">
      <c r="A335" s="2231"/>
      <c r="B335" s="1592">
        <v>43121</v>
      </c>
      <c r="C335" s="1593" t="s">
        <v>42</v>
      </c>
      <c r="D335" s="75" t="s">
        <v>657</v>
      </c>
      <c r="E335" s="73" t="s">
        <v>644</v>
      </c>
      <c r="F335" s="61"/>
      <c r="G335" s="23">
        <v>6.9</v>
      </c>
      <c r="H335" s="64">
        <v>7.2</v>
      </c>
      <c r="I335" s="65">
        <v>4.2</v>
      </c>
      <c r="J335" s="66">
        <v>4.3</v>
      </c>
      <c r="K335" s="24">
        <v>7.9</v>
      </c>
      <c r="L335" s="69">
        <v>7.9</v>
      </c>
      <c r="M335" s="65"/>
      <c r="N335" s="66">
        <v>32.5</v>
      </c>
      <c r="O335" s="23"/>
      <c r="P335" s="64"/>
      <c r="Q335" s="23"/>
      <c r="R335" s="64"/>
      <c r="S335" s="23"/>
      <c r="T335" s="64"/>
      <c r="U335" s="23"/>
      <c r="V335" s="64"/>
      <c r="W335" s="65"/>
      <c r="X335" s="66"/>
      <c r="Y335" s="70"/>
      <c r="Z335" s="71"/>
      <c r="AA335" s="24"/>
      <c r="AB335" s="69"/>
      <c r="AC335" s="481"/>
      <c r="AD335" s="480"/>
      <c r="AE335" s="26"/>
      <c r="AF335" s="118"/>
      <c r="AG335" s="6" t="s">
        <v>288</v>
      </c>
      <c r="AH335" s="18" t="s">
        <v>23</v>
      </c>
      <c r="AI335" s="51"/>
      <c r="AJ335" s="52" t="s">
        <v>644</v>
      </c>
      <c r="AK335" s="43" t="s">
        <v>36</v>
      </c>
      <c r="AL335" s="99"/>
    </row>
    <row r="336" spans="1:38">
      <c r="A336" s="2231"/>
      <c r="B336" s="1592">
        <v>43122</v>
      </c>
      <c r="C336" s="1593" t="s">
        <v>37</v>
      </c>
      <c r="D336" s="75" t="s">
        <v>676</v>
      </c>
      <c r="E336" s="73" t="s">
        <v>644</v>
      </c>
      <c r="F336" s="61"/>
      <c r="G336" s="23">
        <v>6.9</v>
      </c>
      <c r="H336" s="64">
        <v>7</v>
      </c>
      <c r="I336" s="65">
        <v>3.9</v>
      </c>
      <c r="J336" s="66">
        <v>4</v>
      </c>
      <c r="K336" s="24">
        <v>7.9</v>
      </c>
      <c r="L336" s="69">
        <v>8</v>
      </c>
      <c r="M336" s="65"/>
      <c r="N336" s="66">
        <v>32.299999999999997</v>
      </c>
      <c r="O336" s="23"/>
      <c r="P336" s="64">
        <v>72.8</v>
      </c>
      <c r="Q336" s="23"/>
      <c r="R336" s="64">
        <v>103.5</v>
      </c>
      <c r="S336" s="23"/>
      <c r="T336" s="64"/>
      <c r="U336" s="23"/>
      <c r="V336" s="64"/>
      <c r="W336" s="65"/>
      <c r="X336" s="66">
        <v>32.299999999999997</v>
      </c>
      <c r="Y336" s="70"/>
      <c r="Z336" s="71">
        <v>222</v>
      </c>
      <c r="AA336" s="24"/>
      <c r="AB336" s="69">
        <v>0.26</v>
      </c>
      <c r="AC336" s="481"/>
      <c r="AD336" s="480"/>
      <c r="AE336" s="26"/>
      <c r="AF336" s="118"/>
      <c r="AG336" s="1352" t="s">
        <v>289</v>
      </c>
      <c r="AH336" s="1750" t="s">
        <v>23</v>
      </c>
      <c r="AI336" s="1777"/>
      <c r="AJ336" s="1682">
        <v>24.5</v>
      </c>
      <c r="AK336" s="8" t="s">
        <v>36</v>
      </c>
      <c r="AL336" s="9"/>
    </row>
    <row r="337" spans="1:38">
      <c r="A337" s="2231"/>
      <c r="B337" s="1592">
        <v>43123</v>
      </c>
      <c r="C337" s="1593" t="s">
        <v>38</v>
      </c>
      <c r="D337" s="75" t="s">
        <v>657</v>
      </c>
      <c r="E337" s="73" t="s">
        <v>644</v>
      </c>
      <c r="F337" s="61"/>
      <c r="G337" s="23">
        <v>6.8</v>
      </c>
      <c r="H337" s="64">
        <v>7</v>
      </c>
      <c r="I337" s="65">
        <v>4</v>
      </c>
      <c r="J337" s="66">
        <v>3.5</v>
      </c>
      <c r="K337" s="24">
        <v>7.8</v>
      </c>
      <c r="L337" s="69">
        <v>7.9</v>
      </c>
      <c r="M337" s="65"/>
      <c r="N337" s="66">
        <v>32.4</v>
      </c>
      <c r="O337" s="23"/>
      <c r="P337" s="64">
        <v>72.599999999999994</v>
      </c>
      <c r="Q337" s="23"/>
      <c r="R337" s="64">
        <v>102.1</v>
      </c>
      <c r="S337" s="23"/>
      <c r="T337" s="64"/>
      <c r="U337" s="23"/>
      <c r="V337" s="64"/>
      <c r="W337" s="65"/>
      <c r="X337" s="66">
        <v>33.700000000000003</v>
      </c>
      <c r="Y337" s="70"/>
      <c r="Z337" s="71">
        <v>230</v>
      </c>
      <c r="AA337" s="24"/>
      <c r="AB337" s="69">
        <v>0.28000000000000003</v>
      </c>
      <c r="AC337" s="481"/>
      <c r="AD337" s="480"/>
      <c r="AE337" s="26"/>
      <c r="AF337" s="118"/>
      <c r="AG337" s="1352" t="s">
        <v>27</v>
      </c>
      <c r="AH337" s="1750" t="s">
        <v>23</v>
      </c>
      <c r="AI337" s="1777"/>
      <c r="AJ337" s="1682">
        <v>27.5</v>
      </c>
      <c r="AK337" s="8" t="s">
        <v>36</v>
      </c>
      <c r="AL337" s="9"/>
    </row>
    <row r="338" spans="1:38">
      <c r="A338" s="2231"/>
      <c r="B338" s="1592">
        <v>43124</v>
      </c>
      <c r="C338" s="1593" t="s">
        <v>35</v>
      </c>
      <c r="D338" s="75" t="s">
        <v>657</v>
      </c>
      <c r="E338" s="73" t="s">
        <v>644</v>
      </c>
      <c r="F338" s="61"/>
      <c r="G338" s="23">
        <v>6.8</v>
      </c>
      <c r="H338" s="64">
        <v>7</v>
      </c>
      <c r="I338" s="65">
        <v>4</v>
      </c>
      <c r="J338" s="66">
        <v>3.9</v>
      </c>
      <c r="K338" s="24">
        <v>7.8</v>
      </c>
      <c r="L338" s="69">
        <v>7.8</v>
      </c>
      <c r="M338" s="65"/>
      <c r="N338" s="66">
        <v>32.799999999999997</v>
      </c>
      <c r="O338" s="23"/>
      <c r="P338" s="64">
        <v>72.8</v>
      </c>
      <c r="Q338" s="23"/>
      <c r="R338" s="64">
        <v>103.3</v>
      </c>
      <c r="S338" s="23"/>
      <c r="T338" s="64"/>
      <c r="U338" s="23"/>
      <c r="V338" s="64"/>
      <c r="W338" s="65"/>
      <c r="X338" s="66">
        <v>33.799999999999997</v>
      </c>
      <c r="Y338" s="70"/>
      <c r="Z338" s="71">
        <v>225</v>
      </c>
      <c r="AA338" s="24"/>
      <c r="AB338" s="69">
        <v>0.25</v>
      </c>
      <c r="AC338" s="481">
        <v>5</v>
      </c>
      <c r="AD338" s="480">
        <v>2</v>
      </c>
      <c r="AE338" s="26"/>
      <c r="AF338" s="118"/>
      <c r="AG338" s="1190" t="s">
        <v>290</v>
      </c>
      <c r="AH338" s="1751" t="s">
        <v>275</v>
      </c>
      <c r="AI338" s="1778"/>
      <c r="AJ338" s="1779">
        <v>5</v>
      </c>
      <c r="AK338" s="1307" t="s">
        <v>36</v>
      </c>
      <c r="AL338" s="1306"/>
    </row>
    <row r="339" spans="1:38">
      <c r="A339" s="2231"/>
      <c r="B339" s="1592">
        <v>43125</v>
      </c>
      <c r="C339" s="1593" t="s">
        <v>39</v>
      </c>
      <c r="D339" s="75" t="s">
        <v>657</v>
      </c>
      <c r="E339" s="73" t="s">
        <v>644</v>
      </c>
      <c r="F339" s="61"/>
      <c r="G339" s="23">
        <v>6.6</v>
      </c>
      <c r="H339" s="64">
        <v>6.7</v>
      </c>
      <c r="I339" s="65">
        <v>3.2</v>
      </c>
      <c r="J339" s="66">
        <v>2.8</v>
      </c>
      <c r="K339" s="24">
        <v>7.8</v>
      </c>
      <c r="L339" s="69">
        <v>7.8</v>
      </c>
      <c r="M339" s="65"/>
      <c r="N339" s="66">
        <v>32.700000000000003</v>
      </c>
      <c r="O339" s="23"/>
      <c r="P339" s="64">
        <v>72.2</v>
      </c>
      <c r="Q339" s="23"/>
      <c r="R339" s="64">
        <v>105.1</v>
      </c>
      <c r="S339" s="23"/>
      <c r="T339" s="64"/>
      <c r="U339" s="23"/>
      <c r="V339" s="64"/>
      <c r="W339" s="65"/>
      <c r="X339" s="66">
        <v>34.6</v>
      </c>
      <c r="Y339" s="70"/>
      <c r="Z339" s="71">
        <v>228</v>
      </c>
      <c r="AA339" s="24"/>
      <c r="AB339" s="69">
        <v>0.28000000000000003</v>
      </c>
      <c r="AC339" s="481"/>
      <c r="AD339" s="480"/>
      <c r="AE339" s="26"/>
      <c r="AF339" s="118"/>
      <c r="AG339" s="1308" t="s">
        <v>291</v>
      </c>
      <c r="AH339" s="1750" t="s">
        <v>23</v>
      </c>
      <c r="AI339" s="1777"/>
      <c r="AJ339" s="1682">
        <v>4</v>
      </c>
      <c r="AK339" s="8" t="s">
        <v>36</v>
      </c>
      <c r="AL339" s="9"/>
    </row>
    <row r="340" spans="1:38">
      <c r="A340" s="2231"/>
      <c r="B340" s="1592">
        <v>43126</v>
      </c>
      <c r="C340" s="1593" t="s">
        <v>40</v>
      </c>
      <c r="D340" s="75" t="s">
        <v>657</v>
      </c>
      <c r="E340" s="73" t="s">
        <v>644</v>
      </c>
      <c r="F340" s="61"/>
      <c r="G340" s="23">
        <v>6.5</v>
      </c>
      <c r="H340" s="64">
        <v>6.7</v>
      </c>
      <c r="I340" s="65">
        <v>3.5</v>
      </c>
      <c r="J340" s="66">
        <v>2.9</v>
      </c>
      <c r="K340" s="24">
        <v>7.8</v>
      </c>
      <c r="L340" s="69">
        <v>7.8</v>
      </c>
      <c r="M340" s="65"/>
      <c r="N340" s="66">
        <v>32.200000000000003</v>
      </c>
      <c r="O340" s="23"/>
      <c r="P340" s="64">
        <v>73.3</v>
      </c>
      <c r="Q340" s="23"/>
      <c r="R340" s="64">
        <v>101.9</v>
      </c>
      <c r="S340" s="23"/>
      <c r="T340" s="64"/>
      <c r="U340" s="23"/>
      <c r="V340" s="64"/>
      <c r="W340" s="65"/>
      <c r="X340" s="66">
        <v>34.299999999999997</v>
      </c>
      <c r="Y340" s="70"/>
      <c r="Z340" s="71">
        <v>248</v>
      </c>
      <c r="AA340" s="24"/>
      <c r="AB340" s="69">
        <v>0.24</v>
      </c>
      <c r="AC340" s="481"/>
      <c r="AD340" s="480"/>
      <c r="AE340" s="26"/>
      <c r="AF340" s="118"/>
      <c r="AG340" s="19"/>
      <c r="AH340" s="1353"/>
      <c r="AI340" s="19"/>
      <c r="AJ340" s="1353"/>
      <c r="AK340" s="1353"/>
      <c r="AL340" s="1304"/>
    </row>
    <row r="341" spans="1:38">
      <c r="A341" s="2231"/>
      <c r="B341" s="1604">
        <v>43127</v>
      </c>
      <c r="C341" s="1596" t="s">
        <v>41</v>
      </c>
      <c r="D341" s="539" t="s">
        <v>657</v>
      </c>
      <c r="E341" s="194" t="s">
        <v>644</v>
      </c>
      <c r="F341" s="195"/>
      <c r="G341" s="196">
        <v>6.3</v>
      </c>
      <c r="H341" s="188">
        <v>6.5</v>
      </c>
      <c r="I341" s="197">
        <v>3.6</v>
      </c>
      <c r="J341" s="198">
        <v>3</v>
      </c>
      <c r="K341" s="199">
        <v>7.8</v>
      </c>
      <c r="L341" s="200">
        <v>7.9</v>
      </c>
      <c r="M341" s="197"/>
      <c r="N341" s="198">
        <v>35.4</v>
      </c>
      <c r="O341" s="196"/>
      <c r="P341" s="188"/>
      <c r="Q341" s="196"/>
      <c r="R341" s="188"/>
      <c r="S341" s="196"/>
      <c r="T341" s="188"/>
      <c r="U341" s="196"/>
      <c r="V341" s="188"/>
      <c r="W341" s="197"/>
      <c r="X341" s="198"/>
      <c r="Y341" s="202"/>
      <c r="Z341" s="203"/>
      <c r="AA341" s="199"/>
      <c r="AB341" s="200"/>
      <c r="AC341" s="522"/>
      <c r="AD341" s="1362"/>
      <c r="AE341" s="145"/>
      <c r="AF341" s="187"/>
      <c r="AG341" s="19"/>
      <c r="AH341" s="1353"/>
      <c r="AI341" s="19"/>
      <c r="AJ341" s="1353"/>
      <c r="AK341" s="1353"/>
      <c r="AL341" s="1304"/>
    </row>
    <row r="342" spans="1:38" ht="13.5" customHeight="1">
      <c r="A342" s="2231"/>
      <c r="B342" s="1592">
        <v>43128</v>
      </c>
      <c r="C342" s="1593" t="s">
        <v>42</v>
      </c>
      <c r="D342" s="75" t="s">
        <v>657</v>
      </c>
      <c r="E342" s="73" t="s">
        <v>644</v>
      </c>
      <c r="F342" s="61"/>
      <c r="G342" s="23">
        <v>6.2</v>
      </c>
      <c r="H342" s="64">
        <v>6.5</v>
      </c>
      <c r="I342" s="65">
        <v>3.6</v>
      </c>
      <c r="J342" s="66">
        <v>3.1</v>
      </c>
      <c r="K342" s="24">
        <v>7.8</v>
      </c>
      <c r="L342" s="69">
        <v>7.9</v>
      </c>
      <c r="M342" s="65"/>
      <c r="N342" s="66">
        <v>35.4</v>
      </c>
      <c r="O342" s="23"/>
      <c r="P342" s="64"/>
      <c r="Q342" s="23"/>
      <c r="R342" s="64"/>
      <c r="S342" s="23"/>
      <c r="T342" s="64"/>
      <c r="U342" s="23"/>
      <c r="V342" s="64"/>
      <c r="W342" s="65"/>
      <c r="X342" s="66"/>
      <c r="Y342" s="70"/>
      <c r="Z342" s="71"/>
      <c r="AA342" s="24"/>
      <c r="AB342" s="69"/>
      <c r="AC342" s="481"/>
      <c r="AD342" s="464"/>
      <c r="AE342" s="466"/>
      <c r="AF342" s="117"/>
      <c r="AG342" s="1812"/>
      <c r="AH342" s="1832"/>
      <c r="AI342" s="1833"/>
      <c r="AJ342" s="1834"/>
      <c r="AK342" s="1832"/>
      <c r="AL342" s="1835"/>
    </row>
    <row r="343" spans="1:38" ht="13.5" customHeight="1">
      <c r="A343" s="2231"/>
      <c r="B343" s="1592">
        <v>43129</v>
      </c>
      <c r="C343" s="1593" t="s">
        <v>37</v>
      </c>
      <c r="D343" s="75" t="s">
        <v>657</v>
      </c>
      <c r="E343" s="73" t="s">
        <v>644</v>
      </c>
      <c r="F343" s="61"/>
      <c r="G343" s="23">
        <v>6.1</v>
      </c>
      <c r="H343" s="64">
        <v>6.3</v>
      </c>
      <c r="I343" s="65">
        <v>3.5</v>
      </c>
      <c r="J343" s="66">
        <v>3.3</v>
      </c>
      <c r="K343" s="24">
        <v>7.9</v>
      </c>
      <c r="L343" s="69">
        <v>7.9</v>
      </c>
      <c r="M343" s="65"/>
      <c r="N343" s="66">
        <v>32.200000000000003</v>
      </c>
      <c r="O343" s="23"/>
      <c r="P343" s="64">
        <v>71.599999999999994</v>
      </c>
      <c r="Q343" s="23"/>
      <c r="R343" s="64">
        <v>102.3</v>
      </c>
      <c r="S343" s="23"/>
      <c r="T343" s="64"/>
      <c r="U343" s="23"/>
      <c r="V343" s="64"/>
      <c r="W343" s="65"/>
      <c r="X343" s="66">
        <v>35.5</v>
      </c>
      <c r="Y343" s="70"/>
      <c r="Z343" s="71">
        <v>252</v>
      </c>
      <c r="AA343" s="24"/>
      <c r="AB343" s="69">
        <v>0.13</v>
      </c>
      <c r="AC343" s="481"/>
      <c r="AD343" s="464"/>
      <c r="AE343" s="467"/>
      <c r="AF343" s="118"/>
      <c r="AG343" s="1398" t="s">
        <v>566</v>
      </c>
      <c r="AH343" s="1842" t="s">
        <v>36</v>
      </c>
      <c r="AI343" s="1842" t="s">
        <v>36</v>
      </c>
      <c r="AJ343" s="1842" t="s">
        <v>36</v>
      </c>
      <c r="AK343" s="1842" t="s">
        <v>36</v>
      </c>
      <c r="AL343" s="1232" t="s">
        <v>36</v>
      </c>
    </row>
    <row r="344" spans="1:38" ht="13.5" customHeight="1">
      <c r="A344" s="2231"/>
      <c r="B344" s="1592">
        <v>43130</v>
      </c>
      <c r="C344" s="1593" t="s">
        <v>38</v>
      </c>
      <c r="D344" s="75" t="s">
        <v>657</v>
      </c>
      <c r="E344" s="73" t="s">
        <v>644</v>
      </c>
      <c r="F344" s="61"/>
      <c r="G344" s="23">
        <v>6.1</v>
      </c>
      <c r="H344" s="64">
        <v>6.1</v>
      </c>
      <c r="I344" s="65">
        <v>3.5</v>
      </c>
      <c r="J344" s="66">
        <v>3.4</v>
      </c>
      <c r="K344" s="24">
        <v>8.1</v>
      </c>
      <c r="L344" s="69">
        <v>7.9</v>
      </c>
      <c r="M344" s="65"/>
      <c r="N344" s="66">
        <v>32.299999999999997</v>
      </c>
      <c r="O344" s="23"/>
      <c r="P344" s="64">
        <v>73</v>
      </c>
      <c r="Q344" s="23"/>
      <c r="R344" s="64">
        <v>101.3</v>
      </c>
      <c r="S344" s="23"/>
      <c r="T344" s="64"/>
      <c r="U344" s="23"/>
      <c r="V344" s="64"/>
      <c r="W344" s="65"/>
      <c r="X344" s="66">
        <v>34.5</v>
      </c>
      <c r="Y344" s="70"/>
      <c r="Z344" s="71">
        <v>265</v>
      </c>
      <c r="AA344" s="24"/>
      <c r="AB344" s="69">
        <v>0.18</v>
      </c>
      <c r="AC344" s="481"/>
      <c r="AD344" s="464">
        <v>18</v>
      </c>
      <c r="AE344" s="467"/>
      <c r="AF344" s="118"/>
      <c r="AG344" s="1691" t="s">
        <v>36</v>
      </c>
      <c r="AH344" s="1836" t="s">
        <v>36</v>
      </c>
      <c r="AI344" s="1837" t="s">
        <v>36</v>
      </c>
      <c r="AJ344" s="1837" t="s">
        <v>36</v>
      </c>
      <c r="AK344" s="1837" t="s">
        <v>36</v>
      </c>
      <c r="AL344" s="1234" t="s">
        <v>36</v>
      </c>
    </row>
    <row r="345" spans="1:38" ht="13.5" customHeight="1">
      <c r="A345" s="2231"/>
      <c r="B345" s="1592">
        <v>43131</v>
      </c>
      <c r="C345" s="1593" t="s">
        <v>35</v>
      </c>
      <c r="D345" s="75" t="s">
        <v>657</v>
      </c>
      <c r="E345" s="73" t="s">
        <v>644</v>
      </c>
      <c r="F345" s="61"/>
      <c r="G345" s="23">
        <v>6.1</v>
      </c>
      <c r="H345" s="64">
        <v>6.4</v>
      </c>
      <c r="I345" s="65">
        <v>3.9</v>
      </c>
      <c r="J345" s="66">
        <v>3.8</v>
      </c>
      <c r="K345" s="24">
        <v>7.8</v>
      </c>
      <c r="L345" s="69">
        <v>7.8</v>
      </c>
      <c r="M345" s="65"/>
      <c r="N345" s="66">
        <v>32.299999999999997</v>
      </c>
      <c r="O345" s="23"/>
      <c r="P345" s="64">
        <v>72.599999999999994</v>
      </c>
      <c r="Q345" s="23"/>
      <c r="R345" s="64">
        <v>101.3</v>
      </c>
      <c r="S345" s="23"/>
      <c r="T345" s="64"/>
      <c r="U345" s="23"/>
      <c r="V345" s="64"/>
      <c r="W345" s="65"/>
      <c r="X345" s="66">
        <v>33.799999999999997</v>
      </c>
      <c r="Y345" s="70"/>
      <c r="Z345" s="71">
        <v>227</v>
      </c>
      <c r="AA345" s="24"/>
      <c r="AB345" s="69">
        <v>0.2</v>
      </c>
      <c r="AC345" s="481"/>
      <c r="AD345" s="464">
        <v>2</v>
      </c>
      <c r="AE345" s="467"/>
      <c r="AF345" s="118"/>
      <c r="AG345" s="1691" t="s">
        <v>36</v>
      </c>
      <c r="AH345" s="1836" t="s">
        <v>36</v>
      </c>
      <c r="AI345" s="1838" t="s">
        <v>36</v>
      </c>
      <c r="AJ345" s="1838" t="s">
        <v>36</v>
      </c>
      <c r="AK345" s="1298" t="s">
        <v>36</v>
      </c>
      <c r="AL345" s="1299" t="s">
        <v>36</v>
      </c>
    </row>
    <row r="346" spans="1:38" ht="13.5" customHeight="1">
      <c r="A346" s="2231"/>
      <c r="B346" s="2301" t="s">
        <v>407</v>
      </c>
      <c r="C346" s="2302"/>
      <c r="D346" s="664"/>
      <c r="E346" s="702"/>
      <c r="F346" s="587">
        <f>MAX(F315:F345)</f>
        <v>9.1</v>
      </c>
      <c r="G346" s="587">
        <f t="shared" ref="G346:AD346" si="40">MAX(G315:G345)</f>
        <v>7.7</v>
      </c>
      <c r="H346" s="587">
        <f t="shared" si="40"/>
        <v>8.1</v>
      </c>
      <c r="I346" s="587">
        <f t="shared" si="40"/>
        <v>4.8</v>
      </c>
      <c r="J346" s="587">
        <f t="shared" si="40"/>
        <v>4.9000000000000004</v>
      </c>
      <c r="K346" s="1211">
        <f t="shared" si="40"/>
        <v>8.1999999999999993</v>
      </c>
      <c r="L346" s="1211">
        <f t="shared" si="40"/>
        <v>8.1</v>
      </c>
      <c r="M346" s="587">
        <f t="shared" si="40"/>
        <v>0</v>
      </c>
      <c r="N346" s="587">
        <f t="shared" si="40"/>
        <v>35.4</v>
      </c>
      <c r="O346" s="587">
        <f t="shared" si="40"/>
        <v>0</v>
      </c>
      <c r="P346" s="587">
        <f t="shared" si="40"/>
        <v>73.5</v>
      </c>
      <c r="Q346" s="587">
        <f t="shared" si="40"/>
        <v>0</v>
      </c>
      <c r="R346" s="587">
        <f t="shared" si="40"/>
        <v>105.1</v>
      </c>
      <c r="S346" s="587">
        <f t="shared" si="40"/>
        <v>0</v>
      </c>
      <c r="T346" s="587">
        <f t="shared" si="40"/>
        <v>57.6</v>
      </c>
      <c r="U346" s="587">
        <f t="shared" si="40"/>
        <v>0</v>
      </c>
      <c r="V346" s="587">
        <f t="shared" si="40"/>
        <v>44.7</v>
      </c>
      <c r="W346" s="587">
        <f t="shared" si="40"/>
        <v>0</v>
      </c>
      <c r="X346" s="587">
        <f t="shared" si="40"/>
        <v>35.5</v>
      </c>
      <c r="Y346" s="1209">
        <f t="shared" si="40"/>
        <v>0</v>
      </c>
      <c r="Z346" s="1209">
        <f t="shared" si="40"/>
        <v>265</v>
      </c>
      <c r="AA346" s="1211">
        <f t="shared" si="40"/>
        <v>0</v>
      </c>
      <c r="AB346" s="1211">
        <f t="shared" si="40"/>
        <v>0.31</v>
      </c>
      <c r="AC346" s="1358">
        <f t="shared" si="40"/>
        <v>120</v>
      </c>
      <c r="AD346" s="1360">
        <f t="shared" si="40"/>
        <v>18</v>
      </c>
      <c r="AE346" s="467"/>
      <c r="AF346" s="118"/>
      <c r="AG346" s="1691"/>
      <c r="AH346" s="1836"/>
      <c r="AI346" s="1839"/>
      <c r="AJ346" s="1839"/>
      <c r="AK346" s="1300"/>
      <c r="AL346" s="1301"/>
    </row>
    <row r="347" spans="1:38" ht="13.5" customHeight="1">
      <c r="A347" s="2231"/>
      <c r="B347" s="2303" t="s">
        <v>408</v>
      </c>
      <c r="C347" s="2304"/>
      <c r="D347" s="666"/>
      <c r="E347" s="703"/>
      <c r="F347" s="598">
        <f>MIN(F315:F345)</f>
        <v>9.1</v>
      </c>
      <c r="G347" s="598">
        <f t="shared" ref="G347:AB347" si="41">MIN(G315:G345)</f>
        <v>6.1</v>
      </c>
      <c r="H347" s="598">
        <f t="shared" si="41"/>
        <v>6.1</v>
      </c>
      <c r="I347" s="598">
        <f t="shared" si="41"/>
        <v>3</v>
      </c>
      <c r="J347" s="598">
        <f t="shared" si="41"/>
        <v>2.2000000000000002</v>
      </c>
      <c r="K347" s="1212">
        <f t="shared" si="41"/>
        <v>7.8</v>
      </c>
      <c r="L347" s="1212">
        <f t="shared" si="41"/>
        <v>7.8</v>
      </c>
      <c r="M347" s="598">
        <f t="shared" si="41"/>
        <v>0</v>
      </c>
      <c r="N347" s="598">
        <f t="shared" si="41"/>
        <v>31.3</v>
      </c>
      <c r="O347" s="598">
        <f t="shared" si="41"/>
        <v>0</v>
      </c>
      <c r="P347" s="598">
        <f t="shared" si="41"/>
        <v>69.5</v>
      </c>
      <c r="Q347" s="598">
        <f t="shared" si="41"/>
        <v>0</v>
      </c>
      <c r="R347" s="598">
        <f t="shared" si="41"/>
        <v>100.5</v>
      </c>
      <c r="S347" s="598">
        <f t="shared" si="41"/>
        <v>0</v>
      </c>
      <c r="T347" s="598">
        <f t="shared" si="41"/>
        <v>57.6</v>
      </c>
      <c r="U347" s="598">
        <f t="shared" si="41"/>
        <v>0</v>
      </c>
      <c r="V347" s="598">
        <f t="shared" si="41"/>
        <v>44.7</v>
      </c>
      <c r="W347" s="598">
        <f t="shared" si="41"/>
        <v>0</v>
      </c>
      <c r="X347" s="598">
        <f t="shared" si="41"/>
        <v>31.8</v>
      </c>
      <c r="Y347" s="1210">
        <f t="shared" si="41"/>
        <v>0</v>
      </c>
      <c r="Z347" s="1210">
        <f t="shared" si="41"/>
        <v>200</v>
      </c>
      <c r="AA347" s="1212">
        <f t="shared" si="41"/>
        <v>0</v>
      </c>
      <c r="AB347" s="1212">
        <f t="shared" si="41"/>
        <v>0.13</v>
      </c>
      <c r="AC347" s="1359">
        <v>0</v>
      </c>
      <c r="AD347" s="1361">
        <v>0</v>
      </c>
      <c r="AE347" s="467"/>
      <c r="AF347" s="118"/>
      <c r="AG347" s="1691"/>
      <c r="AH347" s="1836"/>
      <c r="AI347" s="1837"/>
      <c r="AJ347" s="1837"/>
      <c r="AK347" s="1233"/>
      <c r="AL347" s="1234"/>
    </row>
    <row r="348" spans="1:38" ht="13.5" customHeight="1">
      <c r="A348" s="2231"/>
      <c r="B348" s="2303" t="s">
        <v>409</v>
      </c>
      <c r="C348" s="2304"/>
      <c r="D348" s="666"/>
      <c r="E348" s="673"/>
      <c r="F348" s="598">
        <f>IF(COUNT(F315:F345)=0,0,AVERAGE(F315:F345))</f>
        <v>9.1</v>
      </c>
      <c r="G348" s="598">
        <f t="shared" ref="G348:AB348" si="42">IF(COUNT(G315:G345)=0,0,AVERAGE(G315:G345))</f>
        <v>6.8193548387096783</v>
      </c>
      <c r="H348" s="598">
        <f t="shared" si="42"/>
        <v>7.1096774193548375</v>
      </c>
      <c r="I348" s="598">
        <f t="shared" si="42"/>
        <v>3.8935483870967742</v>
      </c>
      <c r="J348" s="598">
        <f t="shared" si="42"/>
        <v>3.5</v>
      </c>
      <c r="K348" s="1212">
        <f t="shared" si="42"/>
        <v>7.9516129032258087</v>
      </c>
      <c r="L348" s="1212">
        <f t="shared" si="42"/>
        <v>7.9322580645161311</v>
      </c>
      <c r="M348" s="598">
        <f t="shared" si="42"/>
        <v>0</v>
      </c>
      <c r="N348" s="598">
        <f t="shared" si="42"/>
        <v>32.735483870967741</v>
      </c>
      <c r="O348" s="598">
        <f t="shared" si="42"/>
        <v>0</v>
      </c>
      <c r="P348" s="598">
        <f t="shared" si="42"/>
        <v>72.115789473684188</v>
      </c>
      <c r="Q348" s="598">
        <f t="shared" si="42"/>
        <v>0</v>
      </c>
      <c r="R348" s="598">
        <f t="shared" si="42"/>
        <v>102.85789473684208</v>
      </c>
      <c r="S348" s="598">
        <f t="shared" si="42"/>
        <v>0</v>
      </c>
      <c r="T348" s="598">
        <f t="shared" si="42"/>
        <v>57.6</v>
      </c>
      <c r="U348" s="598">
        <f t="shared" si="42"/>
        <v>0</v>
      </c>
      <c r="V348" s="598">
        <f t="shared" si="42"/>
        <v>44.7</v>
      </c>
      <c r="W348" s="598">
        <f t="shared" si="42"/>
        <v>0</v>
      </c>
      <c r="X348" s="598">
        <f t="shared" si="42"/>
        <v>33.694736842105264</v>
      </c>
      <c r="Y348" s="1210">
        <f t="shared" si="42"/>
        <v>0</v>
      </c>
      <c r="Z348" s="1210">
        <f t="shared" si="42"/>
        <v>232.31578947368422</v>
      </c>
      <c r="AA348" s="1212">
        <f t="shared" si="42"/>
        <v>0</v>
      </c>
      <c r="AB348" s="1212">
        <f t="shared" si="42"/>
        <v>0.22263157894736843</v>
      </c>
      <c r="AC348" s="1359">
        <f>AC349/31</f>
        <v>4.4516129032258061</v>
      </c>
      <c r="AD348" s="1361">
        <f>AD349/31</f>
        <v>0.70967741935483875</v>
      </c>
      <c r="AE348" s="467"/>
      <c r="AF348" s="118"/>
      <c r="AG348" s="1691"/>
      <c r="AH348" s="1836"/>
      <c r="AI348" s="1837"/>
      <c r="AJ348" s="1837"/>
      <c r="AK348" s="1233"/>
      <c r="AL348" s="1234"/>
    </row>
    <row r="349" spans="1:38" ht="13.5" customHeight="1">
      <c r="A349" s="2241"/>
      <c r="B349" s="2305" t="s">
        <v>410</v>
      </c>
      <c r="C349" s="2306"/>
      <c r="D349" s="705"/>
      <c r="E349" s="676"/>
      <c r="F349" s="677"/>
      <c r="G349" s="681"/>
      <c r="H349" s="678"/>
      <c r="I349" s="679"/>
      <c r="J349" s="682"/>
      <c r="K349" s="706"/>
      <c r="L349" s="680"/>
      <c r="M349" s="679"/>
      <c r="N349" s="682"/>
      <c r="O349" s="681"/>
      <c r="P349" s="678"/>
      <c r="Q349" s="681"/>
      <c r="R349" s="678"/>
      <c r="S349" s="681"/>
      <c r="T349" s="678"/>
      <c r="U349" s="681"/>
      <c r="V349" s="678"/>
      <c r="W349" s="679"/>
      <c r="X349" s="682"/>
      <c r="Y349" s="683"/>
      <c r="Z349" s="701"/>
      <c r="AA349" s="706"/>
      <c r="AB349" s="680"/>
      <c r="AC349" s="1274">
        <f>SUM(AC316:AC345)</f>
        <v>138</v>
      </c>
      <c r="AD349" s="1275">
        <f>SUM(AD316:AD345)</f>
        <v>22</v>
      </c>
      <c r="AE349" s="468"/>
      <c r="AF349" s="187"/>
      <c r="AG349" s="1688"/>
      <c r="AH349" s="1840"/>
      <c r="AI349" s="1841"/>
      <c r="AJ349" s="1841"/>
      <c r="AK349" s="1302"/>
      <c r="AL349" s="1303"/>
    </row>
    <row r="350" spans="1:38" ht="13.5" customHeight="1">
      <c r="A350" s="2256" t="s">
        <v>598</v>
      </c>
      <c r="B350" s="472">
        <v>42767</v>
      </c>
      <c r="C350" s="473" t="s">
        <v>774</v>
      </c>
      <c r="D350" s="75" t="s">
        <v>627</v>
      </c>
      <c r="E350" s="73" t="s">
        <v>644</v>
      </c>
      <c r="F350" s="61"/>
      <c r="G350" s="23">
        <v>6.1</v>
      </c>
      <c r="H350" s="64">
        <v>6.2</v>
      </c>
      <c r="I350" s="65">
        <v>3.6</v>
      </c>
      <c r="J350" s="66">
        <v>3.5</v>
      </c>
      <c r="K350" s="24">
        <v>7.8</v>
      </c>
      <c r="L350" s="69">
        <v>7.8</v>
      </c>
      <c r="M350" s="65"/>
      <c r="N350" s="66">
        <v>32.700000000000003</v>
      </c>
      <c r="O350" s="23"/>
      <c r="P350" s="64">
        <v>73.099999999999994</v>
      </c>
      <c r="Q350" s="23"/>
      <c r="R350" s="64">
        <v>101.5</v>
      </c>
      <c r="S350" s="23"/>
      <c r="T350" s="64"/>
      <c r="U350" s="23"/>
      <c r="V350" s="64"/>
      <c r="W350" s="65"/>
      <c r="X350" s="66">
        <v>33.6</v>
      </c>
      <c r="Y350" s="70"/>
      <c r="Z350" s="71">
        <v>272</v>
      </c>
      <c r="AA350" s="24"/>
      <c r="AB350" s="69">
        <v>0.2</v>
      </c>
      <c r="AC350" s="481"/>
      <c r="AD350" s="614"/>
      <c r="AE350" s="609"/>
      <c r="AF350" s="610"/>
      <c r="AG350" s="1399">
        <v>43139</v>
      </c>
      <c r="AH350" s="1403" t="s">
        <v>512</v>
      </c>
      <c r="AI350" s="1371">
        <v>8.9</v>
      </c>
      <c r="AJ350" s="1372" t="s">
        <v>20</v>
      </c>
      <c r="AK350" s="1373"/>
      <c r="AL350" s="1374"/>
    </row>
    <row r="351" spans="1:38" ht="13.5" customHeight="1">
      <c r="A351" s="2257"/>
      <c r="B351" s="472">
        <v>42768</v>
      </c>
      <c r="C351" s="473" t="s">
        <v>40</v>
      </c>
      <c r="D351" s="75" t="s">
        <v>632</v>
      </c>
      <c r="E351" s="73" t="s">
        <v>644</v>
      </c>
      <c r="F351" s="61" t="s">
        <v>19</v>
      </c>
      <c r="G351" s="23">
        <v>6</v>
      </c>
      <c r="H351" s="64">
        <v>6.1</v>
      </c>
      <c r="I351" s="65">
        <v>2.7</v>
      </c>
      <c r="J351" s="66">
        <v>3.1</v>
      </c>
      <c r="K351" s="24">
        <v>8</v>
      </c>
      <c r="L351" s="69">
        <v>8</v>
      </c>
      <c r="M351" s="65"/>
      <c r="N351" s="66">
        <v>32.5</v>
      </c>
      <c r="O351" s="23"/>
      <c r="P351" s="64">
        <v>72.099999999999994</v>
      </c>
      <c r="Q351" s="23"/>
      <c r="R351" s="64">
        <v>101.1</v>
      </c>
      <c r="S351" s="23"/>
      <c r="T351" s="64" t="s">
        <v>19</v>
      </c>
      <c r="U351" s="23"/>
      <c r="V351" s="64" t="s">
        <v>19</v>
      </c>
      <c r="W351" s="65"/>
      <c r="X351" s="66">
        <v>33.4</v>
      </c>
      <c r="Y351" s="70"/>
      <c r="Z351" s="71">
        <v>267</v>
      </c>
      <c r="AA351" s="24"/>
      <c r="AB351" s="1826">
        <v>0.14000000000000001</v>
      </c>
      <c r="AC351" s="481"/>
      <c r="AD351" s="464"/>
      <c r="AE351" s="467"/>
      <c r="AF351" s="118"/>
      <c r="AG351" s="12" t="s">
        <v>513</v>
      </c>
      <c r="AH351" s="13" t="s">
        <v>514</v>
      </c>
      <c r="AI351" s="1376" t="s">
        <v>515</v>
      </c>
      <c r="AJ351" s="1377" t="s">
        <v>516</v>
      </c>
      <c r="AK351" s="1334"/>
      <c r="AL351" s="1335"/>
    </row>
    <row r="352" spans="1:38" ht="13.5" customHeight="1">
      <c r="A352" s="2257"/>
      <c r="B352" s="472">
        <v>42769</v>
      </c>
      <c r="C352" s="473" t="s">
        <v>41</v>
      </c>
      <c r="D352" s="75" t="s">
        <v>641</v>
      </c>
      <c r="E352" s="73" t="s">
        <v>644</v>
      </c>
      <c r="F352" s="61"/>
      <c r="G352" s="23">
        <v>5.9</v>
      </c>
      <c r="H352" s="64">
        <v>6.2</v>
      </c>
      <c r="I352" s="65">
        <v>2.9</v>
      </c>
      <c r="J352" s="66">
        <v>3</v>
      </c>
      <c r="K352" s="24">
        <v>7.9</v>
      </c>
      <c r="L352" s="69">
        <v>7.9</v>
      </c>
      <c r="M352" s="65"/>
      <c r="N352" s="66">
        <v>35.200000000000003</v>
      </c>
      <c r="O352" s="23"/>
      <c r="P352" s="64" t="s">
        <v>19</v>
      </c>
      <c r="Q352" s="23"/>
      <c r="R352" s="64"/>
      <c r="S352" s="23"/>
      <c r="T352" s="64"/>
      <c r="U352" s="23"/>
      <c r="V352" s="64"/>
      <c r="W352" s="65"/>
      <c r="X352" s="66" t="s">
        <v>19</v>
      </c>
      <c r="Y352" s="70"/>
      <c r="Z352" s="71" t="s">
        <v>19</v>
      </c>
      <c r="AA352" s="24"/>
      <c r="AB352" s="1826"/>
      <c r="AC352" s="481"/>
      <c r="AD352" s="464"/>
      <c r="AE352" s="467"/>
      <c r="AF352" s="118"/>
      <c r="AG352" s="1218" t="s">
        <v>517</v>
      </c>
      <c r="AH352" s="1219" t="s">
        <v>20</v>
      </c>
      <c r="AI352" s="1292"/>
      <c r="AJ352" s="1293">
        <v>6.9</v>
      </c>
      <c r="AK352" s="1400"/>
      <c r="AL352" s="1401"/>
    </row>
    <row r="353" spans="1:38" ht="13.5" customHeight="1">
      <c r="A353" s="2257"/>
      <c r="B353" s="472">
        <v>42770</v>
      </c>
      <c r="C353" s="473" t="s">
        <v>42</v>
      </c>
      <c r="D353" s="75" t="s">
        <v>627</v>
      </c>
      <c r="E353" s="73" t="s">
        <v>644</v>
      </c>
      <c r="F353" s="61" t="s">
        <v>19</v>
      </c>
      <c r="G353" s="23">
        <v>5.9</v>
      </c>
      <c r="H353" s="64">
        <v>6.3</v>
      </c>
      <c r="I353" s="65">
        <v>3.1</v>
      </c>
      <c r="J353" s="66">
        <v>3.2</v>
      </c>
      <c r="K353" s="24">
        <v>8</v>
      </c>
      <c r="L353" s="69">
        <v>7.9</v>
      </c>
      <c r="M353" s="65"/>
      <c r="N353" s="66">
        <v>35.1</v>
      </c>
      <c r="O353" s="23"/>
      <c r="P353" s="64" t="s">
        <v>19</v>
      </c>
      <c r="Q353" s="23"/>
      <c r="R353" s="64"/>
      <c r="S353" s="23"/>
      <c r="T353" s="64" t="s">
        <v>19</v>
      </c>
      <c r="U353" s="23"/>
      <c r="V353" s="64" t="s">
        <v>19</v>
      </c>
      <c r="W353" s="65"/>
      <c r="X353" s="66" t="s">
        <v>19</v>
      </c>
      <c r="Y353" s="70"/>
      <c r="Z353" s="71" t="s">
        <v>19</v>
      </c>
      <c r="AA353" s="24"/>
      <c r="AB353" s="1826"/>
      <c r="AC353" s="481"/>
      <c r="AD353" s="464"/>
      <c r="AE353" s="467"/>
      <c r="AF353" s="118"/>
      <c r="AG353" s="6" t="s">
        <v>518</v>
      </c>
      <c r="AH353" s="18" t="s">
        <v>519</v>
      </c>
      <c r="AI353" s="1761"/>
      <c r="AJ353" s="987" t="s">
        <v>644</v>
      </c>
      <c r="AK353" s="25"/>
      <c r="AL353" s="26"/>
    </row>
    <row r="354" spans="1:38" ht="13.5" customHeight="1">
      <c r="A354" s="2257"/>
      <c r="B354" s="472">
        <v>42771</v>
      </c>
      <c r="C354" s="473" t="s">
        <v>37</v>
      </c>
      <c r="D354" s="75" t="s">
        <v>627</v>
      </c>
      <c r="E354" s="73" t="s">
        <v>644</v>
      </c>
      <c r="F354" s="61"/>
      <c r="G354" s="23">
        <v>5.9</v>
      </c>
      <c r="H354" s="64">
        <v>6.3</v>
      </c>
      <c r="I354" s="65">
        <v>3</v>
      </c>
      <c r="J354" s="66">
        <v>3.1</v>
      </c>
      <c r="K354" s="24">
        <v>7.9</v>
      </c>
      <c r="L354" s="69">
        <v>7.8</v>
      </c>
      <c r="M354" s="65"/>
      <c r="N354" s="66">
        <v>32.4</v>
      </c>
      <c r="O354" s="23"/>
      <c r="P354" s="64">
        <v>73</v>
      </c>
      <c r="Q354" s="23"/>
      <c r="R354" s="64">
        <v>101.9</v>
      </c>
      <c r="S354" s="23"/>
      <c r="T354" s="64"/>
      <c r="U354" s="23"/>
      <c r="V354" s="64"/>
      <c r="W354" s="65"/>
      <c r="X354" s="66">
        <v>33.799999999999997</v>
      </c>
      <c r="Y354" s="70"/>
      <c r="Z354" s="71">
        <v>252</v>
      </c>
      <c r="AA354" s="24"/>
      <c r="AB354" s="1826">
        <v>0.15</v>
      </c>
      <c r="AC354" s="481"/>
      <c r="AD354" s="464"/>
      <c r="AE354" s="467"/>
      <c r="AF354" s="118"/>
      <c r="AG354" s="6" t="s">
        <v>21</v>
      </c>
      <c r="AH354" s="18"/>
      <c r="AI354" s="1762"/>
      <c r="AJ354" s="990" t="s">
        <v>644</v>
      </c>
      <c r="AK354" s="42"/>
      <c r="AL354" s="96"/>
    </row>
    <row r="355" spans="1:38" ht="13.5" customHeight="1">
      <c r="A355" s="2257"/>
      <c r="B355" s="472">
        <v>42772</v>
      </c>
      <c r="C355" s="473" t="s">
        <v>38</v>
      </c>
      <c r="D355" s="75" t="s">
        <v>627</v>
      </c>
      <c r="E355" s="73" t="s">
        <v>644</v>
      </c>
      <c r="F355" s="61"/>
      <c r="G355" s="23">
        <v>6</v>
      </c>
      <c r="H355" s="64">
        <v>6.3</v>
      </c>
      <c r="I355" s="65">
        <v>3.1</v>
      </c>
      <c r="J355" s="66">
        <v>2.8</v>
      </c>
      <c r="K355" s="24">
        <v>7.9</v>
      </c>
      <c r="L355" s="69">
        <v>7.8</v>
      </c>
      <c r="M355" s="65"/>
      <c r="N355" s="66">
        <v>32.6</v>
      </c>
      <c r="O355" s="23"/>
      <c r="P355" s="64">
        <v>72.2</v>
      </c>
      <c r="Q355" s="23"/>
      <c r="R355" s="64">
        <v>101.7</v>
      </c>
      <c r="S355" s="23"/>
      <c r="T355" s="64"/>
      <c r="U355" s="23"/>
      <c r="V355" s="64"/>
      <c r="W355" s="65"/>
      <c r="X355" s="66">
        <v>33.799999999999997</v>
      </c>
      <c r="Y355" s="70"/>
      <c r="Z355" s="71">
        <v>270</v>
      </c>
      <c r="AA355" s="24"/>
      <c r="AB355" s="1826">
        <v>0.16</v>
      </c>
      <c r="AC355" s="481"/>
      <c r="AD355" s="464"/>
      <c r="AE355" s="467"/>
      <c r="AF355" s="118"/>
      <c r="AG355" s="6" t="s">
        <v>520</v>
      </c>
      <c r="AH355" s="18" t="s">
        <v>22</v>
      </c>
      <c r="AI355" s="34"/>
      <c r="AJ355" s="35">
        <v>32.700000000000003</v>
      </c>
      <c r="AK355" s="36"/>
      <c r="AL355" s="96"/>
    </row>
    <row r="356" spans="1:38" ht="13.5" customHeight="1">
      <c r="A356" s="2257"/>
      <c r="B356" s="472">
        <v>42773</v>
      </c>
      <c r="C356" s="473" t="s">
        <v>35</v>
      </c>
      <c r="D356" s="75" t="s">
        <v>627</v>
      </c>
      <c r="E356" s="73" t="s">
        <v>644</v>
      </c>
      <c r="F356" s="61"/>
      <c r="G356" s="23">
        <v>5.9</v>
      </c>
      <c r="H356" s="64">
        <v>6.3</v>
      </c>
      <c r="I356" s="65">
        <v>3.4</v>
      </c>
      <c r="J356" s="66">
        <v>2.7</v>
      </c>
      <c r="K356" s="24">
        <v>7.9</v>
      </c>
      <c r="L356" s="69">
        <v>7.8</v>
      </c>
      <c r="M356" s="65"/>
      <c r="N356" s="66">
        <v>32.4</v>
      </c>
      <c r="O356" s="23"/>
      <c r="P356" s="64">
        <v>72.599999999999994</v>
      </c>
      <c r="Q356" s="23"/>
      <c r="R356" s="64">
        <v>102.3</v>
      </c>
      <c r="S356" s="23"/>
      <c r="T356" s="64"/>
      <c r="U356" s="23"/>
      <c r="V356" s="64"/>
      <c r="W356" s="65"/>
      <c r="X356" s="66">
        <v>33.700000000000003</v>
      </c>
      <c r="Y356" s="70"/>
      <c r="Z356" s="71">
        <v>250</v>
      </c>
      <c r="AA356" s="24"/>
      <c r="AB356" s="1826">
        <v>0.15</v>
      </c>
      <c r="AC356" s="481"/>
      <c r="AD356" s="464"/>
      <c r="AE356" s="467"/>
      <c r="AF356" s="118"/>
      <c r="AG356" s="6" t="s">
        <v>521</v>
      </c>
      <c r="AH356" s="18" t="s">
        <v>23</v>
      </c>
      <c r="AI356" s="34"/>
      <c r="AJ356" s="993">
        <v>73.3</v>
      </c>
      <c r="AK356" s="36"/>
      <c r="AL356" s="96"/>
    </row>
    <row r="357" spans="1:38" ht="13.5" customHeight="1">
      <c r="A357" s="2257"/>
      <c r="B357" s="472">
        <v>42774</v>
      </c>
      <c r="C357" s="473" t="s">
        <v>39</v>
      </c>
      <c r="D357" s="75" t="s">
        <v>627</v>
      </c>
      <c r="E357" s="73" t="s">
        <v>644</v>
      </c>
      <c r="F357" s="61">
        <v>8.9</v>
      </c>
      <c r="G357" s="23">
        <v>5.9</v>
      </c>
      <c r="H357" s="64">
        <v>6.9</v>
      </c>
      <c r="I357" s="65">
        <v>3.1</v>
      </c>
      <c r="J357" s="66">
        <v>3</v>
      </c>
      <c r="K357" s="24">
        <v>7.9</v>
      </c>
      <c r="L357" s="69">
        <v>8</v>
      </c>
      <c r="M357" s="65"/>
      <c r="N357" s="66">
        <v>32.700000000000003</v>
      </c>
      <c r="O357" s="23"/>
      <c r="P357" s="64">
        <v>73.3</v>
      </c>
      <c r="Q357" s="23"/>
      <c r="R357" s="64">
        <v>101.9</v>
      </c>
      <c r="S357" s="23"/>
      <c r="T357" s="64">
        <v>58</v>
      </c>
      <c r="U357" s="23"/>
      <c r="V357" s="64">
        <v>43.9</v>
      </c>
      <c r="W357" s="65"/>
      <c r="X357" s="66">
        <v>33.299999999999997</v>
      </c>
      <c r="Y357" s="70"/>
      <c r="Z357" s="71">
        <v>246</v>
      </c>
      <c r="AA357" s="24"/>
      <c r="AB357" s="1826">
        <v>0.19</v>
      </c>
      <c r="AC357" s="481"/>
      <c r="AD357" s="464"/>
      <c r="AE357" s="467"/>
      <c r="AF357" s="118"/>
      <c r="AG357" s="6" t="s">
        <v>522</v>
      </c>
      <c r="AH357" s="18" t="s">
        <v>23</v>
      </c>
      <c r="AI357" s="34"/>
      <c r="AJ357" s="993">
        <v>101.9</v>
      </c>
      <c r="AK357" s="36"/>
      <c r="AL357" s="96"/>
    </row>
    <row r="358" spans="1:38" ht="13.5" customHeight="1">
      <c r="A358" s="2257"/>
      <c r="B358" s="472">
        <v>42775</v>
      </c>
      <c r="C358" s="473" t="s">
        <v>40</v>
      </c>
      <c r="D358" s="75" t="s">
        <v>627</v>
      </c>
      <c r="E358" s="73" t="s">
        <v>644</v>
      </c>
      <c r="F358" s="61"/>
      <c r="G358" s="23">
        <v>5.8</v>
      </c>
      <c r="H358" s="64">
        <v>6.1</v>
      </c>
      <c r="I358" s="65">
        <v>3.3</v>
      </c>
      <c r="J358" s="66">
        <v>2.8</v>
      </c>
      <c r="K358" s="24">
        <v>8</v>
      </c>
      <c r="L358" s="69">
        <v>7.9</v>
      </c>
      <c r="M358" s="65"/>
      <c r="N358" s="66">
        <v>32.4</v>
      </c>
      <c r="O358" s="23"/>
      <c r="P358" s="64">
        <v>73.7</v>
      </c>
      <c r="Q358" s="23"/>
      <c r="R358" s="64">
        <v>103.1</v>
      </c>
      <c r="S358" s="23"/>
      <c r="T358" s="64"/>
      <c r="U358" s="23"/>
      <c r="V358" s="64"/>
      <c r="W358" s="65"/>
      <c r="X358" s="66">
        <v>33.5</v>
      </c>
      <c r="Y358" s="70"/>
      <c r="Z358" s="71">
        <v>228</v>
      </c>
      <c r="AA358" s="24"/>
      <c r="AB358" s="1826">
        <v>0.16</v>
      </c>
      <c r="AC358" s="481"/>
      <c r="AD358" s="464"/>
      <c r="AE358" s="467"/>
      <c r="AF358" s="118"/>
      <c r="AG358" s="6" t="s">
        <v>523</v>
      </c>
      <c r="AH358" s="18" t="s">
        <v>23</v>
      </c>
      <c r="AI358" s="34"/>
      <c r="AJ358" s="993">
        <v>58</v>
      </c>
      <c r="AK358" s="47"/>
      <c r="AL358" s="98"/>
    </row>
    <row r="359" spans="1:38" ht="13.5" customHeight="1">
      <c r="A359" s="2257"/>
      <c r="B359" s="472">
        <v>42776</v>
      </c>
      <c r="C359" s="473" t="s">
        <v>41</v>
      </c>
      <c r="D359" s="75" t="s">
        <v>627</v>
      </c>
      <c r="E359" s="73" t="s">
        <v>644</v>
      </c>
      <c r="F359" s="61"/>
      <c r="G359" s="23">
        <v>5.9</v>
      </c>
      <c r="H359" s="64">
        <v>6.2</v>
      </c>
      <c r="I359" s="65">
        <v>3.6</v>
      </c>
      <c r="J359" s="66">
        <v>3.1</v>
      </c>
      <c r="K359" s="24">
        <v>7.9</v>
      </c>
      <c r="L359" s="69">
        <v>7.8</v>
      </c>
      <c r="M359" s="65"/>
      <c r="N359" s="66">
        <v>35.200000000000003</v>
      </c>
      <c r="O359" s="23"/>
      <c r="P359" s="64" t="s">
        <v>19</v>
      </c>
      <c r="Q359" s="23"/>
      <c r="R359" s="64"/>
      <c r="S359" s="23"/>
      <c r="T359" s="64"/>
      <c r="U359" s="23"/>
      <c r="V359" s="64"/>
      <c r="W359" s="65"/>
      <c r="X359" s="66" t="s">
        <v>19</v>
      </c>
      <c r="Y359" s="70"/>
      <c r="Z359" s="71" t="s">
        <v>19</v>
      </c>
      <c r="AA359" s="24"/>
      <c r="AB359" s="1826"/>
      <c r="AC359" s="481"/>
      <c r="AD359" s="464"/>
      <c r="AE359" s="467"/>
      <c r="AF359" s="118"/>
      <c r="AG359" s="6" t="s">
        <v>524</v>
      </c>
      <c r="AH359" s="18" t="s">
        <v>23</v>
      </c>
      <c r="AI359" s="34"/>
      <c r="AJ359" s="993">
        <v>43.9</v>
      </c>
      <c r="AK359" s="42"/>
      <c r="AL359" s="96"/>
    </row>
    <row r="360" spans="1:38" ht="13.5" customHeight="1">
      <c r="A360" s="2257"/>
      <c r="B360" s="472">
        <v>42777</v>
      </c>
      <c r="C360" s="473" t="s">
        <v>42</v>
      </c>
      <c r="D360" s="75" t="s">
        <v>627</v>
      </c>
      <c r="E360" s="73" t="s">
        <v>644</v>
      </c>
      <c r="F360" s="61"/>
      <c r="G360" s="23">
        <v>6</v>
      </c>
      <c r="H360" s="64">
        <v>6.5</v>
      </c>
      <c r="I360" s="65">
        <v>3.4</v>
      </c>
      <c r="J360" s="66">
        <v>3.2</v>
      </c>
      <c r="K360" s="24">
        <v>7.9</v>
      </c>
      <c r="L360" s="69">
        <v>7.9</v>
      </c>
      <c r="M360" s="65"/>
      <c r="N360" s="66">
        <v>35.1</v>
      </c>
      <c r="O360" s="23"/>
      <c r="P360" s="64" t="s">
        <v>19</v>
      </c>
      <c r="Q360" s="23"/>
      <c r="R360" s="64"/>
      <c r="S360" s="23"/>
      <c r="T360" s="64"/>
      <c r="U360" s="23"/>
      <c r="V360" s="64"/>
      <c r="W360" s="65"/>
      <c r="X360" s="66" t="s">
        <v>19</v>
      </c>
      <c r="Y360" s="70"/>
      <c r="Z360" s="71" t="s">
        <v>19</v>
      </c>
      <c r="AA360" s="24"/>
      <c r="AB360" s="1826"/>
      <c r="AC360" s="481"/>
      <c r="AD360" s="464"/>
      <c r="AE360" s="467"/>
      <c r="AF360" s="118"/>
      <c r="AG360" s="6" t="s">
        <v>525</v>
      </c>
      <c r="AH360" s="18" t="s">
        <v>23</v>
      </c>
      <c r="AI360" s="37"/>
      <c r="AJ360" s="987">
        <v>33.299999999999997</v>
      </c>
      <c r="AK360" s="42"/>
      <c r="AL360" s="96"/>
    </row>
    <row r="361" spans="1:38" ht="13.5" customHeight="1">
      <c r="A361" s="2257"/>
      <c r="B361" s="472">
        <v>42778</v>
      </c>
      <c r="C361" s="473" t="s">
        <v>37</v>
      </c>
      <c r="D361" s="75" t="s">
        <v>627</v>
      </c>
      <c r="E361" s="73" t="s">
        <v>644</v>
      </c>
      <c r="F361" s="61"/>
      <c r="G361" s="23">
        <v>6</v>
      </c>
      <c r="H361" s="64">
        <v>6.3</v>
      </c>
      <c r="I361" s="65">
        <v>3.7</v>
      </c>
      <c r="J361" s="66">
        <v>3.5</v>
      </c>
      <c r="K361" s="24">
        <v>8.1</v>
      </c>
      <c r="L361" s="69">
        <v>8.1</v>
      </c>
      <c r="M361" s="65"/>
      <c r="N361" s="66">
        <v>34.9</v>
      </c>
      <c r="O361" s="23"/>
      <c r="P361" s="64" t="s">
        <v>19</v>
      </c>
      <c r="Q361" s="23"/>
      <c r="R361" s="64"/>
      <c r="S361" s="23"/>
      <c r="T361" s="64"/>
      <c r="U361" s="23"/>
      <c r="V361" s="64"/>
      <c r="W361" s="65"/>
      <c r="X361" s="66" t="s">
        <v>19</v>
      </c>
      <c r="Y361" s="70"/>
      <c r="Z361" s="71" t="s">
        <v>19</v>
      </c>
      <c r="AA361" s="24"/>
      <c r="AB361" s="1826"/>
      <c r="AC361" s="481"/>
      <c r="AD361" s="464"/>
      <c r="AE361" s="467"/>
      <c r="AF361" s="118"/>
      <c r="AG361" s="6" t="s">
        <v>526</v>
      </c>
      <c r="AH361" s="18" t="s">
        <v>23</v>
      </c>
      <c r="AI361" s="995"/>
      <c r="AJ361" s="996">
        <v>246</v>
      </c>
      <c r="AK361" s="47"/>
      <c r="AL361" s="98"/>
    </row>
    <row r="362" spans="1:38" ht="13.5" customHeight="1">
      <c r="A362" s="2257"/>
      <c r="B362" s="472">
        <v>42779</v>
      </c>
      <c r="C362" s="473" t="s">
        <v>38</v>
      </c>
      <c r="D362" s="75" t="s">
        <v>627</v>
      </c>
      <c r="E362" s="73" t="s">
        <v>644</v>
      </c>
      <c r="F362" s="61"/>
      <c r="G362" s="23">
        <v>6.2</v>
      </c>
      <c r="H362" s="64">
        <v>6.5</v>
      </c>
      <c r="I362" s="65">
        <v>3.8</v>
      </c>
      <c r="J362" s="66">
        <v>3.4</v>
      </c>
      <c r="K362" s="24">
        <v>8.1999999999999993</v>
      </c>
      <c r="L362" s="69">
        <v>8.1</v>
      </c>
      <c r="M362" s="65"/>
      <c r="N362" s="66">
        <v>32.4</v>
      </c>
      <c r="O362" s="23"/>
      <c r="P362" s="64">
        <v>71.7</v>
      </c>
      <c r="Q362" s="23"/>
      <c r="R362" s="64">
        <v>101.3</v>
      </c>
      <c r="S362" s="23"/>
      <c r="T362" s="64"/>
      <c r="U362" s="23"/>
      <c r="V362" s="64"/>
      <c r="W362" s="65"/>
      <c r="X362" s="66">
        <v>33.299999999999997</v>
      </c>
      <c r="Y362" s="70"/>
      <c r="Z362" s="71">
        <v>233</v>
      </c>
      <c r="AA362" s="24"/>
      <c r="AB362" s="1826">
        <v>0.14000000000000001</v>
      </c>
      <c r="AC362" s="481"/>
      <c r="AD362" s="464"/>
      <c r="AE362" s="467"/>
      <c r="AF362" s="118"/>
      <c r="AG362" s="6" t="s">
        <v>527</v>
      </c>
      <c r="AH362" s="18" t="s">
        <v>23</v>
      </c>
      <c r="AI362" s="40"/>
      <c r="AJ362" s="990" t="s">
        <v>425</v>
      </c>
      <c r="AK362" s="42"/>
      <c r="AL362" s="96"/>
    </row>
    <row r="363" spans="1:38" ht="13.5" customHeight="1">
      <c r="A363" s="2257"/>
      <c r="B363" s="472">
        <v>42780</v>
      </c>
      <c r="C363" s="473" t="s">
        <v>35</v>
      </c>
      <c r="D363" s="75" t="s">
        <v>627</v>
      </c>
      <c r="E363" s="73" t="s">
        <v>644</v>
      </c>
      <c r="F363" s="61"/>
      <c r="G363" s="23">
        <v>6.3</v>
      </c>
      <c r="H363" s="64">
        <v>6.7</v>
      </c>
      <c r="I363" s="65">
        <v>3.9</v>
      </c>
      <c r="J363" s="66">
        <v>3.5</v>
      </c>
      <c r="K363" s="24">
        <v>8.3000000000000007</v>
      </c>
      <c r="L363" s="69">
        <v>8.1999999999999993</v>
      </c>
      <c r="M363" s="65"/>
      <c r="N363" s="66">
        <v>32.200000000000003</v>
      </c>
      <c r="O363" s="23"/>
      <c r="P363" s="64">
        <v>70</v>
      </c>
      <c r="Q363" s="23"/>
      <c r="R363" s="64">
        <v>100.1</v>
      </c>
      <c r="S363" s="23"/>
      <c r="T363" s="64"/>
      <c r="U363" s="23"/>
      <c r="V363" s="64"/>
      <c r="W363" s="65"/>
      <c r="X363" s="66">
        <v>33.5</v>
      </c>
      <c r="Y363" s="70"/>
      <c r="Z363" s="71">
        <v>183</v>
      </c>
      <c r="AA363" s="24"/>
      <c r="AB363" s="1826">
        <v>0.14000000000000001</v>
      </c>
      <c r="AC363" s="481"/>
      <c r="AD363" s="464">
        <v>47</v>
      </c>
      <c r="AE363" s="467"/>
      <c r="AF363" s="118"/>
      <c r="AG363" s="6" t="s">
        <v>24</v>
      </c>
      <c r="AH363" s="18" t="s">
        <v>23</v>
      </c>
      <c r="AI363" s="23"/>
      <c r="AJ363" s="998">
        <v>3.2</v>
      </c>
      <c r="AK363" s="36"/>
      <c r="AL363" s="97"/>
    </row>
    <row r="364" spans="1:38" ht="13.5" customHeight="1">
      <c r="A364" s="2257"/>
      <c r="B364" s="472">
        <v>42781</v>
      </c>
      <c r="C364" s="473" t="s">
        <v>39</v>
      </c>
      <c r="D364" s="75" t="s">
        <v>627</v>
      </c>
      <c r="E364" s="73" t="s">
        <v>644</v>
      </c>
      <c r="F364" s="61"/>
      <c r="G364" s="23">
        <v>6.4</v>
      </c>
      <c r="H364" s="64">
        <v>6.9</v>
      </c>
      <c r="I364" s="65">
        <v>4.8</v>
      </c>
      <c r="J364" s="66">
        <v>4.2</v>
      </c>
      <c r="K364" s="24">
        <v>8.4</v>
      </c>
      <c r="L364" s="69">
        <v>7.8</v>
      </c>
      <c r="M364" s="65"/>
      <c r="N364" s="66">
        <v>32.6</v>
      </c>
      <c r="O364" s="23"/>
      <c r="P364" s="64">
        <v>71.400000000000006</v>
      </c>
      <c r="Q364" s="23"/>
      <c r="R364" s="64">
        <v>101.3</v>
      </c>
      <c r="S364" s="23"/>
      <c r="T364" s="64"/>
      <c r="U364" s="23"/>
      <c r="V364" s="64"/>
      <c r="W364" s="65"/>
      <c r="X364" s="66">
        <v>31.9</v>
      </c>
      <c r="Y364" s="70"/>
      <c r="Z364" s="71">
        <v>224</v>
      </c>
      <c r="AA364" s="24"/>
      <c r="AB364" s="1826">
        <v>0.12</v>
      </c>
      <c r="AC364" s="481"/>
      <c r="AD364" s="464">
        <v>73</v>
      </c>
      <c r="AE364" s="467"/>
      <c r="AF364" s="118"/>
      <c r="AG364" s="6" t="s">
        <v>25</v>
      </c>
      <c r="AH364" s="18" t="s">
        <v>23</v>
      </c>
      <c r="AI364" s="23"/>
      <c r="AJ364" s="998">
        <v>2</v>
      </c>
      <c r="AK364" s="36"/>
      <c r="AL364" s="97"/>
    </row>
    <row r="365" spans="1:38" ht="13.5" customHeight="1">
      <c r="A365" s="2257"/>
      <c r="B365" s="472">
        <v>42782</v>
      </c>
      <c r="C365" s="473" t="s">
        <v>40</v>
      </c>
      <c r="D365" s="75" t="s">
        <v>641</v>
      </c>
      <c r="E365" s="73" t="s">
        <v>644</v>
      </c>
      <c r="F365" s="61"/>
      <c r="G365" s="23">
        <v>6.4</v>
      </c>
      <c r="H365" s="64">
        <v>6.8</v>
      </c>
      <c r="I365" s="65">
        <v>4.5</v>
      </c>
      <c r="J365" s="66">
        <v>4.4000000000000004</v>
      </c>
      <c r="K365" s="24">
        <v>8.4</v>
      </c>
      <c r="L365" s="69">
        <v>7.8</v>
      </c>
      <c r="M365" s="65"/>
      <c r="N365" s="66">
        <v>32.9</v>
      </c>
      <c r="O365" s="23"/>
      <c r="P365" s="64">
        <v>73.3</v>
      </c>
      <c r="Q365" s="23"/>
      <c r="R365" s="64">
        <v>102.7</v>
      </c>
      <c r="S365" s="23"/>
      <c r="T365" s="64"/>
      <c r="U365" s="23"/>
      <c r="V365" s="64"/>
      <c r="W365" s="65"/>
      <c r="X365" s="66">
        <v>33.1</v>
      </c>
      <c r="Y365" s="70"/>
      <c r="Z365" s="71">
        <v>206</v>
      </c>
      <c r="AA365" s="24"/>
      <c r="AB365" s="1826">
        <v>0.12</v>
      </c>
      <c r="AC365" s="481"/>
      <c r="AD365" s="464">
        <v>70</v>
      </c>
      <c r="AE365" s="467"/>
      <c r="AF365" s="118"/>
      <c r="AG365" s="6" t="s">
        <v>528</v>
      </c>
      <c r="AH365" s="18" t="s">
        <v>23</v>
      </c>
      <c r="AI365" s="23"/>
      <c r="AJ365" s="998">
        <v>11.7</v>
      </c>
      <c r="AK365" s="43"/>
      <c r="AL365" s="99"/>
    </row>
    <row r="366" spans="1:38" ht="13.5" customHeight="1">
      <c r="A366" s="2257"/>
      <c r="B366" s="472">
        <v>42783</v>
      </c>
      <c r="C366" s="473" t="s">
        <v>41</v>
      </c>
      <c r="D366" s="75" t="s">
        <v>627</v>
      </c>
      <c r="E366" s="73" t="s">
        <v>644</v>
      </c>
      <c r="F366" s="61"/>
      <c r="G366" s="23">
        <v>6.6</v>
      </c>
      <c r="H366" s="64">
        <v>7</v>
      </c>
      <c r="I366" s="65">
        <v>4.9000000000000004</v>
      </c>
      <c r="J366" s="66">
        <v>4.5</v>
      </c>
      <c r="K366" s="24">
        <v>8.3000000000000007</v>
      </c>
      <c r="L366" s="69">
        <v>7.7</v>
      </c>
      <c r="M366" s="65"/>
      <c r="N366" s="66">
        <v>34.799999999999997</v>
      </c>
      <c r="O366" s="23"/>
      <c r="P366" s="64" t="s">
        <v>19</v>
      </c>
      <c r="Q366" s="23"/>
      <c r="R366" s="64"/>
      <c r="S366" s="23"/>
      <c r="T366" s="64"/>
      <c r="U366" s="23"/>
      <c r="V366" s="64"/>
      <c r="W366" s="65"/>
      <c r="X366" s="66" t="s">
        <v>19</v>
      </c>
      <c r="Y366" s="70"/>
      <c r="Z366" s="71" t="s">
        <v>19</v>
      </c>
      <c r="AA366" s="24"/>
      <c r="AB366" s="1826"/>
      <c r="AC366" s="481"/>
      <c r="AD366" s="464">
        <v>72</v>
      </c>
      <c r="AE366" s="467"/>
      <c r="AF366" s="118"/>
      <c r="AG366" s="6" t="s">
        <v>529</v>
      </c>
      <c r="AH366" s="18" t="s">
        <v>23</v>
      </c>
      <c r="AI366" s="45"/>
      <c r="AJ366" s="268">
        <v>0.02</v>
      </c>
      <c r="AK366" s="43"/>
      <c r="AL366" s="99"/>
    </row>
    <row r="367" spans="1:38" ht="13.5" customHeight="1">
      <c r="A367" s="2257"/>
      <c r="B367" s="472">
        <v>42784</v>
      </c>
      <c r="C367" s="473" t="s">
        <v>42</v>
      </c>
      <c r="D367" s="75" t="s">
        <v>627</v>
      </c>
      <c r="E367" s="73" t="s">
        <v>644</v>
      </c>
      <c r="F367" s="61"/>
      <c r="G367" s="23">
        <v>6.8</v>
      </c>
      <c r="H367" s="64">
        <v>7</v>
      </c>
      <c r="I367" s="65">
        <v>4.7</v>
      </c>
      <c r="J367" s="66">
        <v>4.0999999999999996</v>
      </c>
      <c r="K367" s="24">
        <v>8.3000000000000007</v>
      </c>
      <c r="L367" s="69">
        <v>7.7</v>
      </c>
      <c r="M367" s="65"/>
      <c r="N367" s="66">
        <v>35.4</v>
      </c>
      <c r="O367" s="23"/>
      <c r="P367" s="64" t="s">
        <v>19</v>
      </c>
      <c r="Q367" s="23"/>
      <c r="R367" s="64"/>
      <c r="S367" s="23"/>
      <c r="T367" s="64"/>
      <c r="U367" s="23"/>
      <c r="V367" s="64"/>
      <c r="W367" s="65"/>
      <c r="X367" s="66" t="s">
        <v>19</v>
      </c>
      <c r="Y367" s="70"/>
      <c r="Z367" s="71" t="s">
        <v>19</v>
      </c>
      <c r="AA367" s="24"/>
      <c r="AB367" s="1826"/>
      <c r="AC367" s="481"/>
      <c r="AD367" s="464">
        <v>73</v>
      </c>
      <c r="AE367" s="467"/>
      <c r="AF367" s="118"/>
      <c r="AG367" s="1410" t="s">
        <v>292</v>
      </c>
      <c r="AH367" s="1750" t="s">
        <v>23</v>
      </c>
      <c r="AI367" s="1844"/>
      <c r="AJ367" s="1763">
        <v>3.41</v>
      </c>
      <c r="AK367" s="8"/>
      <c r="AL367" s="9"/>
    </row>
    <row r="368" spans="1:38" ht="13.5" customHeight="1">
      <c r="A368" s="2257"/>
      <c r="B368" s="472">
        <v>42785</v>
      </c>
      <c r="C368" s="473" t="s">
        <v>37</v>
      </c>
      <c r="D368" s="75" t="s">
        <v>627</v>
      </c>
      <c r="E368" s="73" t="s">
        <v>644</v>
      </c>
      <c r="F368" s="61"/>
      <c r="G368" s="23">
        <v>7.1</v>
      </c>
      <c r="H368" s="64">
        <v>7.3</v>
      </c>
      <c r="I368" s="65">
        <v>5.2</v>
      </c>
      <c r="J368" s="66">
        <v>5.2</v>
      </c>
      <c r="K368" s="24">
        <v>8.3000000000000007</v>
      </c>
      <c r="L368" s="69">
        <v>7.7</v>
      </c>
      <c r="M368" s="65"/>
      <c r="N368" s="66">
        <v>33.200000000000003</v>
      </c>
      <c r="O368" s="23"/>
      <c r="P368" s="64">
        <v>74.099999999999994</v>
      </c>
      <c r="Q368" s="23"/>
      <c r="R368" s="64">
        <v>103.9</v>
      </c>
      <c r="S368" s="23"/>
      <c r="T368" s="64"/>
      <c r="U368" s="23"/>
      <c r="V368" s="64"/>
      <c r="W368" s="65"/>
      <c r="X368" s="66">
        <v>32.5</v>
      </c>
      <c r="Y368" s="70"/>
      <c r="Z368" s="71">
        <v>201</v>
      </c>
      <c r="AA368" s="24"/>
      <c r="AB368" s="1826">
        <v>0.21</v>
      </c>
      <c r="AC368" s="481"/>
      <c r="AD368" s="464">
        <v>57</v>
      </c>
      <c r="AE368" s="467"/>
      <c r="AF368" s="118"/>
      <c r="AG368" s="1410" t="s">
        <v>530</v>
      </c>
      <c r="AH368" s="1750" t="s">
        <v>23</v>
      </c>
      <c r="AI368" s="1844"/>
      <c r="AJ368" s="1763">
        <v>3.73</v>
      </c>
      <c r="AK368" s="8"/>
      <c r="AL368" s="9"/>
    </row>
    <row r="369" spans="1:38" ht="13.5" customHeight="1">
      <c r="A369" s="2257"/>
      <c r="B369" s="802">
        <v>42786</v>
      </c>
      <c r="C369" s="473" t="s">
        <v>38</v>
      </c>
      <c r="D369" s="539" t="s">
        <v>627</v>
      </c>
      <c r="E369" s="194" t="s">
        <v>644</v>
      </c>
      <c r="F369" s="195"/>
      <c r="G369" s="196">
        <v>7.1</v>
      </c>
      <c r="H369" s="188">
        <v>7.6</v>
      </c>
      <c r="I369" s="197">
        <v>5.4</v>
      </c>
      <c r="J369" s="198">
        <v>5.3</v>
      </c>
      <c r="K369" s="199">
        <v>8.1999999999999993</v>
      </c>
      <c r="L369" s="200">
        <v>8</v>
      </c>
      <c r="M369" s="197"/>
      <c r="N369" s="198">
        <v>33.5</v>
      </c>
      <c r="O369" s="196"/>
      <c r="P369" s="188">
        <v>72.2</v>
      </c>
      <c r="Q369" s="196"/>
      <c r="R369" s="188">
        <v>104.3</v>
      </c>
      <c r="S369" s="196"/>
      <c r="T369" s="188"/>
      <c r="U369" s="196"/>
      <c r="V369" s="188"/>
      <c r="W369" s="197"/>
      <c r="X369" s="198">
        <v>33.9</v>
      </c>
      <c r="Y369" s="202"/>
      <c r="Z369" s="203">
        <v>225</v>
      </c>
      <c r="AA369" s="199"/>
      <c r="AB369" s="1829">
        <v>0.27</v>
      </c>
      <c r="AC369" s="522"/>
      <c r="AD369" s="541"/>
      <c r="AE369" s="581"/>
      <c r="AF369" s="568"/>
      <c r="AG369" s="1410" t="s">
        <v>531</v>
      </c>
      <c r="AH369" s="1750" t="s">
        <v>23</v>
      </c>
      <c r="AI369" s="1845"/>
      <c r="AJ369" s="1764">
        <v>0.13200000000000001</v>
      </c>
      <c r="AK369" s="8"/>
      <c r="AL369" s="9"/>
    </row>
    <row r="370" spans="1:38" ht="13.5" customHeight="1">
      <c r="A370" s="2257"/>
      <c r="B370" s="1464">
        <v>42787</v>
      </c>
      <c r="C370" s="473" t="s">
        <v>35</v>
      </c>
      <c r="D370" s="75" t="s">
        <v>641</v>
      </c>
      <c r="E370" s="73" t="s">
        <v>644</v>
      </c>
      <c r="F370" s="61"/>
      <c r="G370" s="23">
        <v>7.1</v>
      </c>
      <c r="H370" s="64">
        <v>7.3</v>
      </c>
      <c r="I370" s="65">
        <v>4.9000000000000004</v>
      </c>
      <c r="J370" s="66">
        <v>5</v>
      </c>
      <c r="K370" s="24">
        <v>8.1999999999999993</v>
      </c>
      <c r="L370" s="69">
        <v>8</v>
      </c>
      <c r="M370" s="65"/>
      <c r="N370" s="66">
        <v>33.4</v>
      </c>
      <c r="O370" s="23"/>
      <c r="P370" s="64">
        <v>72.8</v>
      </c>
      <c r="Q370" s="23"/>
      <c r="R370" s="64">
        <v>103.3</v>
      </c>
      <c r="S370" s="23"/>
      <c r="T370" s="64"/>
      <c r="U370" s="23"/>
      <c r="V370" s="64"/>
      <c r="W370" s="65"/>
      <c r="X370" s="66">
        <v>34.700000000000003</v>
      </c>
      <c r="Y370" s="70"/>
      <c r="Z370" s="71">
        <v>209</v>
      </c>
      <c r="AA370" s="24"/>
      <c r="AB370" s="1826">
        <v>0.19</v>
      </c>
      <c r="AC370" s="481"/>
      <c r="AD370" s="464"/>
      <c r="AE370" s="468"/>
      <c r="AF370" s="187"/>
      <c r="AG370" s="1410" t="s">
        <v>532</v>
      </c>
      <c r="AH370" s="1750" t="s">
        <v>23</v>
      </c>
      <c r="AI370" s="1844"/>
      <c r="AJ370" s="1763" t="s">
        <v>644</v>
      </c>
      <c r="AK370" s="8"/>
      <c r="AL370" s="9"/>
    </row>
    <row r="371" spans="1:38" s="1" customFormat="1" ht="13.5" customHeight="1">
      <c r="A371" s="2257"/>
      <c r="B371" s="1465">
        <v>42788</v>
      </c>
      <c r="C371" s="473" t="s">
        <v>39</v>
      </c>
      <c r="D371" s="512" t="s">
        <v>632</v>
      </c>
      <c r="E371" s="513" t="s">
        <v>644</v>
      </c>
      <c r="F371" s="514"/>
      <c r="G371" s="349">
        <v>7.2</v>
      </c>
      <c r="H371" s="350">
        <v>7.2</v>
      </c>
      <c r="I371" s="351">
        <v>5</v>
      </c>
      <c r="J371" s="352">
        <v>5.0999999999999996</v>
      </c>
      <c r="K371" s="353">
        <v>8.1</v>
      </c>
      <c r="L371" s="354">
        <v>8</v>
      </c>
      <c r="M371" s="351"/>
      <c r="N371" s="352">
        <v>33.799999999999997</v>
      </c>
      <c r="O371" s="349"/>
      <c r="P371" s="350">
        <v>74.3</v>
      </c>
      <c r="Q371" s="349"/>
      <c r="R371" s="350">
        <v>103.1</v>
      </c>
      <c r="S371" s="349"/>
      <c r="T371" s="350"/>
      <c r="U371" s="349"/>
      <c r="V371" s="350"/>
      <c r="W371" s="351"/>
      <c r="X371" s="352">
        <v>34.5</v>
      </c>
      <c r="Y371" s="515"/>
      <c r="Z371" s="516">
        <v>289</v>
      </c>
      <c r="AA371" s="353"/>
      <c r="AB371" s="1830">
        <v>0.21</v>
      </c>
      <c r="AC371" s="517">
        <v>4</v>
      </c>
      <c r="AD371" s="614">
        <v>3</v>
      </c>
      <c r="AE371" s="609"/>
      <c r="AF371" s="610"/>
      <c r="AG371" s="1410" t="s">
        <v>533</v>
      </c>
      <c r="AH371" s="1750" t="s">
        <v>23</v>
      </c>
      <c r="AI371" s="1846"/>
      <c r="AJ371" s="1684">
        <v>24</v>
      </c>
      <c r="AK371" s="1753"/>
      <c r="AL371" s="1754"/>
    </row>
    <row r="372" spans="1:38" s="1" customFormat="1" ht="13.5" customHeight="1">
      <c r="A372" s="2257"/>
      <c r="B372" s="472">
        <v>42789</v>
      </c>
      <c r="C372" s="473" t="s">
        <v>40</v>
      </c>
      <c r="D372" s="75" t="s">
        <v>641</v>
      </c>
      <c r="E372" s="73" t="s">
        <v>644</v>
      </c>
      <c r="F372" s="61"/>
      <c r="G372" s="23">
        <v>7.3</v>
      </c>
      <c r="H372" s="64">
        <v>7.5</v>
      </c>
      <c r="I372" s="65">
        <v>4.9000000000000004</v>
      </c>
      <c r="J372" s="66">
        <v>5.4</v>
      </c>
      <c r="K372" s="24">
        <v>8.1</v>
      </c>
      <c r="L372" s="69">
        <v>7.9</v>
      </c>
      <c r="M372" s="65"/>
      <c r="N372" s="66">
        <v>33.6</v>
      </c>
      <c r="O372" s="23"/>
      <c r="P372" s="64">
        <v>74</v>
      </c>
      <c r="Q372" s="23"/>
      <c r="R372" s="64">
        <v>105.1</v>
      </c>
      <c r="S372" s="23"/>
      <c r="T372" s="64"/>
      <c r="U372" s="23"/>
      <c r="V372" s="64"/>
      <c r="W372" s="65"/>
      <c r="X372" s="66">
        <v>36.700000000000003</v>
      </c>
      <c r="Y372" s="70"/>
      <c r="Z372" s="71">
        <v>233</v>
      </c>
      <c r="AA372" s="24"/>
      <c r="AB372" s="1826">
        <v>0.31</v>
      </c>
      <c r="AC372" s="481"/>
      <c r="AD372" s="464"/>
      <c r="AE372" s="467"/>
      <c r="AF372" s="118"/>
      <c r="AG372" s="1411" t="s">
        <v>27</v>
      </c>
      <c r="AH372" s="18" t="s">
        <v>23</v>
      </c>
      <c r="AI372" s="1847"/>
      <c r="AJ372" s="1684">
        <v>27.3</v>
      </c>
      <c r="AK372" s="1327"/>
      <c r="AL372" s="1328"/>
    </row>
    <row r="373" spans="1:38" s="1" customFormat="1" ht="13.5" customHeight="1">
      <c r="A373" s="2257"/>
      <c r="B373" s="472">
        <v>42790</v>
      </c>
      <c r="C373" s="473" t="s">
        <v>41</v>
      </c>
      <c r="D373" s="75" t="s">
        <v>627</v>
      </c>
      <c r="E373" s="73" t="s">
        <v>644</v>
      </c>
      <c r="F373" s="61"/>
      <c r="G373" s="23">
        <v>7.5</v>
      </c>
      <c r="H373" s="64">
        <v>7.9</v>
      </c>
      <c r="I373" s="65">
        <v>6</v>
      </c>
      <c r="J373" s="66">
        <v>5.4</v>
      </c>
      <c r="K373" s="24">
        <v>8.1999999999999993</v>
      </c>
      <c r="L373" s="69">
        <v>7.9</v>
      </c>
      <c r="M373" s="65"/>
      <c r="N373" s="66">
        <v>37</v>
      </c>
      <c r="O373" s="23"/>
      <c r="P373" s="64" t="s">
        <v>19</v>
      </c>
      <c r="Q373" s="23"/>
      <c r="R373" s="64"/>
      <c r="S373" s="23"/>
      <c r="T373" s="64"/>
      <c r="U373" s="23"/>
      <c r="V373" s="64"/>
      <c r="W373" s="65"/>
      <c r="X373" s="66" t="s">
        <v>19</v>
      </c>
      <c r="Y373" s="70"/>
      <c r="Z373" s="71" t="s">
        <v>19</v>
      </c>
      <c r="AA373" s="24"/>
      <c r="AB373" s="1826"/>
      <c r="AC373" s="481"/>
      <c r="AD373" s="464"/>
      <c r="AE373" s="467"/>
      <c r="AF373" s="118"/>
      <c r="AG373" s="1411" t="s">
        <v>534</v>
      </c>
      <c r="AH373" s="18" t="s">
        <v>519</v>
      </c>
      <c r="AI373" s="1848"/>
      <c r="AJ373" s="1781">
        <v>5</v>
      </c>
      <c r="AK373" s="36"/>
      <c r="AL373" s="97"/>
    </row>
    <row r="374" spans="1:38" s="1" customFormat="1" ht="13.5" customHeight="1">
      <c r="A374" s="2257"/>
      <c r="B374" s="472">
        <v>42791</v>
      </c>
      <c r="C374" s="625" t="s">
        <v>42</v>
      </c>
      <c r="D374" s="75" t="s">
        <v>641</v>
      </c>
      <c r="E374" s="73" t="s">
        <v>644</v>
      </c>
      <c r="F374" s="61"/>
      <c r="G374" s="23">
        <v>7.5</v>
      </c>
      <c r="H374" s="64">
        <v>7.7</v>
      </c>
      <c r="I374" s="65">
        <v>5.8</v>
      </c>
      <c r="J374" s="66">
        <v>6</v>
      </c>
      <c r="K374" s="24">
        <v>8</v>
      </c>
      <c r="L374" s="69">
        <v>7.9</v>
      </c>
      <c r="M374" s="65"/>
      <c r="N374" s="66">
        <v>37.5</v>
      </c>
      <c r="O374" s="23"/>
      <c r="P374" s="64" t="s">
        <v>19</v>
      </c>
      <c r="Q374" s="23"/>
      <c r="R374" s="64"/>
      <c r="S374" s="23"/>
      <c r="T374" s="64"/>
      <c r="U374" s="23"/>
      <c r="V374" s="64"/>
      <c r="W374" s="65"/>
      <c r="X374" s="66" t="s">
        <v>19</v>
      </c>
      <c r="Y374" s="70"/>
      <c r="Z374" s="71" t="s">
        <v>19</v>
      </c>
      <c r="AA374" s="24"/>
      <c r="AB374" s="1826"/>
      <c r="AC374" s="481"/>
      <c r="AD374" s="464"/>
      <c r="AE374" s="467"/>
      <c r="AF374" s="118"/>
      <c r="AG374" s="1412" t="s">
        <v>535</v>
      </c>
      <c r="AH374" s="1310" t="s">
        <v>23</v>
      </c>
      <c r="AI374" s="1849"/>
      <c r="AJ374" s="1850">
        <v>4</v>
      </c>
      <c r="AK374" s="1413"/>
      <c r="AL374" s="1414"/>
    </row>
    <row r="375" spans="1:38" s="1" customFormat="1" ht="13.5" customHeight="1">
      <c r="A375" s="2257"/>
      <c r="B375" s="472">
        <v>42792</v>
      </c>
      <c r="C375" s="473" t="s">
        <v>37</v>
      </c>
      <c r="D375" s="75" t="s">
        <v>641</v>
      </c>
      <c r="E375" s="73" t="s">
        <v>644</v>
      </c>
      <c r="F375" s="61"/>
      <c r="G375" s="23">
        <v>7.5</v>
      </c>
      <c r="H375" s="64">
        <v>7.7</v>
      </c>
      <c r="I375" s="65">
        <v>5.2</v>
      </c>
      <c r="J375" s="66">
        <v>5.7</v>
      </c>
      <c r="K375" s="24">
        <v>7.9</v>
      </c>
      <c r="L375" s="69">
        <v>7.8</v>
      </c>
      <c r="M375" s="65"/>
      <c r="N375" s="66">
        <v>33.9</v>
      </c>
      <c r="O375" s="23"/>
      <c r="P375" s="64">
        <v>74.599999999999994</v>
      </c>
      <c r="Q375" s="23"/>
      <c r="R375" s="64">
        <v>104.9</v>
      </c>
      <c r="S375" s="23"/>
      <c r="T375" s="64"/>
      <c r="U375" s="23"/>
      <c r="V375" s="64"/>
      <c r="W375" s="65"/>
      <c r="X375" s="66">
        <v>37.4</v>
      </c>
      <c r="Y375" s="70"/>
      <c r="Z375" s="71">
        <v>247</v>
      </c>
      <c r="AA375" s="24"/>
      <c r="AB375" s="1826">
        <v>0.28000000000000003</v>
      </c>
      <c r="AC375" s="481">
        <v>1</v>
      </c>
      <c r="AD375" s="464"/>
      <c r="AE375" s="467"/>
      <c r="AF375" s="118"/>
      <c r="AG375" s="1415" t="s">
        <v>389</v>
      </c>
      <c r="AH375" s="1843" t="s">
        <v>36</v>
      </c>
      <c r="AI375" s="1843" t="s">
        <v>36</v>
      </c>
      <c r="AJ375" s="1843" t="s">
        <v>36</v>
      </c>
      <c r="AK375" s="1296" t="s">
        <v>36</v>
      </c>
      <c r="AL375" s="1297" t="s">
        <v>36</v>
      </c>
    </row>
    <row r="376" spans="1:38" s="1" customFormat="1" ht="13.5" customHeight="1">
      <c r="A376" s="2257"/>
      <c r="B376" s="472">
        <v>42793</v>
      </c>
      <c r="C376" s="473" t="s">
        <v>38</v>
      </c>
      <c r="D376" s="75" t="s">
        <v>641</v>
      </c>
      <c r="E376" s="73" t="s">
        <v>644</v>
      </c>
      <c r="F376" s="61"/>
      <c r="G376" s="23">
        <v>7.7</v>
      </c>
      <c r="H376" s="64">
        <v>8</v>
      </c>
      <c r="I376" s="65">
        <v>5</v>
      </c>
      <c r="J376" s="66">
        <v>4.3</v>
      </c>
      <c r="K376" s="24">
        <v>8.1</v>
      </c>
      <c r="L376" s="69">
        <v>8</v>
      </c>
      <c r="M376" s="65"/>
      <c r="N376" s="66">
        <v>35</v>
      </c>
      <c r="O376" s="23"/>
      <c r="P376" s="64">
        <v>74.099999999999994</v>
      </c>
      <c r="Q376" s="23"/>
      <c r="R376" s="64">
        <v>104.3</v>
      </c>
      <c r="S376" s="23"/>
      <c r="T376" s="64"/>
      <c r="U376" s="23"/>
      <c r="V376" s="64"/>
      <c r="W376" s="65"/>
      <c r="X376" s="66">
        <v>38.6</v>
      </c>
      <c r="Y376" s="70"/>
      <c r="Z376" s="71">
        <v>229</v>
      </c>
      <c r="AA376" s="24"/>
      <c r="AB376" s="1826">
        <v>0.32</v>
      </c>
      <c r="AC376" s="481"/>
      <c r="AD376" s="464"/>
      <c r="AE376" s="467"/>
      <c r="AF376" s="118"/>
      <c r="AG376" s="1691" t="s">
        <v>36</v>
      </c>
      <c r="AH376" s="1836" t="s">
        <v>36</v>
      </c>
      <c r="AI376" s="1837" t="s">
        <v>36</v>
      </c>
      <c r="AJ376" s="1837" t="s">
        <v>36</v>
      </c>
      <c r="AK376" s="1233" t="s">
        <v>36</v>
      </c>
      <c r="AL376" s="1234" t="s">
        <v>36</v>
      </c>
    </row>
    <row r="377" spans="1:38" s="1" customFormat="1" ht="13.5" customHeight="1">
      <c r="A377" s="2257"/>
      <c r="B377" s="472">
        <v>42794</v>
      </c>
      <c r="C377" s="473" t="s">
        <v>775</v>
      </c>
      <c r="D377" s="75" t="s">
        <v>627</v>
      </c>
      <c r="E377" s="73" t="s">
        <v>644</v>
      </c>
      <c r="F377" s="61"/>
      <c r="G377" s="23">
        <v>7.7</v>
      </c>
      <c r="H377" s="64">
        <v>8.1999999999999993</v>
      </c>
      <c r="I377" s="65">
        <v>5.5</v>
      </c>
      <c r="J377" s="66">
        <v>4.9000000000000004</v>
      </c>
      <c r="K377" s="24">
        <v>8</v>
      </c>
      <c r="L377" s="69">
        <v>7.9</v>
      </c>
      <c r="M377" s="65"/>
      <c r="N377" s="66">
        <v>35.299999999999997</v>
      </c>
      <c r="O377" s="23"/>
      <c r="P377" s="64">
        <v>74.400000000000006</v>
      </c>
      <c r="Q377" s="23"/>
      <c r="R377" s="64">
        <v>104.1</v>
      </c>
      <c r="S377" s="23"/>
      <c r="T377" s="64"/>
      <c r="U377" s="23"/>
      <c r="V377" s="64"/>
      <c r="W377" s="65"/>
      <c r="X377" s="66">
        <v>37.6</v>
      </c>
      <c r="Y377" s="70"/>
      <c r="Z377" s="71">
        <v>245</v>
      </c>
      <c r="AA377" s="24"/>
      <c r="AB377" s="1826">
        <v>0.27</v>
      </c>
      <c r="AC377" s="481"/>
      <c r="AD377" s="464"/>
      <c r="AE377" s="467"/>
      <c r="AF377" s="118"/>
      <c r="AG377" s="1691" t="s">
        <v>36</v>
      </c>
      <c r="AH377" s="1836" t="s">
        <v>36</v>
      </c>
      <c r="AI377" s="1838" t="s">
        <v>36</v>
      </c>
      <c r="AJ377" s="1838" t="s">
        <v>36</v>
      </c>
      <c r="AK377" s="1298" t="s">
        <v>36</v>
      </c>
      <c r="AL377" s="1299" t="s">
        <v>36</v>
      </c>
    </row>
    <row r="378" spans="1:38" s="1" customFormat="1" ht="13.5" customHeight="1">
      <c r="A378" s="2257"/>
      <c r="B378" s="2301" t="s">
        <v>407</v>
      </c>
      <c r="C378" s="2302"/>
      <c r="D378" s="664"/>
      <c r="E378" s="702"/>
      <c r="F378" s="587">
        <f t="shared" ref="F378:AD378" si="43">MAX(F350:F377)</f>
        <v>8.9</v>
      </c>
      <c r="G378" s="588">
        <f t="shared" si="43"/>
        <v>7.7</v>
      </c>
      <c r="H378" s="589">
        <f t="shared" si="43"/>
        <v>8.1999999999999993</v>
      </c>
      <c r="I378" s="588">
        <f t="shared" si="43"/>
        <v>6</v>
      </c>
      <c r="J378" s="589">
        <f t="shared" si="43"/>
        <v>6</v>
      </c>
      <c r="K378" s="1416">
        <f t="shared" si="43"/>
        <v>8.4</v>
      </c>
      <c r="L378" s="1417">
        <f t="shared" si="43"/>
        <v>8.1999999999999993</v>
      </c>
      <c r="M378" s="588">
        <f t="shared" si="43"/>
        <v>0</v>
      </c>
      <c r="N378" s="589">
        <f t="shared" si="43"/>
        <v>37.5</v>
      </c>
      <c r="O378" s="588">
        <f t="shared" si="43"/>
        <v>0</v>
      </c>
      <c r="P378" s="589">
        <f t="shared" si="43"/>
        <v>74.599999999999994</v>
      </c>
      <c r="Q378" s="588">
        <f t="shared" si="43"/>
        <v>0</v>
      </c>
      <c r="R378" s="589">
        <f t="shared" si="43"/>
        <v>105.1</v>
      </c>
      <c r="S378" s="588">
        <f t="shared" si="43"/>
        <v>0</v>
      </c>
      <c r="T378" s="589">
        <f t="shared" si="43"/>
        <v>58</v>
      </c>
      <c r="U378" s="588">
        <f t="shared" si="43"/>
        <v>0</v>
      </c>
      <c r="V378" s="589">
        <f t="shared" si="43"/>
        <v>43.9</v>
      </c>
      <c r="W378" s="588">
        <f t="shared" si="43"/>
        <v>0</v>
      </c>
      <c r="X378" s="589">
        <f t="shared" si="43"/>
        <v>38.6</v>
      </c>
      <c r="Y378" s="1420">
        <f t="shared" si="43"/>
        <v>0</v>
      </c>
      <c r="Z378" s="1421">
        <f t="shared" si="43"/>
        <v>289</v>
      </c>
      <c r="AA378" s="1416">
        <f t="shared" si="43"/>
        <v>0</v>
      </c>
      <c r="AB378" s="1417">
        <f t="shared" si="43"/>
        <v>0.32</v>
      </c>
      <c r="AC378" s="1358">
        <f t="shared" si="43"/>
        <v>4</v>
      </c>
      <c r="AD378" s="1360">
        <f t="shared" si="43"/>
        <v>73</v>
      </c>
      <c r="AE378" s="467"/>
      <c r="AF378" s="118"/>
      <c r="AG378" s="1691"/>
      <c r="AH378" s="1836"/>
      <c r="AI378" s="1839"/>
      <c r="AJ378" s="1839"/>
      <c r="AK378" s="1300"/>
      <c r="AL378" s="1301"/>
    </row>
    <row r="379" spans="1:38" s="1" customFormat="1" ht="13.5" customHeight="1">
      <c r="A379" s="2257"/>
      <c r="B379" s="2303" t="s">
        <v>408</v>
      </c>
      <c r="C379" s="2304"/>
      <c r="D379" s="666"/>
      <c r="E379" s="703"/>
      <c r="F379" s="598">
        <f t="shared" ref="F379:AD379" si="44">MIN(F350:F377)</f>
        <v>8.9</v>
      </c>
      <c r="G379" s="599">
        <f t="shared" si="44"/>
        <v>5.8</v>
      </c>
      <c r="H379" s="600">
        <f t="shared" si="44"/>
        <v>6.1</v>
      </c>
      <c r="I379" s="599">
        <f t="shared" si="44"/>
        <v>2.7</v>
      </c>
      <c r="J379" s="600">
        <f t="shared" si="44"/>
        <v>2.7</v>
      </c>
      <c r="K379" s="1418">
        <f t="shared" si="44"/>
        <v>7.8</v>
      </c>
      <c r="L379" s="1419">
        <f t="shared" si="44"/>
        <v>7.7</v>
      </c>
      <c r="M379" s="599">
        <f t="shared" si="44"/>
        <v>0</v>
      </c>
      <c r="N379" s="600">
        <f t="shared" si="44"/>
        <v>32.200000000000003</v>
      </c>
      <c r="O379" s="599">
        <f t="shared" si="44"/>
        <v>0</v>
      </c>
      <c r="P379" s="600">
        <f t="shared" si="44"/>
        <v>70</v>
      </c>
      <c r="Q379" s="599">
        <f t="shared" si="44"/>
        <v>0</v>
      </c>
      <c r="R379" s="600">
        <f t="shared" si="44"/>
        <v>100.1</v>
      </c>
      <c r="S379" s="599">
        <f t="shared" si="44"/>
        <v>0</v>
      </c>
      <c r="T379" s="600">
        <f t="shared" si="44"/>
        <v>58</v>
      </c>
      <c r="U379" s="599">
        <f t="shared" si="44"/>
        <v>0</v>
      </c>
      <c r="V379" s="600">
        <f t="shared" si="44"/>
        <v>43.9</v>
      </c>
      <c r="W379" s="599">
        <f t="shared" si="44"/>
        <v>0</v>
      </c>
      <c r="X379" s="600">
        <f t="shared" si="44"/>
        <v>31.9</v>
      </c>
      <c r="Y379" s="1397">
        <f t="shared" si="44"/>
        <v>0</v>
      </c>
      <c r="Z379" s="1422">
        <f t="shared" si="44"/>
        <v>183</v>
      </c>
      <c r="AA379" s="1418">
        <f t="shared" si="44"/>
        <v>0</v>
      </c>
      <c r="AB379" s="1419">
        <f t="shared" si="44"/>
        <v>0.12</v>
      </c>
      <c r="AC379" s="1359">
        <f t="shared" si="44"/>
        <v>1</v>
      </c>
      <c r="AD379" s="1361">
        <f t="shared" si="44"/>
        <v>3</v>
      </c>
      <c r="AE379" s="467"/>
      <c r="AF379" s="118"/>
      <c r="AG379" s="1691"/>
      <c r="AH379" s="1836"/>
      <c r="AI379" s="1837"/>
      <c r="AJ379" s="1837"/>
      <c r="AK379" s="1233"/>
      <c r="AL379" s="1234"/>
    </row>
    <row r="380" spans="1:38" s="1" customFormat="1" ht="13.5" customHeight="1">
      <c r="A380" s="2257"/>
      <c r="B380" s="2303" t="s">
        <v>409</v>
      </c>
      <c r="C380" s="2304"/>
      <c r="D380" s="666"/>
      <c r="E380" s="673"/>
      <c r="F380" s="598">
        <f t="shared" ref="F380:AD380" si="45">IF(COUNT(F350:F377)=0,0,AVERAGE(F350:F377))</f>
        <v>8.9</v>
      </c>
      <c r="G380" s="599">
        <f t="shared" si="45"/>
        <v>6.5607142857142842</v>
      </c>
      <c r="H380" s="600">
        <f t="shared" si="45"/>
        <v>6.8928571428571415</v>
      </c>
      <c r="I380" s="599">
        <f t="shared" si="45"/>
        <v>4.2285714285714295</v>
      </c>
      <c r="J380" s="600">
        <f t="shared" si="45"/>
        <v>4.05</v>
      </c>
      <c r="K380" s="1418">
        <f t="shared" si="45"/>
        <v>8.0785714285714274</v>
      </c>
      <c r="L380" s="1419">
        <f t="shared" si="45"/>
        <v>7.8964285714285714</v>
      </c>
      <c r="M380" s="599">
        <f t="shared" si="45"/>
        <v>0</v>
      </c>
      <c r="N380" s="600">
        <f t="shared" si="45"/>
        <v>33.917857142857137</v>
      </c>
      <c r="O380" s="599">
        <f t="shared" si="45"/>
        <v>0</v>
      </c>
      <c r="P380" s="600">
        <f t="shared" si="45"/>
        <v>72.994736842105254</v>
      </c>
      <c r="Q380" s="599">
        <f t="shared" si="45"/>
        <v>0</v>
      </c>
      <c r="R380" s="600">
        <f t="shared" si="45"/>
        <v>102.7315789473684</v>
      </c>
      <c r="S380" s="599">
        <f t="shared" si="45"/>
        <v>0</v>
      </c>
      <c r="T380" s="600">
        <f t="shared" si="45"/>
        <v>58</v>
      </c>
      <c r="U380" s="599">
        <f t="shared" si="45"/>
        <v>0</v>
      </c>
      <c r="V380" s="600">
        <f t="shared" si="45"/>
        <v>43.9</v>
      </c>
      <c r="W380" s="599">
        <f t="shared" si="45"/>
        <v>0</v>
      </c>
      <c r="X380" s="600">
        <f t="shared" si="45"/>
        <v>34.357894736842105</v>
      </c>
      <c r="Y380" s="1397">
        <f t="shared" si="45"/>
        <v>0</v>
      </c>
      <c r="Z380" s="1422">
        <f t="shared" si="45"/>
        <v>237.31578947368422</v>
      </c>
      <c r="AA380" s="1418">
        <f t="shared" si="45"/>
        <v>0</v>
      </c>
      <c r="AB380" s="1419">
        <f t="shared" si="45"/>
        <v>0.19631578947368422</v>
      </c>
      <c r="AC380" s="1359">
        <f t="shared" si="45"/>
        <v>2.5</v>
      </c>
      <c r="AD380" s="1361">
        <f t="shared" si="45"/>
        <v>56.428571428571431</v>
      </c>
      <c r="AE380" s="467"/>
      <c r="AF380" s="118"/>
      <c r="AG380" s="1691"/>
      <c r="AH380" s="1836"/>
      <c r="AI380" s="1837"/>
      <c r="AJ380" s="1837"/>
      <c r="AK380" s="1233"/>
      <c r="AL380" s="1234"/>
    </row>
    <row r="381" spans="1:38" s="1" customFormat="1" ht="13.5" customHeight="1">
      <c r="A381" s="2258"/>
      <c r="B381" s="2305" t="s">
        <v>410</v>
      </c>
      <c r="C381" s="2306"/>
      <c r="D381" s="705"/>
      <c r="E381" s="676"/>
      <c r="F381" s="677"/>
      <c r="G381" s="681"/>
      <c r="H381" s="678"/>
      <c r="I381" s="679"/>
      <c r="J381" s="682"/>
      <c r="K381" s="706"/>
      <c r="L381" s="680"/>
      <c r="M381" s="679"/>
      <c r="N381" s="682"/>
      <c r="O381" s="681"/>
      <c r="P381" s="678"/>
      <c r="Q381" s="681"/>
      <c r="R381" s="678"/>
      <c r="S381" s="681"/>
      <c r="T381" s="678"/>
      <c r="U381" s="681"/>
      <c r="V381" s="678"/>
      <c r="W381" s="679"/>
      <c r="X381" s="682"/>
      <c r="Y381" s="683"/>
      <c r="Z381" s="701"/>
      <c r="AA381" s="706"/>
      <c r="AB381" s="680"/>
      <c r="AC381" s="1274">
        <f>SUM(AC350:AC377)</f>
        <v>5</v>
      </c>
      <c r="AD381" s="1275">
        <f>SUM(AD350:AF377)</f>
        <v>395</v>
      </c>
      <c r="AE381" s="467"/>
      <c r="AF381" s="118"/>
      <c r="AG381" s="1688"/>
      <c r="AH381" s="1840"/>
      <c r="AI381" s="1841"/>
      <c r="AJ381" s="1841"/>
      <c r="AK381" s="1302"/>
      <c r="AL381" s="1303"/>
    </row>
    <row r="382" spans="1:38" s="1" customFormat="1" ht="13.5" customHeight="1">
      <c r="A382" s="2272" t="s">
        <v>776</v>
      </c>
      <c r="B382" s="472">
        <v>43160</v>
      </c>
      <c r="C382" s="473" t="s">
        <v>774</v>
      </c>
      <c r="D382" s="75" t="s">
        <v>627</v>
      </c>
      <c r="E382" s="73"/>
      <c r="F382" s="61"/>
      <c r="G382" s="23">
        <v>7.8</v>
      </c>
      <c r="H382" s="64">
        <v>8.4</v>
      </c>
      <c r="I382" s="65">
        <v>4.9000000000000004</v>
      </c>
      <c r="J382" s="66">
        <v>4.0999999999999996</v>
      </c>
      <c r="K382" s="24">
        <v>7.9</v>
      </c>
      <c r="L382" s="69">
        <v>7.8</v>
      </c>
      <c r="M382" s="65"/>
      <c r="N382" s="66">
        <v>34.9</v>
      </c>
      <c r="O382" s="23"/>
      <c r="P382" s="64">
        <v>72.7</v>
      </c>
      <c r="Q382" s="23"/>
      <c r="R382" s="64">
        <v>105.1</v>
      </c>
      <c r="S382" s="23"/>
      <c r="T382" s="64"/>
      <c r="U382" s="23"/>
      <c r="V382" s="64"/>
      <c r="W382" s="65"/>
      <c r="X382" s="66">
        <v>38.6</v>
      </c>
      <c r="Y382" s="70"/>
      <c r="Z382" s="71">
        <v>228</v>
      </c>
      <c r="AA382" s="24"/>
      <c r="AB382" s="69">
        <v>0.25</v>
      </c>
      <c r="AC382" s="481"/>
      <c r="AD382" s="464"/>
      <c r="AE382" s="467"/>
      <c r="AF382" s="118"/>
      <c r="AG382" s="1399">
        <v>43167</v>
      </c>
      <c r="AH382" s="1402" t="s">
        <v>29</v>
      </c>
      <c r="AI382" s="1365">
        <v>6.8</v>
      </c>
      <c r="AJ382" s="1366" t="s">
        <v>20</v>
      </c>
      <c r="AK382" s="582"/>
      <c r="AL382" s="26"/>
    </row>
    <row r="383" spans="1:38" s="1" customFormat="1" ht="13.5" customHeight="1">
      <c r="A383" s="2273"/>
      <c r="B383" s="472">
        <v>43161</v>
      </c>
      <c r="C383" s="473" t="s">
        <v>40</v>
      </c>
      <c r="D383" s="75" t="s">
        <v>627</v>
      </c>
      <c r="E383" s="73"/>
      <c r="F383" s="61" t="s">
        <v>19</v>
      </c>
      <c r="G383" s="23">
        <v>8</v>
      </c>
      <c r="H383" s="64">
        <v>8.4</v>
      </c>
      <c r="I383" s="65">
        <v>5.3</v>
      </c>
      <c r="J383" s="66">
        <v>4.7</v>
      </c>
      <c r="K383" s="24">
        <v>7.9</v>
      </c>
      <c r="L383" s="69">
        <v>7.8</v>
      </c>
      <c r="M383" s="65"/>
      <c r="N383" s="66">
        <v>34.5</v>
      </c>
      <c r="O383" s="23"/>
      <c r="P383" s="64">
        <v>75</v>
      </c>
      <c r="Q383" s="23"/>
      <c r="R383" s="64">
        <v>104.1</v>
      </c>
      <c r="S383" s="23"/>
      <c r="T383" s="64" t="s">
        <v>19</v>
      </c>
      <c r="U383" s="23"/>
      <c r="V383" s="64" t="s">
        <v>19</v>
      </c>
      <c r="W383" s="65"/>
      <c r="X383" s="66">
        <v>38.700000000000003</v>
      </c>
      <c r="Y383" s="70"/>
      <c r="Z383" s="71">
        <v>220</v>
      </c>
      <c r="AA383" s="24"/>
      <c r="AB383" s="69">
        <v>0.28000000000000003</v>
      </c>
      <c r="AC383" s="481"/>
      <c r="AD383" s="464"/>
      <c r="AE383" s="467"/>
      <c r="AF383" s="118"/>
      <c r="AG383" s="12" t="s">
        <v>30</v>
      </c>
      <c r="AH383" s="13" t="s">
        <v>31</v>
      </c>
      <c r="AI383" s="1382" t="s">
        <v>32</v>
      </c>
      <c r="AJ383" s="1377" t="s">
        <v>33</v>
      </c>
      <c r="AK383" s="583"/>
      <c r="AL383" s="96"/>
    </row>
    <row r="384" spans="1:38" s="1" customFormat="1" ht="13.5" customHeight="1">
      <c r="A384" s="2273"/>
      <c r="B384" s="472">
        <v>43162</v>
      </c>
      <c r="C384" s="473" t="s">
        <v>41</v>
      </c>
      <c r="D384" s="75" t="s">
        <v>627</v>
      </c>
      <c r="E384" s="73"/>
      <c r="F384" s="61" t="s">
        <v>19</v>
      </c>
      <c r="G384" s="23">
        <v>8</v>
      </c>
      <c r="H384" s="64">
        <v>8.6</v>
      </c>
      <c r="I384" s="65">
        <v>5.2</v>
      </c>
      <c r="J384" s="66">
        <v>4.0999999999999996</v>
      </c>
      <c r="K384" s="24">
        <v>7.8</v>
      </c>
      <c r="L384" s="69">
        <v>7.7</v>
      </c>
      <c r="M384" s="65"/>
      <c r="N384" s="66">
        <v>37.1</v>
      </c>
      <c r="O384" s="23"/>
      <c r="P384" s="64" t="s">
        <v>19</v>
      </c>
      <c r="Q384" s="23"/>
      <c r="R384" s="64" t="s">
        <v>19</v>
      </c>
      <c r="S384" s="23"/>
      <c r="T384" s="64" t="s">
        <v>19</v>
      </c>
      <c r="U384" s="23"/>
      <c r="V384" s="64" t="s">
        <v>19</v>
      </c>
      <c r="W384" s="65"/>
      <c r="X384" s="66" t="s">
        <v>19</v>
      </c>
      <c r="Y384" s="70"/>
      <c r="Z384" s="71" t="s">
        <v>19</v>
      </c>
      <c r="AA384" s="24"/>
      <c r="AB384" s="69"/>
      <c r="AC384" s="481"/>
      <c r="AD384" s="464"/>
      <c r="AE384" s="467"/>
      <c r="AF384" s="118"/>
      <c r="AG384" s="1218" t="s">
        <v>273</v>
      </c>
      <c r="AH384" s="1219" t="s">
        <v>20</v>
      </c>
      <c r="AI384" s="1329"/>
      <c r="AJ384" s="1330">
        <v>9.1999999999999993</v>
      </c>
      <c r="AK384" s="36"/>
      <c r="AL384" s="96"/>
    </row>
    <row r="385" spans="1:38" s="1" customFormat="1" ht="13.5" customHeight="1">
      <c r="A385" s="2273"/>
      <c r="B385" s="472">
        <v>43163</v>
      </c>
      <c r="C385" s="473" t="s">
        <v>42</v>
      </c>
      <c r="D385" s="75" t="s">
        <v>627</v>
      </c>
      <c r="E385" s="73"/>
      <c r="F385" s="61"/>
      <c r="G385" s="23">
        <v>8.1999999999999993</v>
      </c>
      <c r="H385" s="64">
        <v>9.1999999999999993</v>
      </c>
      <c r="I385" s="65">
        <v>5.0999999999999996</v>
      </c>
      <c r="J385" s="66">
        <v>4.2</v>
      </c>
      <c r="K385" s="24">
        <v>7.7</v>
      </c>
      <c r="L385" s="69">
        <v>7.7</v>
      </c>
      <c r="M385" s="65"/>
      <c r="N385" s="66">
        <v>35.799999999999997</v>
      </c>
      <c r="O385" s="23"/>
      <c r="P385" s="64" t="s">
        <v>19</v>
      </c>
      <c r="Q385" s="23"/>
      <c r="R385" s="64" t="s">
        <v>19</v>
      </c>
      <c r="S385" s="23"/>
      <c r="T385" s="64"/>
      <c r="U385" s="23"/>
      <c r="V385" s="64"/>
      <c r="W385" s="65"/>
      <c r="X385" s="66" t="s">
        <v>19</v>
      </c>
      <c r="Y385" s="70"/>
      <c r="Z385" s="71" t="s">
        <v>19</v>
      </c>
      <c r="AA385" s="24"/>
      <c r="AB385" s="69"/>
      <c r="AC385" s="481"/>
      <c r="AD385" s="464"/>
      <c r="AE385" s="467"/>
      <c r="AF385" s="118"/>
      <c r="AG385" s="6" t="s">
        <v>274</v>
      </c>
      <c r="AH385" s="18" t="s">
        <v>275</v>
      </c>
      <c r="AI385" s="34"/>
      <c r="AJ385" s="1953" t="s">
        <v>644</v>
      </c>
      <c r="AK385" s="36"/>
      <c r="AL385" s="96"/>
    </row>
    <row r="386" spans="1:38" s="1" customFormat="1" ht="13.5" customHeight="1">
      <c r="A386" s="2273"/>
      <c r="B386" s="472">
        <v>43164</v>
      </c>
      <c r="C386" s="473" t="s">
        <v>37</v>
      </c>
      <c r="D386" s="75" t="s">
        <v>641</v>
      </c>
      <c r="E386" s="73"/>
      <c r="F386" s="61"/>
      <c r="G386" s="23">
        <v>8.3000000000000007</v>
      </c>
      <c r="H386" s="64">
        <v>9.5</v>
      </c>
      <c r="I386" s="65">
        <v>5.5</v>
      </c>
      <c r="J386" s="66">
        <v>4.4000000000000004</v>
      </c>
      <c r="K386" s="24">
        <v>7.7</v>
      </c>
      <c r="L386" s="69">
        <v>7.7</v>
      </c>
      <c r="M386" s="65"/>
      <c r="N386" s="66">
        <v>34.6</v>
      </c>
      <c r="O386" s="23"/>
      <c r="P386" s="64">
        <v>75.5</v>
      </c>
      <c r="Q386" s="23"/>
      <c r="R386" s="64">
        <v>104.3</v>
      </c>
      <c r="S386" s="23"/>
      <c r="T386" s="64"/>
      <c r="U386" s="23"/>
      <c r="V386" s="64"/>
      <c r="W386" s="65"/>
      <c r="X386" s="66">
        <v>37.200000000000003</v>
      </c>
      <c r="Y386" s="70"/>
      <c r="Z386" s="71">
        <v>251</v>
      </c>
      <c r="AA386" s="24"/>
      <c r="AB386" s="69">
        <v>0.2</v>
      </c>
      <c r="AC386" s="481"/>
      <c r="AD386" s="464"/>
      <c r="AE386" s="467"/>
      <c r="AF386" s="118"/>
      <c r="AG386" s="6" t="s">
        <v>21</v>
      </c>
      <c r="AH386" s="18"/>
      <c r="AI386" s="34"/>
      <c r="AJ386" s="1954" t="s">
        <v>644</v>
      </c>
      <c r="AK386" s="36"/>
      <c r="AL386" s="96"/>
    </row>
    <row r="387" spans="1:38" s="1" customFormat="1" ht="13.5" customHeight="1">
      <c r="A387" s="2273"/>
      <c r="B387" s="472">
        <v>43165</v>
      </c>
      <c r="C387" s="473" t="s">
        <v>38</v>
      </c>
      <c r="D387" s="75" t="s">
        <v>641</v>
      </c>
      <c r="E387" s="73"/>
      <c r="F387" s="61"/>
      <c r="G387" s="23">
        <v>8.5</v>
      </c>
      <c r="H387" s="64">
        <v>8.8000000000000007</v>
      </c>
      <c r="I387" s="65">
        <v>6</v>
      </c>
      <c r="J387" s="66">
        <v>4.9000000000000004</v>
      </c>
      <c r="K387" s="24">
        <v>7.6</v>
      </c>
      <c r="L387" s="69">
        <v>7.7</v>
      </c>
      <c r="M387" s="65"/>
      <c r="N387" s="66">
        <v>33.6</v>
      </c>
      <c r="O387" s="23"/>
      <c r="P387" s="64">
        <v>74.7</v>
      </c>
      <c r="Q387" s="23"/>
      <c r="R387" s="64">
        <v>103.9</v>
      </c>
      <c r="S387" s="23"/>
      <c r="T387" s="64"/>
      <c r="U387" s="23"/>
      <c r="V387" s="64"/>
      <c r="W387" s="65"/>
      <c r="X387" s="66">
        <v>36.6</v>
      </c>
      <c r="Y387" s="70"/>
      <c r="Z387" s="71">
        <v>252</v>
      </c>
      <c r="AA387" s="24"/>
      <c r="AB387" s="69">
        <v>0.24</v>
      </c>
      <c r="AC387" s="481"/>
      <c r="AD387" s="464"/>
      <c r="AE387" s="467"/>
      <c r="AF387" s="118"/>
      <c r="AG387" s="6" t="s">
        <v>276</v>
      </c>
      <c r="AH387" s="18" t="s">
        <v>22</v>
      </c>
      <c r="AI387" s="34"/>
      <c r="AJ387" s="452">
        <v>33.9</v>
      </c>
      <c r="AK387" s="47"/>
      <c r="AL387" s="98"/>
    </row>
    <row r="388" spans="1:38" s="1" customFormat="1" ht="13.5" customHeight="1">
      <c r="A388" s="2273"/>
      <c r="B388" s="472">
        <v>43166</v>
      </c>
      <c r="C388" s="473" t="s">
        <v>35</v>
      </c>
      <c r="D388" s="75" t="s">
        <v>627</v>
      </c>
      <c r="E388" s="73"/>
      <c r="F388" s="61"/>
      <c r="G388" s="23">
        <v>8.9</v>
      </c>
      <c r="H388" s="64">
        <v>9.1999999999999993</v>
      </c>
      <c r="I388" s="65">
        <v>6.9</v>
      </c>
      <c r="J388" s="66">
        <v>4.9000000000000004</v>
      </c>
      <c r="K388" s="24">
        <v>7.6</v>
      </c>
      <c r="L388" s="69">
        <v>7.6</v>
      </c>
      <c r="M388" s="65"/>
      <c r="N388" s="66">
        <v>34.4</v>
      </c>
      <c r="O388" s="23"/>
      <c r="P388" s="64">
        <v>74</v>
      </c>
      <c r="Q388" s="23"/>
      <c r="R388" s="64">
        <v>103.3</v>
      </c>
      <c r="S388" s="23"/>
      <c r="T388" s="64"/>
      <c r="U388" s="23"/>
      <c r="V388" s="64"/>
      <c r="W388" s="65"/>
      <c r="X388" s="66">
        <v>36.1</v>
      </c>
      <c r="Y388" s="70"/>
      <c r="Z388" s="71">
        <v>262</v>
      </c>
      <c r="AA388" s="24"/>
      <c r="AB388" s="69">
        <v>0.28999999999999998</v>
      </c>
      <c r="AC388" s="481"/>
      <c r="AD388" s="464"/>
      <c r="AE388" s="467"/>
      <c r="AF388" s="118"/>
      <c r="AG388" s="6" t="s">
        <v>277</v>
      </c>
      <c r="AH388" s="18" t="s">
        <v>23</v>
      </c>
      <c r="AI388" s="34"/>
      <c r="AJ388" s="452">
        <v>73.900000000000006</v>
      </c>
      <c r="AK388" s="47"/>
      <c r="AL388" s="98"/>
    </row>
    <row r="389" spans="1:38" s="1" customFormat="1" ht="13.5" customHeight="1">
      <c r="A389" s="2273"/>
      <c r="B389" s="472">
        <v>43167</v>
      </c>
      <c r="C389" s="473" t="s">
        <v>39</v>
      </c>
      <c r="D389" s="75" t="s">
        <v>632</v>
      </c>
      <c r="E389" s="73"/>
      <c r="F389" s="61">
        <v>6.8</v>
      </c>
      <c r="G389" s="23">
        <v>9.1999999999999993</v>
      </c>
      <c r="H389" s="64">
        <v>9.1999999999999993</v>
      </c>
      <c r="I389" s="65">
        <v>6.9</v>
      </c>
      <c r="J389" s="66">
        <v>5.8</v>
      </c>
      <c r="K389" s="24">
        <v>7.6</v>
      </c>
      <c r="L389" s="69">
        <v>7.5</v>
      </c>
      <c r="M389" s="65"/>
      <c r="N389" s="66">
        <v>33.9</v>
      </c>
      <c r="O389" s="23"/>
      <c r="P389" s="64">
        <v>73.900000000000006</v>
      </c>
      <c r="Q389" s="23"/>
      <c r="R389" s="64">
        <v>102.5</v>
      </c>
      <c r="S389" s="23"/>
      <c r="T389" s="64">
        <v>59.2</v>
      </c>
      <c r="U389" s="23"/>
      <c r="V389" s="64">
        <v>43.3</v>
      </c>
      <c r="W389" s="65"/>
      <c r="X389" s="66">
        <v>35.299999999999997</v>
      </c>
      <c r="Y389" s="70"/>
      <c r="Z389" s="71">
        <v>244</v>
      </c>
      <c r="AA389" s="24"/>
      <c r="AB389" s="69">
        <v>0.28000000000000003</v>
      </c>
      <c r="AC389" s="481"/>
      <c r="AD389" s="464"/>
      <c r="AE389" s="467"/>
      <c r="AF389" s="118"/>
      <c r="AG389" s="6" t="s">
        <v>278</v>
      </c>
      <c r="AH389" s="18" t="s">
        <v>23</v>
      </c>
      <c r="AI389" s="453"/>
      <c r="AJ389" s="452">
        <v>102.5</v>
      </c>
      <c r="AK389" s="47"/>
      <c r="AL389" s="98"/>
    </row>
    <row r="390" spans="1:38" s="1" customFormat="1" ht="13.5" customHeight="1">
      <c r="A390" s="2273"/>
      <c r="B390" s="472">
        <v>43168</v>
      </c>
      <c r="C390" s="473" t="s">
        <v>40</v>
      </c>
      <c r="D390" s="75" t="s">
        <v>632</v>
      </c>
      <c r="E390" s="73"/>
      <c r="F390" s="61"/>
      <c r="G390" s="23">
        <v>9.9</v>
      </c>
      <c r="H390" s="64">
        <v>10.5</v>
      </c>
      <c r="I390" s="65">
        <v>9.5</v>
      </c>
      <c r="J390" s="66">
        <v>6.9</v>
      </c>
      <c r="K390" s="24">
        <v>7.5</v>
      </c>
      <c r="L390" s="69">
        <v>7.5</v>
      </c>
      <c r="M390" s="65"/>
      <c r="N390" s="66">
        <v>33.700000000000003</v>
      </c>
      <c r="O390" s="23"/>
      <c r="P390" s="64">
        <v>71.2</v>
      </c>
      <c r="Q390" s="23"/>
      <c r="R390" s="64">
        <v>99.6</v>
      </c>
      <c r="S390" s="23"/>
      <c r="T390" s="64"/>
      <c r="U390" s="23"/>
      <c r="V390" s="64"/>
      <c r="W390" s="65"/>
      <c r="X390" s="66">
        <v>37</v>
      </c>
      <c r="Y390" s="70"/>
      <c r="Z390" s="71">
        <v>234</v>
      </c>
      <c r="AA390" s="24"/>
      <c r="AB390" s="69">
        <v>0.4</v>
      </c>
      <c r="AC390" s="481"/>
      <c r="AD390" s="464"/>
      <c r="AE390" s="467"/>
      <c r="AF390" s="118"/>
      <c r="AG390" s="6" t="s">
        <v>279</v>
      </c>
      <c r="AH390" s="18" t="s">
        <v>23</v>
      </c>
      <c r="AI390" s="455"/>
      <c r="AJ390" s="452">
        <v>59.2</v>
      </c>
      <c r="AK390" s="47"/>
      <c r="AL390" s="98"/>
    </row>
    <row r="391" spans="1:38" s="1" customFormat="1" ht="13.5" customHeight="1">
      <c r="A391" s="2273"/>
      <c r="B391" s="472">
        <v>43169</v>
      </c>
      <c r="C391" s="473" t="s">
        <v>41</v>
      </c>
      <c r="D391" s="75" t="s">
        <v>627</v>
      </c>
      <c r="E391" s="73"/>
      <c r="F391" s="61"/>
      <c r="G391" s="23">
        <v>10</v>
      </c>
      <c r="H391" s="64">
        <v>10.4</v>
      </c>
      <c r="I391" s="65">
        <v>9.8000000000000007</v>
      </c>
      <c r="J391" s="66">
        <v>8.1999999999999993</v>
      </c>
      <c r="K391" s="24">
        <v>7.5</v>
      </c>
      <c r="L391" s="69">
        <v>7.5</v>
      </c>
      <c r="M391" s="65"/>
      <c r="N391" s="66">
        <v>35.799999999999997</v>
      </c>
      <c r="O391" s="23"/>
      <c r="P391" s="64" t="s">
        <v>19</v>
      </c>
      <c r="Q391" s="23"/>
      <c r="R391" s="64" t="s">
        <v>19</v>
      </c>
      <c r="S391" s="23"/>
      <c r="T391" s="64"/>
      <c r="U391" s="23"/>
      <c r="V391" s="64"/>
      <c r="W391" s="65"/>
      <c r="X391" s="66" t="s">
        <v>19</v>
      </c>
      <c r="Y391" s="70"/>
      <c r="Z391" s="71" t="s">
        <v>19</v>
      </c>
      <c r="AA391" s="24"/>
      <c r="AB391" s="69" t="s">
        <v>19</v>
      </c>
      <c r="AC391" s="481"/>
      <c r="AD391" s="464"/>
      <c r="AE391" s="467"/>
      <c r="AF391" s="118"/>
      <c r="AG391" s="6" t="s">
        <v>280</v>
      </c>
      <c r="AH391" s="18" t="s">
        <v>23</v>
      </c>
      <c r="AI391" s="34"/>
      <c r="AJ391" s="35">
        <v>43.3</v>
      </c>
      <c r="AK391" s="47"/>
      <c r="AL391" s="98"/>
    </row>
    <row r="392" spans="1:38" s="1" customFormat="1" ht="13.5" customHeight="1">
      <c r="A392" s="2273"/>
      <c r="B392" s="472">
        <v>43170</v>
      </c>
      <c r="C392" s="473" t="s">
        <v>42</v>
      </c>
      <c r="D392" s="75" t="s">
        <v>641</v>
      </c>
      <c r="E392" s="73"/>
      <c r="F392" s="61"/>
      <c r="G392" s="23">
        <v>10.199999999999999</v>
      </c>
      <c r="H392" s="64">
        <v>10.8</v>
      </c>
      <c r="I392" s="65">
        <v>8.6999999999999993</v>
      </c>
      <c r="J392" s="66">
        <v>6.5</v>
      </c>
      <c r="K392" s="24">
        <v>7.5</v>
      </c>
      <c r="L392" s="69">
        <v>7.4</v>
      </c>
      <c r="M392" s="65"/>
      <c r="N392" s="66">
        <v>35.1</v>
      </c>
      <c r="O392" s="23"/>
      <c r="P392" s="64" t="s">
        <v>19</v>
      </c>
      <c r="Q392" s="23"/>
      <c r="R392" s="64" t="s">
        <v>19</v>
      </c>
      <c r="S392" s="23"/>
      <c r="T392" s="64"/>
      <c r="U392" s="23"/>
      <c r="V392" s="64"/>
      <c r="W392" s="65"/>
      <c r="X392" s="66" t="s">
        <v>19</v>
      </c>
      <c r="Y392" s="70"/>
      <c r="Z392" s="71" t="s">
        <v>19</v>
      </c>
      <c r="AA392" s="24"/>
      <c r="AB392" s="69" t="s">
        <v>19</v>
      </c>
      <c r="AC392" s="481"/>
      <c r="AD392" s="464"/>
      <c r="AE392" s="467"/>
      <c r="AF392" s="118"/>
      <c r="AG392" s="6" t="s">
        <v>281</v>
      </c>
      <c r="AH392" s="18" t="s">
        <v>23</v>
      </c>
      <c r="AI392" s="34"/>
      <c r="AJ392" s="38">
        <v>35.299999999999997</v>
      </c>
      <c r="AK392" s="47"/>
      <c r="AL392" s="98"/>
    </row>
    <row r="393" spans="1:38" s="1" customFormat="1" ht="13.5" customHeight="1">
      <c r="A393" s="2273"/>
      <c r="B393" s="472">
        <v>43171</v>
      </c>
      <c r="C393" s="473" t="s">
        <v>37</v>
      </c>
      <c r="D393" s="75" t="s">
        <v>627</v>
      </c>
      <c r="E393" s="73"/>
      <c r="F393" s="61"/>
      <c r="G393" s="23">
        <v>10.199999999999999</v>
      </c>
      <c r="H393" s="64">
        <v>10.7</v>
      </c>
      <c r="I393" s="65">
        <v>8.8000000000000007</v>
      </c>
      <c r="J393" s="66">
        <v>5.9</v>
      </c>
      <c r="K393" s="24">
        <v>7.4</v>
      </c>
      <c r="L393" s="69">
        <v>7.5</v>
      </c>
      <c r="M393" s="65"/>
      <c r="N393" s="66">
        <v>32.799999999999997</v>
      </c>
      <c r="O393" s="23"/>
      <c r="P393" s="64">
        <v>71.099999999999994</v>
      </c>
      <c r="Q393" s="23"/>
      <c r="R393" s="64">
        <v>99.2</v>
      </c>
      <c r="S393" s="23"/>
      <c r="T393" s="64"/>
      <c r="U393" s="23"/>
      <c r="V393" s="64"/>
      <c r="W393" s="65"/>
      <c r="X393" s="66">
        <v>34.6</v>
      </c>
      <c r="Y393" s="70"/>
      <c r="Z393" s="71">
        <v>198</v>
      </c>
      <c r="AA393" s="24"/>
      <c r="AB393" s="69">
        <v>0.28999999999999998</v>
      </c>
      <c r="AC393" s="481"/>
      <c r="AD393" s="464"/>
      <c r="AE393" s="467"/>
      <c r="AF393" s="118"/>
      <c r="AG393" s="6" t="s">
        <v>282</v>
      </c>
      <c r="AH393" s="18" t="s">
        <v>23</v>
      </c>
      <c r="AI393" s="34"/>
      <c r="AJ393" s="50">
        <v>244</v>
      </c>
      <c r="AK393" s="47"/>
      <c r="AL393" s="98"/>
    </row>
    <row r="394" spans="1:38" s="1" customFormat="1" ht="13.5" customHeight="1">
      <c r="A394" s="2273"/>
      <c r="B394" s="472">
        <v>43172</v>
      </c>
      <c r="C394" s="473" t="s">
        <v>38</v>
      </c>
      <c r="D394" s="75" t="s">
        <v>627</v>
      </c>
      <c r="E394" s="73"/>
      <c r="F394" s="61"/>
      <c r="G394" s="23">
        <v>10.3</v>
      </c>
      <c r="H394" s="64">
        <v>11</v>
      </c>
      <c r="I394" s="65">
        <v>7.9</v>
      </c>
      <c r="J394" s="66">
        <v>5.8</v>
      </c>
      <c r="K394" s="24">
        <v>7.4</v>
      </c>
      <c r="L394" s="69">
        <v>7.4</v>
      </c>
      <c r="M394" s="65"/>
      <c r="N394" s="66">
        <v>32.9</v>
      </c>
      <c r="O394" s="23"/>
      <c r="P394" s="64">
        <v>69.5</v>
      </c>
      <c r="Q394" s="23"/>
      <c r="R394" s="64">
        <v>96</v>
      </c>
      <c r="S394" s="23"/>
      <c r="T394" s="64"/>
      <c r="U394" s="23"/>
      <c r="V394" s="64"/>
      <c r="W394" s="65"/>
      <c r="X394" s="66">
        <v>35.5</v>
      </c>
      <c r="Y394" s="70"/>
      <c r="Z394" s="71">
        <v>194</v>
      </c>
      <c r="AA394" s="24"/>
      <c r="AB394" s="69">
        <v>0.28999999999999998</v>
      </c>
      <c r="AC394" s="481"/>
      <c r="AD394" s="464"/>
      <c r="AE394" s="467"/>
      <c r="AF394" s="118"/>
      <c r="AG394" s="6" t="s">
        <v>283</v>
      </c>
      <c r="AH394" s="18" t="s">
        <v>23</v>
      </c>
      <c r="AI394" s="1685"/>
      <c r="AJ394" s="990">
        <v>0.28000000000000003</v>
      </c>
      <c r="AK394" s="47"/>
      <c r="AL394" s="98"/>
    </row>
    <row r="395" spans="1:38" s="1" customFormat="1" ht="13.5" customHeight="1">
      <c r="A395" s="2273"/>
      <c r="B395" s="472">
        <v>43173</v>
      </c>
      <c r="C395" s="473" t="s">
        <v>35</v>
      </c>
      <c r="D395" s="75" t="s">
        <v>627</v>
      </c>
      <c r="E395" s="73"/>
      <c r="F395" s="61"/>
      <c r="G395" s="23">
        <v>10.4</v>
      </c>
      <c r="H395" s="64">
        <v>11.3</v>
      </c>
      <c r="I395" s="65">
        <v>8</v>
      </c>
      <c r="J395" s="66">
        <v>5.4</v>
      </c>
      <c r="K395" s="24">
        <v>7.4</v>
      </c>
      <c r="L395" s="69">
        <v>7.5</v>
      </c>
      <c r="M395" s="65"/>
      <c r="N395" s="66">
        <v>32.799999999999997</v>
      </c>
      <c r="O395" s="23"/>
      <c r="P395" s="64">
        <v>69.3</v>
      </c>
      <c r="Q395" s="23"/>
      <c r="R395" s="64">
        <v>97.6</v>
      </c>
      <c r="S395" s="23"/>
      <c r="T395" s="64"/>
      <c r="U395" s="23"/>
      <c r="V395" s="64"/>
      <c r="W395" s="65"/>
      <c r="X395" s="66">
        <v>35.700000000000003</v>
      </c>
      <c r="Y395" s="70"/>
      <c r="Z395" s="71">
        <v>190</v>
      </c>
      <c r="AA395" s="24"/>
      <c r="AB395" s="69">
        <v>0.3</v>
      </c>
      <c r="AC395" s="481"/>
      <c r="AD395" s="464"/>
      <c r="AE395" s="467"/>
      <c r="AF395" s="118"/>
      <c r="AG395" s="6" t="s">
        <v>24</v>
      </c>
      <c r="AH395" s="18" t="s">
        <v>23</v>
      </c>
      <c r="AI395" s="24"/>
      <c r="AJ395" s="48">
        <v>3.9</v>
      </c>
      <c r="AK395" s="47"/>
      <c r="AL395" s="98"/>
    </row>
    <row r="396" spans="1:38" s="1" customFormat="1" ht="13.5" customHeight="1">
      <c r="A396" s="2273"/>
      <c r="B396" s="472">
        <v>43174</v>
      </c>
      <c r="C396" s="473" t="s">
        <v>39</v>
      </c>
      <c r="D396" s="75" t="s">
        <v>627</v>
      </c>
      <c r="E396" s="73"/>
      <c r="F396" s="61"/>
      <c r="G396" s="23">
        <v>10.5</v>
      </c>
      <c r="H396" s="64">
        <v>11.5</v>
      </c>
      <c r="I396" s="65">
        <v>7.8</v>
      </c>
      <c r="J396" s="66">
        <v>5.5</v>
      </c>
      <c r="K396" s="24">
        <v>7.5</v>
      </c>
      <c r="L396" s="69">
        <v>7.5</v>
      </c>
      <c r="M396" s="65"/>
      <c r="N396" s="66">
        <v>32.9</v>
      </c>
      <c r="O396" s="23"/>
      <c r="P396" s="64">
        <v>70</v>
      </c>
      <c r="Q396" s="23"/>
      <c r="R396" s="64">
        <v>97.2</v>
      </c>
      <c r="S396" s="23"/>
      <c r="T396" s="64"/>
      <c r="U396" s="23"/>
      <c r="V396" s="64"/>
      <c r="W396" s="65"/>
      <c r="X396" s="66">
        <v>34.299999999999997</v>
      </c>
      <c r="Y396" s="70"/>
      <c r="Z396" s="71">
        <v>196</v>
      </c>
      <c r="AA396" s="24"/>
      <c r="AB396" s="69">
        <v>0.37</v>
      </c>
      <c r="AC396" s="481"/>
      <c r="AD396" s="464"/>
      <c r="AE396" s="467"/>
      <c r="AF396" s="118"/>
      <c r="AG396" s="6" t="s">
        <v>25</v>
      </c>
      <c r="AH396" s="18" t="s">
        <v>23</v>
      </c>
      <c r="AI396" s="24"/>
      <c r="AJ396" s="48">
        <v>2</v>
      </c>
      <c r="AK396" s="47"/>
      <c r="AL396" s="98"/>
    </row>
    <row r="397" spans="1:38" s="1" customFormat="1" ht="13.5" customHeight="1">
      <c r="A397" s="2273"/>
      <c r="B397" s="472">
        <v>43175</v>
      </c>
      <c r="C397" s="473" t="s">
        <v>40</v>
      </c>
      <c r="D397" s="75" t="s">
        <v>632</v>
      </c>
      <c r="E397" s="73"/>
      <c r="F397" s="61"/>
      <c r="G397" s="23">
        <v>10.5</v>
      </c>
      <c r="H397" s="64">
        <v>11.1</v>
      </c>
      <c r="I397" s="65">
        <v>5.4</v>
      </c>
      <c r="J397" s="66">
        <v>5.0999999999999996</v>
      </c>
      <c r="K397" s="24">
        <v>7.3</v>
      </c>
      <c r="L397" s="69">
        <v>7.4</v>
      </c>
      <c r="M397" s="65"/>
      <c r="N397" s="66">
        <v>34.299999999999997</v>
      </c>
      <c r="O397" s="23"/>
      <c r="P397" s="64">
        <v>70.099999999999994</v>
      </c>
      <c r="Q397" s="23"/>
      <c r="R397" s="64">
        <v>99.1</v>
      </c>
      <c r="S397" s="23"/>
      <c r="T397" s="64"/>
      <c r="U397" s="23"/>
      <c r="V397" s="64"/>
      <c r="W397" s="65"/>
      <c r="X397" s="66">
        <v>37.9</v>
      </c>
      <c r="Y397" s="70"/>
      <c r="Z397" s="71">
        <v>230</v>
      </c>
      <c r="AA397" s="24"/>
      <c r="AB397" s="69">
        <v>0.25</v>
      </c>
      <c r="AC397" s="481"/>
      <c r="AD397" s="464"/>
      <c r="AE397" s="467"/>
      <c r="AF397" s="118"/>
      <c r="AG397" s="6" t="s">
        <v>284</v>
      </c>
      <c r="AH397" s="18" t="s">
        <v>23</v>
      </c>
      <c r="AI397" s="348"/>
      <c r="AJ397" s="998">
        <v>9.8000000000000007</v>
      </c>
      <c r="AK397" s="47"/>
      <c r="AL397" s="98"/>
    </row>
    <row r="398" spans="1:38" s="1" customFormat="1" ht="13.5" customHeight="1">
      <c r="A398" s="2273"/>
      <c r="B398" s="472">
        <v>43176</v>
      </c>
      <c r="C398" s="473" t="s">
        <v>41</v>
      </c>
      <c r="D398" s="75" t="s">
        <v>627</v>
      </c>
      <c r="E398" s="73"/>
      <c r="F398" s="61"/>
      <c r="G398" s="23">
        <v>10.6</v>
      </c>
      <c r="H398" s="64">
        <v>10.8</v>
      </c>
      <c r="I398" s="65">
        <v>5.3</v>
      </c>
      <c r="J398" s="66">
        <v>3.7</v>
      </c>
      <c r="K398" s="24">
        <v>7.4</v>
      </c>
      <c r="L398" s="69">
        <v>7.4</v>
      </c>
      <c r="M398" s="65"/>
      <c r="N398" s="66">
        <v>34.299999999999997</v>
      </c>
      <c r="O398" s="23"/>
      <c r="P398" s="64"/>
      <c r="Q398" s="23"/>
      <c r="R398" s="64"/>
      <c r="S398" s="23"/>
      <c r="T398" s="64"/>
      <c r="U398" s="23"/>
      <c r="V398" s="64"/>
      <c r="W398" s="65"/>
      <c r="X398" s="66"/>
      <c r="Y398" s="70"/>
      <c r="Z398" s="71"/>
      <c r="AA398" s="24"/>
      <c r="AB398" s="69"/>
      <c r="AC398" s="481"/>
      <c r="AD398" s="464"/>
      <c r="AE398" s="467"/>
      <c r="AF398" s="118"/>
      <c r="AG398" s="6" t="s">
        <v>285</v>
      </c>
      <c r="AH398" s="18" t="s">
        <v>23</v>
      </c>
      <c r="AI398" s="24"/>
      <c r="AJ398" s="46">
        <v>3.4000000000000002E-2</v>
      </c>
      <c r="AK398" s="47"/>
      <c r="AL398" s="98"/>
    </row>
    <row r="399" spans="1:38" s="1" customFormat="1" ht="13.5" customHeight="1">
      <c r="A399" s="2273"/>
      <c r="B399" s="472">
        <v>43177</v>
      </c>
      <c r="C399" s="473" t="s">
        <v>42</v>
      </c>
      <c r="D399" s="75" t="s">
        <v>627</v>
      </c>
      <c r="E399" s="73"/>
      <c r="F399" s="61"/>
      <c r="G399" s="23">
        <v>10.9</v>
      </c>
      <c r="H399" s="64">
        <v>11.4</v>
      </c>
      <c r="I399" s="65">
        <v>6.1</v>
      </c>
      <c r="J399" s="66">
        <v>4.5</v>
      </c>
      <c r="K399" s="24">
        <v>7.3</v>
      </c>
      <c r="L399" s="69">
        <v>7.4</v>
      </c>
      <c r="M399" s="65"/>
      <c r="N399" s="66">
        <v>33.200000000000003</v>
      </c>
      <c r="O399" s="23"/>
      <c r="P399" s="64"/>
      <c r="Q399" s="23"/>
      <c r="R399" s="64"/>
      <c r="S399" s="23"/>
      <c r="T399" s="64"/>
      <c r="U399" s="23"/>
      <c r="V399" s="64"/>
      <c r="W399" s="65"/>
      <c r="X399" s="66"/>
      <c r="Y399" s="70"/>
      <c r="Z399" s="71"/>
      <c r="AA399" s="24"/>
      <c r="AB399" s="69"/>
      <c r="AC399" s="481"/>
      <c r="AD399" s="464"/>
      <c r="AE399" s="467"/>
      <c r="AF399" s="118"/>
      <c r="AG399" s="6" t="s">
        <v>292</v>
      </c>
      <c r="AH399" s="18" t="s">
        <v>23</v>
      </c>
      <c r="AI399" s="23"/>
      <c r="AJ399" s="44">
        <v>3.39</v>
      </c>
      <c r="AK399" s="42"/>
      <c r="AL399" s="96"/>
    </row>
    <row r="400" spans="1:38" s="1" customFormat="1" ht="13.5" customHeight="1">
      <c r="A400" s="2273"/>
      <c r="B400" s="472">
        <v>43178</v>
      </c>
      <c r="C400" s="473" t="s">
        <v>37</v>
      </c>
      <c r="D400" s="75" t="s">
        <v>641</v>
      </c>
      <c r="E400" s="73"/>
      <c r="F400" s="61"/>
      <c r="G400" s="23">
        <v>11.2</v>
      </c>
      <c r="H400" s="64">
        <v>11.7</v>
      </c>
      <c r="I400" s="65">
        <v>5.2</v>
      </c>
      <c r="J400" s="66">
        <v>4.9000000000000004</v>
      </c>
      <c r="K400" s="24">
        <v>7.4</v>
      </c>
      <c r="L400" s="69">
        <v>7.4</v>
      </c>
      <c r="M400" s="65"/>
      <c r="N400" s="66">
        <v>32.5</v>
      </c>
      <c r="O400" s="23"/>
      <c r="P400" s="64">
        <v>66.099999999999994</v>
      </c>
      <c r="Q400" s="23"/>
      <c r="R400" s="64">
        <v>95.5</v>
      </c>
      <c r="S400" s="23"/>
      <c r="T400" s="64"/>
      <c r="U400" s="23"/>
      <c r="V400" s="64"/>
      <c r="W400" s="65"/>
      <c r="X400" s="66">
        <v>34.799999999999997</v>
      </c>
      <c r="Y400" s="70"/>
      <c r="Z400" s="71">
        <v>216</v>
      </c>
      <c r="AA400" s="24"/>
      <c r="AB400" s="69">
        <v>0.21</v>
      </c>
      <c r="AC400" s="481"/>
      <c r="AD400" s="464"/>
      <c r="AE400" s="467"/>
      <c r="AF400" s="118"/>
      <c r="AG400" s="6" t="s">
        <v>286</v>
      </c>
      <c r="AH400" s="18" t="s">
        <v>23</v>
      </c>
      <c r="AI400" s="23"/>
      <c r="AJ400" s="44">
        <v>4.08</v>
      </c>
      <c r="AK400" s="42"/>
      <c r="AL400" s="96"/>
    </row>
    <row r="401" spans="1:39" s="1" customFormat="1" ht="13.5" customHeight="1">
      <c r="A401" s="2273"/>
      <c r="B401" s="472">
        <v>43179</v>
      </c>
      <c r="C401" s="473" t="s">
        <v>38</v>
      </c>
      <c r="D401" s="75" t="s">
        <v>632</v>
      </c>
      <c r="E401" s="73"/>
      <c r="F401" s="61"/>
      <c r="G401" s="23">
        <v>11.1</v>
      </c>
      <c r="H401" s="64">
        <v>11.1</v>
      </c>
      <c r="I401" s="65">
        <v>4.8</v>
      </c>
      <c r="J401" s="66">
        <v>3.4</v>
      </c>
      <c r="K401" s="24">
        <v>7.3</v>
      </c>
      <c r="L401" s="69">
        <v>7.4</v>
      </c>
      <c r="M401" s="65"/>
      <c r="N401" s="66">
        <v>32.299999999999997</v>
      </c>
      <c r="O401" s="23"/>
      <c r="P401" s="64">
        <v>66.599999999999994</v>
      </c>
      <c r="Q401" s="23"/>
      <c r="R401" s="64">
        <v>93.8</v>
      </c>
      <c r="S401" s="23"/>
      <c r="T401" s="64"/>
      <c r="U401" s="23"/>
      <c r="V401" s="64"/>
      <c r="W401" s="65"/>
      <c r="X401" s="66">
        <v>34.299999999999997</v>
      </c>
      <c r="Y401" s="70"/>
      <c r="Z401" s="71">
        <v>210</v>
      </c>
      <c r="AA401" s="24"/>
      <c r="AB401" s="69">
        <v>0.16</v>
      </c>
      <c r="AC401" s="481"/>
      <c r="AD401" s="464"/>
      <c r="AE401" s="467"/>
      <c r="AF401" s="118"/>
      <c r="AG401" s="6" t="s">
        <v>287</v>
      </c>
      <c r="AH401" s="18" t="s">
        <v>23</v>
      </c>
      <c r="AI401" s="51"/>
      <c r="AJ401" s="46">
        <v>0.17699999999999999</v>
      </c>
      <c r="AK401" s="47"/>
      <c r="AL401" s="98"/>
    </row>
    <row r="402" spans="1:39" s="1" customFormat="1" ht="13.5" customHeight="1">
      <c r="A402" s="2273"/>
      <c r="B402" s="472">
        <v>43180</v>
      </c>
      <c r="C402" s="473" t="s">
        <v>35</v>
      </c>
      <c r="D402" s="75" t="s">
        <v>632</v>
      </c>
      <c r="E402" s="73"/>
      <c r="F402" s="61"/>
      <c r="G402" s="23">
        <v>11.3</v>
      </c>
      <c r="H402" s="64">
        <v>11.1</v>
      </c>
      <c r="I402" s="65">
        <v>4.2</v>
      </c>
      <c r="J402" s="66">
        <v>3.1</v>
      </c>
      <c r="K402" s="24">
        <v>7.3</v>
      </c>
      <c r="L402" s="69">
        <v>7.4</v>
      </c>
      <c r="M402" s="65"/>
      <c r="N402" s="66">
        <v>31.9</v>
      </c>
      <c r="O402" s="23"/>
      <c r="P402" s="64"/>
      <c r="Q402" s="23"/>
      <c r="R402" s="64"/>
      <c r="S402" s="23"/>
      <c r="T402" s="64"/>
      <c r="U402" s="23"/>
      <c r="V402" s="64"/>
      <c r="W402" s="65"/>
      <c r="X402" s="66"/>
      <c r="Y402" s="70"/>
      <c r="Z402" s="71"/>
      <c r="AA402" s="24"/>
      <c r="AB402" s="69"/>
      <c r="AC402" s="481"/>
      <c r="AD402" s="464"/>
      <c r="AE402" s="467"/>
      <c r="AF402" s="118"/>
      <c r="AG402" s="6" t="s">
        <v>288</v>
      </c>
      <c r="AH402" s="18" t="s">
        <v>23</v>
      </c>
      <c r="AI402" s="51"/>
      <c r="AJ402" s="269" t="s">
        <v>644</v>
      </c>
      <c r="AK402" s="42"/>
      <c r="AL402" s="96"/>
    </row>
    <row r="403" spans="1:39" s="1" customFormat="1" ht="13.5" customHeight="1">
      <c r="A403" s="2273"/>
      <c r="B403" s="472">
        <v>43181</v>
      </c>
      <c r="C403" s="473" t="s">
        <v>39</v>
      </c>
      <c r="D403" s="75" t="s">
        <v>641</v>
      </c>
      <c r="E403" s="73"/>
      <c r="F403" s="61"/>
      <c r="G403" s="23">
        <v>11.6</v>
      </c>
      <c r="H403" s="64">
        <v>11.8</v>
      </c>
      <c r="I403" s="65">
        <v>5</v>
      </c>
      <c r="J403" s="66">
        <v>2.6</v>
      </c>
      <c r="K403" s="24">
        <v>7.4</v>
      </c>
      <c r="L403" s="69">
        <v>7.4</v>
      </c>
      <c r="M403" s="65"/>
      <c r="N403" s="66">
        <v>31.6</v>
      </c>
      <c r="O403" s="23"/>
      <c r="P403" s="64">
        <v>66.099999999999994</v>
      </c>
      <c r="Q403" s="23"/>
      <c r="R403" s="64">
        <v>91.7</v>
      </c>
      <c r="S403" s="23"/>
      <c r="T403" s="64"/>
      <c r="U403" s="23"/>
      <c r="V403" s="64"/>
      <c r="W403" s="65"/>
      <c r="X403" s="66">
        <v>32.9</v>
      </c>
      <c r="Y403" s="70"/>
      <c r="Z403" s="71">
        <v>214</v>
      </c>
      <c r="AA403" s="24"/>
      <c r="AB403" s="69">
        <v>0.19</v>
      </c>
      <c r="AC403" s="481"/>
      <c r="AD403" s="464"/>
      <c r="AE403" s="467"/>
      <c r="AF403" s="118"/>
      <c r="AG403" s="1352" t="s">
        <v>289</v>
      </c>
      <c r="AH403" s="1750" t="s">
        <v>23</v>
      </c>
      <c r="AI403" s="1777"/>
      <c r="AJ403" s="1823">
        <v>26.5</v>
      </c>
      <c r="AK403" s="36"/>
      <c r="AL403" s="97"/>
    </row>
    <row r="404" spans="1:39" s="1" customFormat="1" ht="13.5" customHeight="1">
      <c r="A404" s="2273"/>
      <c r="B404" s="472">
        <v>43182</v>
      </c>
      <c r="C404" s="473" t="s">
        <v>40</v>
      </c>
      <c r="D404" s="75" t="s">
        <v>641</v>
      </c>
      <c r="E404" s="73"/>
      <c r="F404" s="61"/>
      <c r="G404" s="23">
        <v>11.5</v>
      </c>
      <c r="H404" s="64">
        <v>11.9</v>
      </c>
      <c r="I404" s="65">
        <v>6</v>
      </c>
      <c r="J404" s="66">
        <v>4.4000000000000004</v>
      </c>
      <c r="K404" s="24">
        <v>7.4</v>
      </c>
      <c r="L404" s="69">
        <v>7.5</v>
      </c>
      <c r="M404" s="65"/>
      <c r="N404" s="66">
        <v>31</v>
      </c>
      <c r="O404" s="23"/>
      <c r="P404" s="64">
        <v>66.099999999999994</v>
      </c>
      <c r="Q404" s="23"/>
      <c r="R404" s="64">
        <v>93.6</v>
      </c>
      <c r="S404" s="23"/>
      <c r="T404" s="64"/>
      <c r="U404" s="23"/>
      <c r="V404" s="64"/>
      <c r="W404" s="65"/>
      <c r="X404" s="66">
        <v>31.9</v>
      </c>
      <c r="Y404" s="70"/>
      <c r="Z404" s="71">
        <v>209</v>
      </c>
      <c r="AA404" s="24"/>
      <c r="AB404" s="69">
        <v>0.24</v>
      </c>
      <c r="AC404" s="481"/>
      <c r="AD404" s="464"/>
      <c r="AE404" s="467"/>
      <c r="AF404" s="118"/>
      <c r="AG404" s="1352" t="s">
        <v>27</v>
      </c>
      <c r="AH404" s="1750" t="s">
        <v>23</v>
      </c>
      <c r="AI404" s="1777"/>
      <c r="AJ404" s="1823">
        <v>27.6</v>
      </c>
      <c r="AK404" s="36"/>
      <c r="AL404" s="97"/>
    </row>
    <row r="405" spans="1:39" s="1" customFormat="1" ht="13.5" customHeight="1">
      <c r="A405" s="2273"/>
      <c r="B405" s="472">
        <v>43183</v>
      </c>
      <c r="C405" s="473" t="s">
        <v>41</v>
      </c>
      <c r="D405" s="75" t="s">
        <v>627</v>
      </c>
      <c r="E405" s="73"/>
      <c r="F405" s="61"/>
      <c r="G405" s="23">
        <v>11.7</v>
      </c>
      <c r="H405" s="64">
        <v>12.2</v>
      </c>
      <c r="I405" s="65">
        <v>5.4</v>
      </c>
      <c r="J405" s="66">
        <v>3.9</v>
      </c>
      <c r="K405" s="24">
        <v>7.4</v>
      </c>
      <c r="L405" s="69">
        <v>7.5</v>
      </c>
      <c r="M405" s="65"/>
      <c r="N405" s="66">
        <v>30.3</v>
      </c>
      <c r="O405" s="23"/>
      <c r="P405" s="64"/>
      <c r="Q405" s="23"/>
      <c r="R405" s="64"/>
      <c r="S405" s="23"/>
      <c r="T405" s="64"/>
      <c r="U405" s="23"/>
      <c r="V405" s="64"/>
      <c r="W405" s="65"/>
      <c r="X405" s="66"/>
      <c r="Y405" s="70"/>
      <c r="Z405" s="71"/>
      <c r="AA405" s="24"/>
      <c r="AB405" s="69"/>
      <c r="AC405" s="481"/>
      <c r="AD405" s="464"/>
      <c r="AE405" s="467"/>
      <c r="AF405" s="118"/>
      <c r="AG405" s="1190" t="s">
        <v>290</v>
      </c>
      <c r="AH405" s="1751" t="s">
        <v>275</v>
      </c>
      <c r="AI405" s="1778"/>
      <c r="AJ405" s="1929">
        <v>9</v>
      </c>
      <c r="AK405" s="43"/>
      <c r="AL405" s="99"/>
    </row>
    <row r="406" spans="1:39" s="1" customFormat="1" ht="13.5" customHeight="1">
      <c r="A406" s="2273"/>
      <c r="B406" s="472">
        <v>43184</v>
      </c>
      <c r="C406" s="625" t="s">
        <v>42</v>
      </c>
      <c r="D406" s="75" t="s">
        <v>627</v>
      </c>
      <c r="E406" s="73"/>
      <c r="F406" s="61"/>
      <c r="G406" s="23">
        <v>11.8</v>
      </c>
      <c r="H406" s="64">
        <v>12.2</v>
      </c>
      <c r="I406" s="65">
        <v>4.5999999999999996</v>
      </c>
      <c r="J406" s="66">
        <v>3.4</v>
      </c>
      <c r="K406" s="24">
        <v>7.5</v>
      </c>
      <c r="L406" s="69">
        <v>7.5</v>
      </c>
      <c r="M406" s="65"/>
      <c r="N406" s="66">
        <v>31.1</v>
      </c>
      <c r="O406" s="23"/>
      <c r="P406" s="64"/>
      <c r="Q406" s="23"/>
      <c r="R406" s="64"/>
      <c r="S406" s="23"/>
      <c r="T406" s="64"/>
      <c r="U406" s="23"/>
      <c r="V406" s="64"/>
      <c r="W406" s="65"/>
      <c r="X406" s="66"/>
      <c r="Y406" s="70"/>
      <c r="Z406" s="71"/>
      <c r="AA406" s="24"/>
      <c r="AB406" s="69"/>
      <c r="AC406" s="481"/>
      <c r="AD406" s="464"/>
      <c r="AE406" s="467"/>
      <c r="AF406" s="118"/>
      <c r="AG406" s="1308" t="s">
        <v>291</v>
      </c>
      <c r="AH406" s="1750" t="s">
        <v>23</v>
      </c>
      <c r="AI406" s="1777"/>
      <c r="AJ406" s="1924">
        <v>5</v>
      </c>
      <c r="AK406" s="43"/>
      <c r="AL406" s="99"/>
    </row>
    <row r="407" spans="1:39" s="1" customFormat="1" ht="13.5" customHeight="1">
      <c r="A407" s="2273"/>
      <c r="B407" s="472">
        <v>43185</v>
      </c>
      <c r="C407" s="473" t="s">
        <v>777</v>
      </c>
      <c r="D407" s="75" t="s">
        <v>627</v>
      </c>
      <c r="E407" s="73"/>
      <c r="F407" s="61"/>
      <c r="G407" s="23">
        <v>11.8</v>
      </c>
      <c r="H407" s="64">
        <v>12.3</v>
      </c>
      <c r="I407" s="65">
        <v>5.2</v>
      </c>
      <c r="J407" s="66">
        <v>3.5</v>
      </c>
      <c r="K407" s="24">
        <v>7.4</v>
      </c>
      <c r="L407" s="69">
        <v>7.5</v>
      </c>
      <c r="M407" s="65"/>
      <c r="N407" s="66">
        <v>31.2</v>
      </c>
      <c r="O407" s="23"/>
      <c r="P407" s="64">
        <v>66.3</v>
      </c>
      <c r="Q407" s="23"/>
      <c r="R407" s="64">
        <v>91.4</v>
      </c>
      <c r="S407" s="23"/>
      <c r="T407" s="64"/>
      <c r="U407" s="23"/>
      <c r="V407" s="64"/>
      <c r="W407" s="65"/>
      <c r="X407" s="66">
        <v>31.8</v>
      </c>
      <c r="Y407" s="70"/>
      <c r="Z407" s="71">
        <v>210</v>
      </c>
      <c r="AA407" s="24"/>
      <c r="AB407" s="69">
        <v>0.18</v>
      </c>
      <c r="AC407" s="481">
        <v>8</v>
      </c>
      <c r="AD407" s="464">
        <v>2</v>
      </c>
      <c r="AE407" s="467"/>
      <c r="AF407" s="118"/>
      <c r="AG407" s="19"/>
      <c r="AH407" s="9"/>
      <c r="AI407" s="20"/>
      <c r="AJ407" s="8"/>
      <c r="AK407" s="8"/>
      <c r="AL407" s="9"/>
    </row>
    <row r="408" spans="1:39" s="1" customFormat="1" ht="13.5" customHeight="1">
      <c r="A408" s="2273"/>
      <c r="B408" s="472">
        <v>43186</v>
      </c>
      <c r="C408" s="473" t="s">
        <v>38</v>
      </c>
      <c r="D408" s="75" t="s">
        <v>627</v>
      </c>
      <c r="E408" s="73"/>
      <c r="F408" s="61"/>
      <c r="G408" s="23">
        <v>11.8</v>
      </c>
      <c r="H408" s="64">
        <v>12.6</v>
      </c>
      <c r="I408" s="65">
        <v>5.4</v>
      </c>
      <c r="J408" s="66">
        <v>2.8</v>
      </c>
      <c r="K408" s="24">
        <v>7.5</v>
      </c>
      <c r="L408" s="69">
        <v>7.5</v>
      </c>
      <c r="M408" s="65"/>
      <c r="N408" s="66">
        <v>31</v>
      </c>
      <c r="O408" s="23"/>
      <c r="P408" s="64">
        <v>66.3</v>
      </c>
      <c r="Q408" s="23"/>
      <c r="R408" s="64">
        <v>90.1</v>
      </c>
      <c r="S408" s="23"/>
      <c r="T408" s="64"/>
      <c r="U408" s="23"/>
      <c r="V408" s="64"/>
      <c r="W408" s="65"/>
      <c r="X408" s="66">
        <v>32.1</v>
      </c>
      <c r="Y408" s="70"/>
      <c r="Z408" s="71">
        <v>214</v>
      </c>
      <c r="AA408" s="24"/>
      <c r="AB408" s="69">
        <v>0.15</v>
      </c>
      <c r="AC408" s="481"/>
      <c r="AD408" s="464"/>
      <c r="AE408" s="467"/>
      <c r="AF408" s="118"/>
      <c r="AG408" s="19"/>
      <c r="AH408" s="9"/>
      <c r="AI408" s="20"/>
      <c r="AJ408" s="8"/>
      <c r="AK408" s="8"/>
      <c r="AL408" s="9"/>
    </row>
    <row r="409" spans="1:39" s="1" customFormat="1" ht="13.5" customHeight="1">
      <c r="A409" s="2273"/>
      <c r="B409" s="472">
        <v>43187</v>
      </c>
      <c r="C409" s="473" t="s">
        <v>40</v>
      </c>
      <c r="D409" s="75" t="s">
        <v>627</v>
      </c>
      <c r="E409" s="73"/>
      <c r="F409" s="61"/>
      <c r="G409" s="23">
        <v>12</v>
      </c>
      <c r="H409" s="64">
        <v>12.7</v>
      </c>
      <c r="I409" s="65">
        <v>4.8</v>
      </c>
      <c r="J409" s="66">
        <v>2.8</v>
      </c>
      <c r="K409" s="24">
        <v>7.5</v>
      </c>
      <c r="L409" s="69">
        <v>7.5</v>
      </c>
      <c r="M409" s="65"/>
      <c r="N409" s="66">
        <v>31</v>
      </c>
      <c r="O409" s="23"/>
      <c r="P409" s="64">
        <v>65.099999999999994</v>
      </c>
      <c r="Q409" s="23"/>
      <c r="R409" s="64">
        <v>93</v>
      </c>
      <c r="S409" s="23"/>
      <c r="T409" s="64"/>
      <c r="U409" s="23"/>
      <c r="V409" s="64"/>
      <c r="W409" s="65"/>
      <c r="X409" s="66">
        <v>31.9</v>
      </c>
      <c r="Y409" s="70"/>
      <c r="Z409" s="71">
        <v>212</v>
      </c>
      <c r="AA409" s="24"/>
      <c r="AB409" s="69">
        <v>0.12</v>
      </c>
      <c r="AC409" s="481"/>
      <c r="AD409" s="464"/>
      <c r="AE409" s="467"/>
      <c r="AF409" s="118"/>
      <c r="AG409" s="21"/>
      <c r="AH409" s="3"/>
      <c r="AI409" s="22"/>
      <c r="AJ409" s="10"/>
      <c r="AK409" s="10"/>
      <c r="AL409" s="3"/>
    </row>
    <row r="410" spans="1:39" s="1" customFormat="1" ht="13.5" customHeight="1">
      <c r="A410" s="2273"/>
      <c r="B410" s="472">
        <v>43188</v>
      </c>
      <c r="C410" s="473" t="s">
        <v>41</v>
      </c>
      <c r="D410" s="75" t="s">
        <v>627</v>
      </c>
      <c r="E410" s="73"/>
      <c r="F410" s="61"/>
      <c r="G410" s="23">
        <v>12.1</v>
      </c>
      <c r="H410" s="64">
        <v>12.8</v>
      </c>
      <c r="I410" s="65">
        <v>4.0999999999999996</v>
      </c>
      <c r="J410" s="66">
        <v>2.7</v>
      </c>
      <c r="K410" s="24">
        <v>7.6</v>
      </c>
      <c r="L410" s="69">
        <v>7.5</v>
      </c>
      <c r="M410" s="65"/>
      <c r="N410" s="66">
        <v>30.8</v>
      </c>
      <c r="O410" s="23"/>
      <c r="P410" s="64">
        <v>66.3</v>
      </c>
      <c r="Q410" s="23"/>
      <c r="R410" s="64">
        <v>87.5</v>
      </c>
      <c r="S410" s="23"/>
      <c r="T410" s="64"/>
      <c r="U410" s="23"/>
      <c r="V410" s="64"/>
      <c r="W410" s="65"/>
      <c r="X410" s="66">
        <v>32</v>
      </c>
      <c r="Y410" s="70"/>
      <c r="Z410" s="71">
        <v>198</v>
      </c>
      <c r="AA410" s="24"/>
      <c r="AB410" s="69">
        <v>0.11</v>
      </c>
      <c r="AC410" s="481"/>
      <c r="AD410" s="464"/>
      <c r="AE410" s="467"/>
      <c r="AF410" s="118"/>
      <c r="AG410" s="1415" t="s">
        <v>389</v>
      </c>
      <c r="AH410" s="2"/>
      <c r="AI410" s="2"/>
      <c r="AJ410" s="2"/>
      <c r="AK410" s="2"/>
      <c r="AL410" s="100"/>
    </row>
    <row r="411" spans="1:39" s="1" customFormat="1" ht="13.5" customHeight="1">
      <c r="A411" s="2273"/>
      <c r="B411" s="472">
        <v>43189</v>
      </c>
      <c r="C411" s="625" t="s">
        <v>42</v>
      </c>
      <c r="D411" s="75" t="s">
        <v>641</v>
      </c>
      <c r="E411" s="73"/>
      <c r="F411" s="61"/>
      <c r="G411" s="23">
        <v>12.1</v>
      </c>
      <c r="H411" s="64">
        <v>12.5</v>
      </c>
      <c r="I411" s="65">
        <v>3.4</v>
      </c>
      <c r="J411" s="66">
        <v>2.7</v>
      </c>
      <c r="K411" s="24">
        <v>7.5</v>
      </c>
      <c r="L411" s="69">
        <v>7.5</v>
      </c>
      <c r="M411" s="65"/>
      <c r="N411" s="66">
        <v>30.7</v>
      </c>
      <c r="O411" s="23"/>
      <c r="P411" s="64">
        <v>65.099999999999994</v>
      </c>
      <c r="Q411" s="23"/>
      <c r="R411" s="64">
        <v>90.7</v>
      </c>
      <c r="S411" s="23"/>
      <c r="T411" s="64"/>
      <c r="U411" s="23"/>
      <c r="V411" s="64"/>
      <c r="W411" s="65"/>
      <c r="X411" s="66">
        <v>31.5</v>
      </c>
      <c r="Y411" s="70"/>
      <c r="Z411" s="71">
        <v>216</v>
      </c>
      <c r="AA411" s="24"/>
      <c r="AB411" s="69">
        <v>0.12</v>
      </c>
      <c r="AC411" s="481"/>
      <c r="AD411" s="464"/>
      <c r="AE411" s="467"/>
      <c r="AF411" s="118"/>
      <c r="AG411" s="11"/>
      <c r="AH411" s="2"/>
      <c r="AI411" s="2"/>
      <c r="AJ411" s="2"/>
      <c r="AK411" s="2"/>
      <c r="AL411" s="100"/>
    </row>
    <row r="412" spans="1:39" s="1" customFormat="1" ht="13.5" customHeight="1">
      <c r="A412" s="2274"/>
      <c r="B412" s="475">
        <v>43190</v>
      </c>
      <c r="C412" s="476" t="s">
        <v>778</v>
      </c>
      <c r="D412" s="267" t="s">
        <v>627</v>
      </c>
      <c r="E412" s="146"/>
      <c r="F412" s="136"/>
      <c r="G412" s="137">
        <v>12.4</v>
      </c>
      <c r="H412" s="138">
        <v>12.9</v>
      </c>
      <c r="I412" s="139">
        <v>3.7</v>
      </c>
      <c r="J412" s="140">
        <v>2.4</v>
      </c>
      <c r="K412" s="141">
        <v>7.4</v>
      </c>
      <c r="L412" s="142">
        <v>7.5</v>
      </c>
      <c r="M412" s="139"/>
      <c r="N412" s="140">
        <v>29.4</v>
      </c>
      <c r="O412" s="137"/>
      <c r="P412" s="138"/>
      <c r="Q412" s="137"/>
      <c r="R412" s="138"/>
      <c r="S412" s="137"/>
      <c r="T412" s="138"/>
      <c r="U412" s="137"/>
      <c r="V412" s="64"/>
      <c r="W412" s="139"/>
      <c r="X412" s="140"/>
      <c r="Y412" s="143"/>
      <c r="Z412" s="144"/>
      <c r="AA412" s="141"/>
      <c r="AB412" s="142"/>
      <c r="AC412" s="478"/>
      <c r="AD412" s="465"/>
      <c r="AE412" s="468"/>
      <c r="AF412" s="187"/>
      <c r="AG412" s="11"/>
      <c r="AH412" s="2"/>
      <c r="AI412" s="2"/>
      <c r="AJ412" s="2"/>
      <c r="AK412" s="2"/>
      <c r="AL412" s="100"/>
    </row>
    <row r="413" spans="1:39" s="1" customFormat="1" ht="13.5" customHeight="1">
      <c r="A413" s="2151" t="s">
        <v>419</v>
      </c>
      <c r="B413" s="2228" t="s">
        <v>407</v>
      </c>
      <c r="C413" s="2184"/>
      <c r="D413" s="664"/>
      <c r="E413" s="702"/>
      <c r="F413" s="587">
        <v>28</v>
      </c>
      <c r="G413" s="588">
        <v>29.6</v>
      </c>
      <c r="H413" s="589">
        <v>27.9</v>
      </c>
      <c r="I413" s="590">
        <v>11.9</v>
      </c>
      <c r="J413" s="591">
        <v>9.6</v>
      </c>
      <c r="K413" s="592">
        <v>8.8000000000000007</v>
      </c>
      <c r="L413" s="593">
        <v>8.1999999999999993</v>
      </c>
      <c r="M413" s="590" t="s">
        <v>36</v>
      </c>
      <c r="N413" s="591">
        <v>37.5</v>
      </c>
      <c r="O413" s="588" t="s">
        <v>36</v>
      </c>
      <c r="P413" s="589">
        <v>75.5</v>
      </c>
      <c r="Q413" s="588" t="s">
        <v>36</v>
      </c>
      <c r="R413" s="589">
        <v>105.3</v>
      </c>
      <c r="S413" s="588" t="s">
        <v>36</v>
      </c>
      <c r="T413" s="589">
        <v>59.2</v>
      </c>
      <c r="U413" s="588" t="s">
        <v>36</v>
      </c>
      <c r="V413" s="589">
        <v>44.7</v>
      </c>
      <c r="W413" s="590" t="s">
        <v>36</v>
      </c>
      <c r="X413" s="591">
        <v>38.700000000000003</v>
      </c>
      <c r="Y413" s="594" t="s">
        <v>36</v>
      </c>
      <c r="Z413" s="595">
        <v>289</v>
      </c>
      <c r="AA413" s="592" t="s">
        <v>36</v>
      </c>
      <c r="AB413" s="593">
        <v>0.75</v>
      </c>
      <c r="AC413" s="615">
        <v>180</v>
      </c>
      <c r="AD413" s="507">
        <v>147</v>
      </c>
      <c r="AE413" s="596"/>
      <c r="AF413" s="611"/>
      <c r="AG413" s="11"/>
      <c r="AH413" s="2"/>
      <c r="AI413" s="2"/>
      <c r="AJ413" s="2"/>
      <c r="AK413" s="2"/>
      <c r="AL413" s="100"/>
    </row>
    <row r="414" spans="1:39" s="1" customFormat="1" ht="13.5" customHeight="1">
      <c r="A414" s="2172"/>
      <c r="B414" s="2195" t="s">
        <v>408</v>
      </c>
      <c r="C414" s="2186"/>
      <c r="D414" s="666"/>
      <c r="E414" s="703"/>
      <c r="F414" s="598">
        <v>6.8</v>
      </c>
      <c r="G414" s="599">
        <v>5.8</v>
      </c>
      <c r="H414" s="600">
        <v>6.1</v>
      </c>
      <c r="I414" s="601">
        <v>2.6</v>
      </c>
      <c r="J414" s="602">
        <v>2.2000000000000002</v>
      </c>
      <c r="K414" s="603">
        <v>7.2</v>
      </c>
      <c r="L414" s="604">
        <v>7.1</v>
      </c>
      <c r="M414" s="601" t="s">
        <v>36</v>
      </c>
      <c r="N414" s="602">
        <v>23.8</v>
      </c>
      <c r="O414" s="599" t="s">
        <v>36</v>
      </c>
      <c r="P414" s="600">
        <v>51.7</v>
      </c>
      <c r="Q414" s="599" t="s">
        <v>36</v>
      </c>
      <c r="R414" s="600">
        <v>73.400000000000006</v>
      </c>
      <c r="S414" s="599" t="s">
        <v>36</v>
      </c>
      <c r="T414" s="600">
        <v>43.8</v>
      </c>
      <c r="U414" s="599" t="s">
        <v>36</v>
      </c>
      <c r="V414" s="600">
        <v>30.8</v>
      </c>
      <c r="W414" s="601" t="s">
        <v>36</v>
      </c>
      <c r="X414" s="602">
        <v>22.1</v>
      </c>
      <c r="Y414" s="605" t="s">
        <v>36</v>
      </c>
      <c r="Z414" s="606">
        <v>130</v>
      </c>
      <c r="AA414" s="603" t="s">
        <v>36</v>
      </c>
      <c r="AB414" s="604">
        <v>0.11</v>
      </c>
      <c r="AC414" s="49">
        <v>0</v>
      </c>
      <c r="AD414" s="501">
        <v>0</v>
      </c>
      <c r="AE414" s="607"/>
      <c r="AF414" s="612"/>
      <c r="AG414" s="11"/>
      <c r="AH414" s="2"/>
      <c r="AI414" s="2"/>
      <c r="AJ414" s="2"/>
      <c r="AK414" s="2"/>
      <c r="AL414" s="100"/>
    </row>
    <row r="415" spans="1:39" s="1" customFormat="1" ht="13.5" customHeight="1">
      <c r="A415" s="2172"/>
      <c r="B415" s="2195" t="s">
        <v>409</v>
      </c>
      <c r="C415" s="2186"/>
      <c r="D415" s="666"/>
      <c r="E415" s="673"/>
      <c r="F415" s="598">
        <v>18.908333333333335</v>
      </c>
      <c r="G415" s="599">
        <v>16.70219178082192</v>
      </c>
      <c r="H415" s="600">
        <v>17.007123287671224</v>
      </c>
      <c r="I415" s="601">
        <v>6.1939726027397306</v>
      </c>
      <c r="J415" s="602">
        <v>4.8301369863013726</v>
      </c>
      <c r="K415" s="603">
        <v>7.678630136986313</v>
      </c>
      <c r="L415" s="604">
        <v>7.680000000000013</v>
      </c>
      <c r="M415" s="601" t="s">
        <v>36</v>
      </c>
      <c r="N415" s="602">
        <v>30.761917808219152</v>
      </c>
      <c r="O415" s="599" t="s">
        <v>36</v>
      </c>
      <c r="P415" s="600">
        <v>65.097950819672121</v>
      </c>
      <c r="Q415" s="599" t="s">
        <v>36</v>
      </c>
      <c r="R415" s="600">
        <v>88.259836065573666</v>
      </c>
      <c r="S415" s="599" t="s">
        <v>36</v>
      </c>
      <c r="T415" s="600">
        <v>51.70000000000001</v>
      </c>
      <c r="U415" s="599" t="s">
        <v>36</v>
      </c>
      <c r="V415" s="600">
        <v>36.94166666666667</v>
      </c>
      <c r="W415" s="601" t="s">
        <v>36</v>
      </c>
      <c r="X415" s="602">
        <v>30.424691358024699</v>
      </c>
      <c r="Y415" s="605" t="s">
        <v>36</v>
      </c>
      <c r="Z415" s="606">
        <v>201.20491803278688</v>
      </c>
      <c r="AA415" s="603" t="s">
        <v>36</v>
      </c>
      <c r="AB415" s="604">
        <v>0.32786885245901659</v>
      </c>
      <c r="AC415" s="49">
        <v>10.357142857142858</v>
      </c>
      <c r="AD415" s="501">
        <v>46.5</v>
      </c>
      <c r="AE415" s="607"/>
      <c r="AF415" s="613"/>
      <c r="AG415" s="11"/>
      <c r="AH415" s="2"/>
      <c r="AI415" s="2"/>
      <c r="AJ415" s="2"/>
      <c r="AK415" s="2"/>
      <c r="AL415" s="100"/>
    </row>
    <row r="416" spans="1:39" s="1" customFormat="1" ht="13.5" customHeight="1">
      <c r="A416" s="2152"/>
      <c r="B416" s="2308" t="s">
        <v>410</v>
      </c>
      <c r="C416" s="2190"/>
      <c r="D416" s="705"/>
      <c r="E416" s="676"/>
      <c r="F416" s="677"/>
      <c r="G416" s="681"/>
      <c r="H416" s="678"/>
      <c r="I416" s="679"/>
      <c r="J416" s="682"/>
      <c r="K416" s="706"/>
      <c r="L416" s="680"/>
      <c r="M416" s="679"/>
      <c r="N416" s="682"/>
      <c r="O416" s="681"/>
      <c r="P416" s="678"/>
      <c r="Q416" s="681"/>
      <c r="R416" s="678"/>
      <c r="S416" s="681"/>
      <c r="T416" s="678"/>
      <c r="U416" s="681"/>
      <c r="V416" s="678"/>
      <c r="W416" s="679"/>
      <c r="X416" s="682"/>
      <c r="Y416" s="683"/>
      <c r="Z416" s="701"/>
      <c r="AA416" s="706"/>
      <c r="AB416" s="680"/>
      <c r="AC416" s="616">
        <v>580</v>
      </c>
      <c r="AD416" s="504">
        <v>2883</v>
      </c>
      <c r="AE416" s="607"/>
      <c r="AF416" s="674"/>
      <c r="AG416" s="274"/>
      <c r="AH416" s="276"/>
      <c r="AI416" s="276"/>
      <c r="AJ416" s="276"/>
      <c r="AK416" s="276"/>
      <c r="AL416" s="275"/>
      <c r="AM416" s="704"/>
    </row>
    <row r="418" spans="9:10">
      <c r="I418" s="638"/>
      <c r="J418" s="639"/>
    </row>
    <row r="419" spans="9:10">
      <c r="I419" s="638"/>
      <c r="J419" s="639"/>
    </row>
    <row r="420" spans="9:10">
      <c r="I420" s="638"/>
      <c r="J420" s="639"/>
    </row>
    <row r="421" spans="9:10">
      <c r="I421" s="638"/>
      <c r="J421" s="639"/>
    </row>
    <row r="422" spans="9:10">
      <c r="I422" s="638"/>
      <c r="J422" s="639"/>
    </row>
    <row r="423" spans="9:10">
      <c r="I423" s="638"/>
      <c r="J423" s="639"/>
    </row>
    <row r="424" spans="9:10">
      <c r="I424" s="638"/>
      <c r="J424" s="639"/>
    </row>
    <row r="425" spans="9:10">
      <c r="I425" s="638"/>
      <c r="J425" s="639"/>
    </row>
    <row r="426" spans="9:10">
      <c r="I426" s="638"/>
      <c r="J426" s="639"/>
    </row>
    <row r="427" spans="9:10">
      <c r="I427" s="638"/>
      <c r="J427" s="639"/>
    </row>
    <row r="428" spans="9:10">
      <c r="I428" s="638"/>
      <c r="J428" s="639"/>
    </row>
    <row r="429" spans="9:10">
      <c r="I429" s="638"/>
      <c r="J429" s="639"/>
    </row>
    <row r="430" spans="9:10">
      <c r="I430" s="638"/>
      <c r="J430" s="638"/>
    </row>
    <row r="431" spans="9:10">
      <c r="I431" s="638"/>
      <c r="J431" s="638"/>
    </row>
    <row r="432" spans="9:10">
      <c r="I432" s="638"/>
      <c r="J432" s="638"/>
    </row>
  </sheetData>
  <protectedRanges>
    <protectedRange sqref="D48:D68 D38:D43 E38:AD68" name="範囲1_4"/>
    <protectedRange sqref="D47" name="範囲1_1_1"/>
    <protectedRange sqref="D44:D46" name="範囲1_2_1"/>
    <protectedRange sqref="AG275:AL279" name="範囲1_2"/>
  </protectedRanges>
  <mergeCells count="85">
    <mergeCell ref="AG275:AL275"/>
    <mergeCell ref="AG276:AI276"/>
    <mergeCell ref="AG277:AI277"/>
    <mergeCell ref="AG278:AI278"/>
    <mergeCell ref="AG279:AK279"/>
    <mergeCell ref="B176:C176"/>
    <mergeCell ref="A142:A176"/>
    <mergeCell ref="B141:C141"/>
    <mergeCell ref="A107:A141"/>
    <mergeCell ref="B173:C173"/>
    <mergeCell ref="B174:C174"/>
    <mergeCell ref="B175:C175"/>
    <mergeCell ref="B139:C139"/>
    <mergeCell ref="B140:C140"/>
    <mergeCell ref="B414:C414"/>
    <mergeCell ref="B415:C415"/>
    <mergeCell ref="A413:A416"/>
    <mergeCell ref="B416:C416"/>
    <mergeCell ref="B346:C346"/>
    <mergeCell ref="B347:C347"/>
    <mergeCell ref="B348:C348"/>
    <mergeCell ref="B349:C349"/>
    <mergeCell ref="B381:C381"/>
    <mergeCell ref="B413:C413"/>
    <mergeCell ref="A382:A412"/>
    <mergeCell ref="A280:A314"/>
    <mergeCell ref="A315:A349"/>
    <mergeCell ref="B378:C378"/>
    <mergeCell ref="B379:C379"/>
    <mergeCell ref="B380:C380"/>
    <mergeCell ref="B311:C311"/>
    <mergeCell ref="B312:C312"/>
    <mergeCell ref="B313:C313"/>
    <mergeCell ref="B314:C314"/>
    <mergeCell ref="A350:A381"/>
    <mergeCell ref="B276:C276"/>
    <mergeCell ref="B277:C277"/>
    <mergeCell ref="B278:C278"/>
    <mergeCell ref="B279:C279"/>
    <mergeCell ref="A246:A279"/>
    <mergeCell ref="B72:C72"/>
    <mergeCell ref="B34:C34"/>
    <mergeCell ref="B35:C35"/>
    <mergeCell ref="B37:C37"/>
    <mergeCell ref="B36:C36"/>
    <mergeCell ref="B1:E1"/>
    <mergeCell ref="U2:V2"/>
    <mergeCell ref="O2:P2"/>
    <mergeCell ref="A38:A72"/>
    <mergeCell ref="B138:C138"/>
    <mergeCell ref="A73:A106"/>
    <mergeCell ref="K2:L2"/>
    <mergeCell ref="A4:A37"/>
    <mergeCell ref="I2:J2"/>
    <mergeCell ref="B104:C104"/>
    <mergeCell ref="B105:C105"/>
    <mergeCell ref="B106:C106"/>
    <mergeCell ref="B103:C103"/>
    <mergeCell ref="B69:C69"/>
    <mergeCell ref="B70:C70"/>
    <mergeCell ref="B71:C71"/>
    <mergeCell ref="AG2:AL3"/>
    <mergeCell ref="S2:T2"/>
    <mergeCell ref="A2:A3"/>
    <mergeCell ref="B2:B3"/>
    <mergeCell ref="C2:C3"/>
    <mergeCell ref="D2:D3"/>
    <mergeCell ref="G2:H2"/>
    <mergeCell ref="AF2:AF3"/>
    <mergeCell ref="AC2:AD2"/>
    <mergeCell ref="AA2:AB2"/>
    <mergeCell ref="W2:X2"/>
    <mergeCell ref="Y2:Z2"/>
    <mergeCell ref="Q2:R2"/>
    <mergeCell ref="M2:N2"/>
    <mergeCell ref="B207:C207"/>
    <mergeCell ref="B208:C208"/>
    <mergeCell ref="B209:C209"/>
    <mergeCell ref="B210:C210"/>
    <mergeCell ref="A177:A210"/>
    <mergeCell ref="B242:C242"/>
    <mergeCell ref="B243:C243"/>
    <mergeCell ref="B244:C244"/>
    <mergeCell ref="B245:C245"/>
    <mergeCell ref="A211:A245"/>
  </mergeCells>
  <phoneticPr fontId="4"/>
  <conditionalFormatting sqref="AI6:AI28 AJ6 AJ10:AJ28 AI40:AI42 AI75:AI77 AI109:AI111 AI144:AI146 AI179:AI181 AI213:AI215">
    <cfRule type="expression" dxfId="30" priority="24" stopIfTrue="1">
      <formula>$B$1=1</formula>
    </cfRule>
  </conditionalFormatting>
  <conditionalFormatting sqref="AG368:AL370">
    <cfRule type="expression" dxfId="29" priority="15" stopIfTrue="1">
      <formula>$A$1=1</formula>
    </cfRule>
  </conditionalFormatting>
  <conditionalFormatting sqref="AG368:AL370">
    <cfRule type="expression" dxfId="28" priority="14" stopIfTrue="1">
      <formula>$A$1=1</formula>
    </cfRule>
  </conditionalFormatting>
  <conditionalFormatting sqref="AG368:AL370">
    <cfRule type="expression" dxfId="27" priority="13" stopIfTrue="1">
      <formula>$A$1=1</formula>
    </cfRule>
  </conditionalFormatting>
  <conditionalFormatting sqref="AG368:AL370">
    <cfRule type="expression" dxfId="26" priority="12" stopIfTrue="1">
      <formula>$A$1=1</formula>
    </cfRule>
  </conditionalFormatting>
  <conditionalFormatting sqref="AG368:AL370">
    <cfRule type="expression" dxfId="25" priority="11" stopIfTrue="1">
      <formula>$A$1=1</formula>
    </cfRule>
  </conditionalFormatting>
  <conditionalFormatting sqref="AG368:AL370">
    <cfRule type="expression" dxfId="24" priority="10" stopIfTrue="1">
      <formula>$A$1=1</formula>
    </cfRule>
  </conditionalFormatting>
  <conditionalFormatting sqref="AG368:AL370">
    <cfRule type="expression" dxfId="23" priority="9" stopIfTrue="1">
      <formula>$A$1=1</formula>
    </cfRule>
  </conditionalFormatting>
  <conditionalFormatting sqref="AG368:AL370">
    <cfRule type="expression" dxfId="22" priority="8" stopIfTrue="1">
      <formula>$A$1=1</formula>
    </cfRule>
  </conditionalFormatting>
  <conditionalFormatting sqref="AG368:AL370">
    <cfRule type="expression" dxfId="21" priority="7" stopIfTrue="1">
      <formula>$A$1=1</formula>
    </cfRule>
  </conditionalFormatting>
  <conditionalFormatting sqref="B38:C68">
    <cfRule type="expression" dxfId="20" priority="6" stopIfTrue="1">
      <formula>$A$1=1</formula>
    </cfRule>
  </conditionalFormatting>
  <conditionalFormatting sqref="B38:C68">
    <cfRule type="expression" dxfId="19" priority="5" stopIfTrue="1">
      <formula>$A$1=1</formula>
    </cfRule>
  </conditionalFormatting>
  <conditionalFormatting sqref="B68">
    <cfRule type="expression" dxfId="18" priority="4" stopIfTrue="1">
      <formula>$A$1=1</formula>
    </cfRule>
  </conditionalFormatting>
  <conditionalFormatting sqref="B38:C67 C68">
    <cfRule type="expression" dxfId="17" priority="3" stopIfTrue="1">
      <formula>$A$1=1</formula>
    </cfRule>
  </conditionalFormatting>
  <conditionalFormatting sqref="D38:AD68">
    <cfRule type="expression" dxfId="16" priority="2" stopIfTrue="1">
      <formula>$A$1=1</formula>
    </cfRule>
  </conditionalFormatting>
  <conditionalFormatting sqref="AJ276:AL278 AG275:AG279 AL279">
    <cfRule type="expression" dxfId="15" priority="1" stopIfTrue="1">
      <formula>$A$1=1</formula>
    </cfRule>
  </conditionalFormatting>
  <dataValidations count="2">
    <dataValidation imeMode="on" allowBlank="1" showInputMessage="1" showErrorMessage="1" sqref="AI5:AJ5 AG32:AJ33 AG412:AG416 AG311:AL314 AK343:AL343 AG367 AG370 AH368:AL370 AK372:AL372 AG407:AG409 AH410:AL416 D4:D33 AG34:AL37 AG69:AL72 AG103:AL106 AG138:AL141 AG173:AL176 AG207:AL210 AG242:AL245 D38:D68 D342:D345 D350:D377 D382:D412 AK375:AL375 AG276:AG279 AL276:AL279 AJ276:AK278"/>
    <dataValidation imeMode="off" allowBlank="1" showInputMessage="1" showErrorMessage="1" sqref="AG17:AH31 E382:AD412 AI29:AJ31 AI2 AI355:AJ367 AK344:AL367 E4:AF33 E38:AD68 AE342:AE412 E342:AD345 E350:AD377 AK373:AL374 AK376:AL409 AI407:AJ409"/>
  </dataValidations>
  <pageMargins left="0.70866141732283472" right="0.70866141732283472" top="0.74803149606299213" bottom="0.74803149606299213" header="0.31496062992125984" footer="0.31496062992125984"/>
  <pageSetup paperSize="9" scale="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AL417"/>
  <sheetViews>
    <sheetView zoomScale="80" zoomScaleNormal="80" workbookViewId="0">
      <pane xSplit="1" ySplit="3" topLeftCell="B400" activePane="bottomRight" state="frozen"/>
      <selection pane="topRight" activeCell="B1" sqref="B1"/>
      <selection pane="bottomLeft" activeCell="A4" sqref="A4"/>
      <selection pane="bottomRight" activeCell="AG413" sqref="AG413"/>
    </sheetView>
  </sheetViews>
  <sheetFormatPr defaultRowHeight="13.5"/>
  <cols>
    <col min="1" max="3" width="4.375" customWidth="1"/>
    <col min="4" max="28" width="5.375" customWidth="1"/>
    <col min="29" max="29" width="12.625" customWidth="1"/>
    <col min="30" max="32" width="5.375" hidden="1" customWidth="1"/>
    <col min="33" max="33" width="12.625" customWidth="1"/>
    <col min="34" max="36" width="7.625" customWidth="1"/>
    <col min="37" max="38" width="3.625" customWidth="1"/>
  </cols>
  <sheetData>
    <row r="1" spans="1:38" ht="17.25">
      <c r="B1" s="2203" t="s">
        <v>213</v>
      </c>
      <c r="C1" s="2203"/>
      <c r="D1" s="2203"/>
      <c r="E1" s="2203"/>
      <c r="F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row>
    <row r="2" spans="1:38">
      <c r="A2" s="2151"/>
      <c r="B2" s="2242" t="s">
        <v>0</v>
      </c>
      <c r="C2" s="2244" t="s">
        <v>18</v>
      </c>
      <c r="D2" s="2220" t="s">
        <v>1</v>
      </c>
      <c r="E2" s="106" t="s">
        <v>2</v>
      </c>
      <c r="F2" s="106" t="s">
        <v>3</v>
      </c>
      <c r="G2" s="2213" t="s">
        <v>7</v>
      </c>
      <c r="H2" s="2214"/>
      <c r="I2" s="2213" t="s">
        <v>8</v>
      </c>
      <c r="J2" s="2214"/>
      <c r="K2" s="2213" t="s">
        <v>44</v>
      </c>
      <c r="L2" s="2214"/>
      <c r="M2" s="2213" t="s">
        <v>9</v>
      </c>
      <c r="N2" s="2214"/>
      <c r="O2" s="2213" t="s">
        <v>10</v>
      </c>
      <c r="P2" s="2214"/>
      <c r="Q2" s="2213" t="s">
        <v>11</v>
      </c>
      <c r="R2" s="2214"/>
      <c r="S2" s="2213" t="s">
        <v>16</v>
      </c>
      <c r="T2" s="2214"/>
      <c r="U2" s="2213" t="s">
        <v>17</v>
      </c>
      <c r="V2" s="2214"/>
      <c r="W2" s="2213" t="s">
        <v>12</v>
      </c>
      <c r="X2" s="2214"/>
      <c r="Y2" s="2213" t="s">
        <v>13</v>
      </c>
      <c r="Z2" s="2214"/>
      <c r="AA2" s="2213" t="s">
        <v>14</v>
      </c>
      <c r="AB2" s="2214"/>
      <c r="AC2" s="2292" t="s">
        <v>267</v>
      </c>
      <c r="AD2" s="2307"/>
      <c r="AE2" s="2207" t="s">
        <v>4</v>
      </c>
      <c r="AF2" s="2208"/>
      <c r="AG2" s="2208"/>
      <c r="AH2" s="2208"/>
      <c r="AI2" s="2208"/>
      <c r="AJ2" s="2208"/>
      <c r="AK2" s="2208"/>
      <c r="AL2" s="2209"/>
    </row>
    <row r="3" spans="1:38">
      <c r="A3" s="2152"/>
      <c r="B3" s="2243"/>
      <c r="C3" s="2245"/>
      <c r="D3" s="2246"/>
      <c r="E3" s="108" t="s">
        <v>45</v>
      </c>
      <c r="F3" s="108" t="s">
        <v>15</v>
      </c>
      <c r="G3" s="105" t="s">
        <v>5</v>
      </c>
      <c r="H3" s="107" t="s">
        <v>6</v>
      </c>
      <c r="I3" s="105" t="s">
        <v>5</v>
      </c>
      <c r="J3" s="107" t="s">
        <v>6</v>
      </c>
      <c r="K3" s="105" t="s">
        <v>5</v>
      </c>
      <c r="L3" s="107" t="s">
        <v>6</v>
      </c>
      <c r="M3" s="105" t="s">
        <v>5</v>
      </c>
      <c r="N3" s="107" t="s">
        <v>6</v>
      </c>
      <c r="O3" s="105" t="s">
        <v>5</v>
      </c>
      <c r="P3" s="107" t="s">
        <v>6</v>
      </c>
      <c r="Q3" s="105" t="s">
        <v>5</v>
      </c>
      <c r="R3" s="107" t="s">
        <v>6</v>
      </c>
      <c r="S3" s="105" t="s">
        <v>5</v>
      </c>
      <c r="T3" s="107" t="s">
        <v>6</v>
      </c>
      <c r="U3" s="105" t="s">
        <v>5</v>
      </c>
      <c r="V3" s="107" t="s">
        <v>6</v>
      </c>
      <c r="W3" s="105" t="s">
        <v>5</v>
      </c>
      <c r="X3" s="107" t="s">
        <v>6</v>
      </c>
      <c r="Y3" s="105" t="s">
        <v>5</v>
      </c>
      <c r="Z3" s="107" t="s">
        <v>6</v>
      </c>
      <c r="AA3" s="105" t="s">
        <v>5</v>
      </c>
      <c r="AB3" s="107" t="s">
        <v>6</v>
      </c>
      <c r="AC3" s="509" t="s">
        <v>268</v>
      </c>
      <c r="AD3" s="510" t="s">
        <v>36</v>
      </c>
      <c r="AE3" s="2210"/>
      <c r="AF3" s="2211"/>
      <c r="AG3" s="2211"/>
      <c r="AH3" s="2211"/>
      <c r="AI3" s="2211"/>
      <c r="AJ3" s="2211"/>
      <c r="AK3" s="2211"/>
      <c r="AL3" s="2212"/>
    </row>
    <row r="4" spans="1:38" ht="13.5" customHeight="1">
      <c r="A4" s="2238" t="s">
        <v>28</v>
      </c>
      <c r="B4" s="189">
        <v>42826</v>
      </c>
      <c r="C4" s="131" t="s">
        <v>41</v>
      </c>
      <c r="D4" s="74" t="s">
        <v>632</v>
      </c>
      <c r="E4" s="72">
        <v>14</v>
      </c>
      <c r="F4" s="60">
        <v>5.7</v>
      </c>
      <c r="G4" s="62">
        <v>9.8000000000000007</v>
      </c>
      <c r="H4" s="63">
        <v>11.6</v>
      </c>
      <c r="I4" s="56">
        <v>16.899999999999999</v>
      </c>
      <c r="J4" s="57">
        <v>5</v>
      </c>
      <c r="K4" s="67">
        <v>7.75</v>
      </c>
      <c r="L4" s="68">
        <v>7.67</v>
      </c>
      <c r="M4" s="56" t="s">
        <v>36</v>
      </c>
      <c r="N4" s="57" t="s">
        <v>36</v>
      </c>
      <c r="O4" s="62" t="s">
        <v>36</v>
      </c>
      <c r="P4" s="63" t="s">
        <v>36</v>
      </c>
      <c r="Q4" s="62" t="s">
        <v>36</v>
      </c>
      <c r="R4" s="63" t="s">
        <v>36</v>
      </c>
      <c r="S4" s="62" t="s">
        <v>36</v>
      </c>
      <c r="T4" s="63" t="s">
        <v>36</v>
      </c>
      <c r="U4" s="62" t="s">
        <v>36</v>
      </c>
      <c r="V4" s="63" t="s">
        <v>36</v>
      </c>
      <c r="W4" s="56" t="s">
        <v>36</v>
      </c>
      <c r="X4" s="57" t="s">
        <v>36</v>
      </c>
      <c r="Y4" s="58" t="s">
        <v>36</v>
      </c>
      <c r="Z4" s="59" t="s">
        <v>36</v>
      </c>
      <c r="AA4" s="67" t="s">
        <v>36</v>
      </c>
      <c r="AB4" s="68" t="s">
        <v>36</v>
      </c>
      <c r="AC4" s="483">
        <v>4240</v>
      </c>
      <c r="AD4" s="482" t="s">
        <v>36</v>
      </c>
      <c r="AE4" s="119" t="s">
        <v>36</v>
      </c>
      <c r="AF4" s="117" t="s">
        <v>36</v>
      </c>
      <c r="AG4" s="109">
        <v>42837</v>
      </c>
      <c r="AH4" s="4" t="s">
        <v>3</v>
      </c>
      <c r="AI4" s="30">
        <v>15.3</v>
      </c>
      <c r="AJ4" s="27" t="s">
        <v>20</v>
      </c>
      <c r="AK4" s="28"/>
      <c r="AL4" s="103"/>
    </row>
    <row r="5" spans="1:38">
      <c r="A5" s="2239"/>
      <c r="B5" s="132">
        <v>42827</v>
      </c>
      <c r="C5" s="131" t="s">
        <v>42</v>
      </c>
      <c r="D5" s="75" t="s">
        <v>641</v>
      </c>
      <c r="E5" s="73" t="s">
        <v>36</v>
      </c>
      <c r="F5" s="61">
        <v>8.1</v>
      </c>
      <c r="G5" s="23">
        <v>9.4</v>
      </c>
      <c r="H5" s="64">
        <v>10.1</v>
      </c>
      <c r="I5" s="65">
        <v>24.8</v>
      </c>
      <c r="J5" s="66">
        <v>7</v>
      </c>
      <c r="K5" s="24">
        <v>7.69</v>
      </c>
      <c r="L5" s="69">
        <v>7.43</v>
      </c>
      <c r="M5" s="65" t="s">
        <v>36</v>
      </c>
      <c r="N5" s="66" t="s">
        <v>36</v>
      </c>
      <c r="O5" s="23" t="s">
        <v>36</v>
      </c>
      <c r="P5" s="64" t="s">
        <v>36</v>
      </c>
      <c r="Q5" s="23" t="s">
        <v>36</v>
      </c>
      <c r="R5" s="64" t="s">
        <v>36</v>
      </c>
      <c r="S5" s="23" t="s">
        <v>36</v>
      </c>
      <c r="T5" s="64" t="s">
        <v>36</v>
      </c>
      <c r="U5" s="23" t="s">
        <v>36</v>
      </c>
      <c r="V5" s="64" t="s">
        <v>36</v>
      </c>
      <c r="W5" s="65" t="s">
        <v>36</v>
      </c>
      <c r="X5" s="66" t="s">
        <v>36</v>
      </c>
      <c r="Y5" s="70" t="s">
        <v>36</v>
      </c>
      <c r="Z5" s="71" t="s">
        <v>36</v>
      </c>
      <c r="AA5" s="24" t="s">
        <v>36</v>
      </c>
      <c r="AB5" s="69" t="s">
        <v>36</v>
      </c>
      <c r="AC5" s="481">
        <v>4863</v>
      </c>
      <c r="AD5" s="480" t="s">
        <v>36</v>
      </c>
      <c r="AE5" s="26" t="s">
        <v>36</v>
      </c>
      <c r="AF5" s="118" t="s">
        <v>36</v>
      </c>
      <c r="AG5" s="12" t="s">
        <v>94</v>
      </c>
      <c r="AH5" s="13" t="s">
        <v>396</v>
      </c>
      <c r="AI5" s="14" t="s">
        <v>5</v>
      </c>
      <c r="AJ5" s="15" t="s">
        <v>6</v>
      </c>
      <c r="AK5" s="16" t="s">
        <v>36</v>
      </c>
      <c r="AL5" s="93"/>
    </row>
    <row r="6" spans="1:38">
      <c r="A6" s="2239"/>
      <c r="B6" s="132">
        <v>42828</v>
      </c>
      <c r="C6" s="131" t="s">
        <v>37</v>
      </c>
      <c r="D6" s="76" t="s">
        <v>627</v>
      </c>
      <c r="E6" s="73" t="s">
        <v>36</v>
      </c>
      <c r="F6" s="61">
        <v>9.8000000000000007</v>
      </c>
      <c r="G6" s="23">
        <v>10.5</v>
      </c>
      <c r="H6" s="64">
        <v>11.2</v>
      </c>
      <c r="I6" s="65">
        <v>23.2</v>
      </c>
      <c r="J6" s="66">
        <v>3.8</v>
      </c>
      <c r="K6" s="24">
        <v>7.64</v>
      </c>
      <c r="L6" s="69">
        <v>7.41</v>
      </c>
      <c r="M6" s="65">
        <v>26.4</v>
      </c>
      <c r="N6" s="66">
        <v>27.6</v>
      </c>
      <c r="O6" s="23" t="s">
        <v>36</v>
      </c>
      <c r="P6" s="64">
        <v>87</v>
      </c>
      <c r="Q6" s="23" t="s">
        <v>36</v>
      </c>
      <c r="R6" s="64">
        <v>74</v>
      </c>
      <c r="S6" s="23" t="s">
        <v>36</v>
      </c>
      <c r="T6" s="64" t="s">
        <v>36</v>
      </c>
      <c r="U6" s="23" t="s">
        <v>36</v>
      </c>
      <c r="V6" s="64" t="s">
        <v>36</v>
      </c>
      <c r="W6" s="65" t="s">
        <v>36</v>
      </c>
      <c r="X6" s="66">
        <v>21</v>
      </c>
      <c r="Y6" s="70" t="s">
        <v>36</v>
      </c>
      <c r="Z6" s="71">
        <v>174</v>
      </c>
      <c r="AA6" s="24" t="s">
        <v>36</v>
      </c>
      <c r="AB6" s="69">
        <v>0.19</v>
      </c>
      <c r="AC6" s="481">
        <v>4309</v>
      </c>
      <c r="AD6" s="480" t="s">
        <v>36</v>
      </c>
      <c r="AE6" s="26" t="s">
        <v>36</v>
      </c>
      <c r="AF6" s="118" t="s">
        <v>36</v>
      </c>
      <c r="AG6" s="5" t="s">
        <v>95</v>
      </c>
      <c r="AH6" s="17" t="s">
        <v>20</v>
      </c>
      <c r="AI6" s="31">
        <v>10.8</v>
      </c>
      <c r="AJ6" s="32">
        <v>11.6</v>
      </c>
      <c r="AK6" s="33" t="s">
        <v>36</v>
      </c>
      <c r="AL6" s="94"/>
    </row>
    <row r="7" spans="1:38">
      <c r="A7" s="2239"/>
      <c r="B7" s="132">
        <v>42829</v>
      </c>
      <c r="C7" s="131" t="s">
        <v>38</v>
      </c>
      <c r="D7" s="76" t="s">
        <v>627</v>
      </c>
      <c r="E7" s="73" t="s">
        <v>36</v>
      </c>
      <c r="F7" s="61">
        <v>12.3</v>
      </c>
      <c r="G7" s="23">
        <v>12</v>
      </c>
      <c r="H7" s="64">
        <v>13.2</v>
      </c>
      <c r="I7" s="65">
        <v>11.3</v>
      </c>
      <c r="J7" s="66">
        <v>6.3</v>
      </c>
      <c r="K7" s="24">
        <v>7.67</v>
      </c>
      <c r="L7" s="69">
        <v>7.58</v>
      </c>
      <c r="M7" s="65">
        <v>29.4</v>
      </c>
      <c r="N7" s="66">
        <v>29.8</v>
      </c>
      <c r="O7" s="23" t="s">
        <v>36</v>
      </c>
      <c r="P7" s="64">
        <v>110</v>
      </c>
      <c r="Q7" s="23" t="s">
        <v>36</v>
      </c>
      <c r="R7" s="64">
        <v>84</v>
      </c>
      <c r="S7" s="23" t="s">
        <v>36</v>
      </c>
      <c r="T7" s="64" t="s">
        <v>36</v>
      </c>
      <c r="U7" s="23" t="s">
        <v>36</v>
      </c>
      <c r="V7" s="64" t="s">
        <v>36</v>
      </c>
      <c r="W7" s="65" t="s">
        <v>36</v>
      </c>
      <c r="X7" s="66">
        <v>18</v>
      </c>
      <c r="Y7" s="70" t="s">
        <v>36</v>
      </c>
      <c r="Z7" s="71">
        <v>214</v>
      </c>
      <c r="AA7" s="24" t="s">
        <v>36</v>
      </c>
      <c r="AB7" s="69">
        <v>0.39</v>
      </c>
      <c r="AC7" s="481">
        <v>851</v>
      </c>
      <c r="AD7" s="480" t="s">
        <v>36</v>
      </c>
      <c r="AE7" s="26" t="s">
        <v>36</v>
      </c>
      <c r="AF7" s="118" t="s">
        <v>36</v>
      </c>
      <c r="AG7" s="6" t="s">
        <v>397</v>
      </c>
      <c r="AH7" s="18" t="s">
        <v>398</v>
      </c>
      <c r="AI7" s="37">
        <v>47.1</v>
      </c>
      <c r="AJ7" s="38">
        <v>2.8</v>
      </c>
      <c r="AK7" s="39" t="s">
        <v>36</v>
      </c>
      <c r="AL7" s="95"/>
    </row>
    <row r="8" spans="1:38">
      <c r="A8" s="2239"/>
      <c r="B8" s="132">
        <v>42830</v>
      </c>
      <c r="C8" s="131" t="s">
        <v>35</v>
      </c>
      <c r="D8" s="76" t="s">
        <v>627</v>
      </c>
      <c r="E8" s="73" t="s">
        <v>36</v>
      </c>
      <c r="F8" s="61">
        <v>15.1</v>
      </c>
      <c r="G8" s="23">
        <v>13.2</v>
      </c>
      <c r="H8" s="64">
        <v>14.1</v>
      </c>
      <c r="I8" s="65">
        <v>10.8</v>
      </c>
      <c r="J8" s="66">
        <v>8.1</v>
      </c>
      <c r="K8" s="24">
        <v>7.68</v>
      </c>
      <c r="L8" s="69">
        <v>7.72</v>
      </c>
      <c r="M8" s="65">
        <v>31.9</v>
      </c>
      <c r="N8" s="66">
        <v>31.9</v>
      </c>
      <c r="O8" s="23" t="s">
        <v>36</v>
      </c>
      <c r="P8" s="64">
        <v>120</v>
      </c>
      <c r="Q8" s="23" t="s">
        <v>36</v>
      </c>
      <c r="R8" s="64">
        <v>88</v>
      </c>
      <c r="S8" s="23" t="s">
        <v>36</v>
      </c>
      <c r="T8" s="64" t="s">
        <v>36</v>
      </c>
      <c r="U8" s="23" t="s">
        <v>36</v>
      </c>
      <c r="V8" s="64" t="s">
        <v>36</v>
      </c>
      <c r="W8" s="65" t="s">
        <v>36</v>
      </c>
      <c r="X8" s="66">
        <v>17</v>
      </c>
      <c r="Y8" s="70" t="s">
        <v>36</v>
      </c>
      <c r="Z8" s="71">
        <v>216</v>
      </c>
      <c r="AA8" s="24" t="s">
        <v>36</v>
      </c>
      <c r="AB8" s="69">
        <v>0.56000000000000005</v>
      </c>
      <c r="AC8" s="481" t="s">
        <v>36</v>
      </c>
      <c r="AD8" s="480" t="s">
        <v>36</v>
      </c>
      <c r="AE8" s="26" t="s">
        <v>36</v>
      </c>
      <c r="AF8" s="118" t="s">
        <v>36</v>
      </c>
      <c r="AG8" s="6" t="s">
        <v>21</v>
      </c>
      <c r="AH8" s="18"/>
      <c r="AI8" s="40">
        <v>7.53</v>
      </c>
      <c r="AJ8" s="41">
        <v>7.01</v>
      </c>
      <c r="AK8" s="42" t="s">
        <v>36</v>
      </c>
      <c r="AL8" s="96"/>
    </row>
    <row r="9" spans="1:38">
      <c r="A9" s="2239"/>
      <c r="B9" s="132">
        <v>42831</v>
      </c>
      <c r="C9" s="131" t="s">
        <v>39</v>
      </c>
      <c r="D9" s="76" t="s">
        <v>627</v>
      </c>
      <c r="E9" s="73" t="s">
        <v>36</v>
      </c>
      <c r="F9" s="61">
        <v>17.3</v>
      </c>
      <c r="G9" s="23">
        <v>14.5</v>
      </c>
      <c r="H9" s="64">
        <v>15</v>
      </c>
      <c r="I9" s="65">
        <v>12.6</v>
      </c>
      <c r="J9" s="66">
        <v>7.9</v>
      </c>
      <c r="K9" s="24">
        <v>7.72</v>
      </c>
      <c r="L9" s="69">
        <v>7.74</v>
      </c>
      <c r="M9" s="65">
        <v>33.5</v>
      </c>
      <c r="N9" s="66">
        <v>33.6</v>
      </c>
      <c r="O9" s="23" t="s">
        <v>36</v>
      </c>
      <c r="P9" s="64">
        <v>130</v>
      </c>
      <c r="Q9" s="23" t="s">
        <v>36</v>
      </c>
      <c r="R9" s="64">
        <v>90</v>
      </c>
      <c r="S9" s="23" t="s">
        <v>36</v>
      </c>
      <c r="T9" s="64" t="s">
        <v>36</v>
      </c>
      <c r="U9" s="23" t="s">
        <v>36</v>
      </c>
      <c r="V9" s="64" t="s">
        <v>36</v>
      </c>
      <c r="W9" s="65" t="s">
        <v>36</v>
      </c>
      <c r="X9" s="66">
        <v>17</v>
      </c>
      <c r="Y9" s="70" t="s">
        <v>36</v>
      </c>
      <c r="Z9" s="71">
        <v>234</v>
      </c>
      <c r="AA9" s="24" t="s">
        <v>36</v>
      </c>
      <c r="AB9" s="69">
        <v>0.47</v>
      </c>
      <c r="AC9" s="481">
        <v>1667</v>
      </c>
      <c r="AD9" s="480" t="s">
        <v>36</v>
      </c>
      <c r="AE9" s="26" t="s">
        <v>36</v>
      </c>
      <c r="AF9" s="118" t="s">
        <v>36</v>
      </c>
      <c r="AG9" s="6" t="s">
        <v>369</v>
      </c>
      <c r="AH9" s="18" t="s">
        <v>22</v>
      </c>
      <c r="AI9" s="34">
        <v>18.7</v>
      </c>
      <c r="AJ9" s="35">
        <v>18.100000000000001</v>
      </c>
      <c r="AK9" s="36" t="s">
        <v>36</v>
      </c>
      <c r="AL9" s="97"/>
    </row>
    <row r="10" spans="1:38">
      <c r="A10" s="2239"/>
      <c r="B10" s="132">
        <v>42832</v>
      </c>
      <c r="C10" s="131" t="s">
        <v>40</v>
      </c>
      <c r="D10" s="76" t="s">
        <v>632</v>
      </c>
      <c r="E10" s="73">
        <v>1</v>
      </c>
      <c r="F10" s="61">
        <v>16.899999999999999</v>
      </c>
      <c r="G10" s="23">
        <v>15.8</v>
      </c>
      <c r="H10" s="64">
        <v>16.5</v>
      </c>
      <c r="I10" s="65">
        <v>11.3</v>
      </c>
      <c r="J10" s="66">
        <v>7.8</v>
      </c>
      <c r="K10" s="24">
        <v>7.75</v>
      </c>
      <c r="L10" s="69">
        <v>7.8</v>
      </c>
      <c r="M10" s="65">
        <v>34.5</v>
      </c>
      <c r="N10" s="66">
        <v>34.299999999999997</v>
      </c>
      <c r="O10" s="23" t="s">
        <v>36</v>
      </c>
      <c r="P10" s="64">
        <v>130</v>
      </c>
      <c r="Q10" s="23" t="s">
        <v>36</v>
      </c>
      <c r="R10" s="64">
        <v>98</v>
      </c>
      <c r="S10" s="23" t="s">
        <v>36</v>
      </c>
      <c r="T10" s="64" t="s">
        <v>36</v>
      </c>
      <c r="U10" s="23" t="s">
        <v>36</v>
      </c>
      <c r="V10" s="64" t="s">
        <v>36</v>
      </c>
      <c r="W10" s="65" t="s">
        <v>36</v>
      </c>
      <c r="X10" s="66">
        <v>18</v>
      </c>
      <c r="Y10" s="70" t="s">
        <v>36</v>
      </c>
      <c r="Z10" s="71">
        <v>254</v>
      </c>
      <c r="AA10" s="24" t="s">
        <v>36</v>
      </c>
      <c r="AB10" s="69">
        <v>0.49</v>
      </c>
      <c r="AC10" s="481" t="s">
        <v>36</v>
      </c>
      <c r="AD10" s="480" t="s">
        <v>36</v>
      </c>
      <c r="AE10" s="26" t="s">
        <v>36</v>
      </c>
      <c r="AF10" s="118" t="s">
        <v>36</v>
      </c>
      <c r="AG10" s="6" t="s">
        <v>399</v>
      </c>
      <c r="AH10" s="18" t="s">
        <v>23</v>
      </c>
      <c r="AI10" s="34">
        <v>60</v>
      </c>
      <c r="AJ10" s="35">
        <v>38</v>
      </c>
      <c r="AK10" s="36" t="s">
        <v>36</v>
      </c>
      <c r="AL10" s="97"/>
    </row>
    <row r="11" spans="1:38">
      <c r="A11" s="2239"/>
      <c r="B11" s="472">
        <v>42833</v>
      </c>
      <c r="C11" s="473" t="s">
        <v>41</v>
      </c>
      <c r="D11" s="75" t="s">
        <v>632</v>
      </c>
      <c r="E11" s="73">
        <v>19</v>
      </c>
      <c r="F11" s="61">
        <v>17.3</v>
      </c>
      <c r="G11" s="23">
        <v>16.3</v>
      </c>
      <c r="H11" s="64">
        <v>17.3</v>
      </c>
      <c r="I11" s="65">
        <v>13.9</v>
      </c>
      <c r="J11" s="66">
        <v>10.7</v>
      </c>
      <c r="K11" s="24">
        <v>7.78</v>
      </c>
      <c r="L11" s="69">
        <v>7.87</v>
      </c>
      <c r="M11" s="65" t="s">
        <v>36</v>
      </c>
      <c r="N11" s="66" t="s">
        <v>36</v>
      </c>
      <c r="O11" s="23" t="s">
        <v>36</v>
      </c>
      <c r="P11" s="64" t="s">
        <v>36</v>
      </c>
      <c r="Q11" s="23" t="s">
        <v>36</v>
      </c>
      <c r="R11" s="64" t="s">
        <v>36</v>
      </c>
      <c r="S11" s="23" t="s">
        <v>36</v>
      </c>
      <c r="T11" s="64" t="s">
        <v>36</v>
      </c>
      <c r="U11" s="23" t="s">
        <v>36</v>
      </c>
      <c r="V11" s="64" t="s">
        <v>36</v>
      </c>
      <c r="W11" s="65" t="s">
        <v>36</v>
      </c>
      <c r="X11" s="66" t="s">
        <v>36</v>
      </c>
      <c r="Y11" s="70" t="s">
        <v>36</v>
      </c>
      <c r="Z11" s="71" t="s">
        <v>36</v>
      </c>
      <c r="AA11" s="24" t="s">
        <v>36</v>
      </c>
      <c r="AB11" s="69" t="s">
        <v>36</v>
      </c>
      <c r="AC11" s="481">
        <v>3333</v>
      </c>
      <c r="AD11" s="480" t="s">
        <v>36</v>
      </c>
      <c r="AE11" s="26" t="s">
        <v>36</v>
      </c>
      <c r="AF11" s="118" t="s">
        <v>36</v>
      </c>
      <c r="AG11" s="6" t="s">
        <v>373</v>
      </c>
      <c r="AH11" s="18" t="s">
        <v>23</v>
      </c>
      <c r="AI11" s="34">
        <v>52</v>
      </c>
      <c r="AJ11" s="35">
        <v>50</v>
      </c>
      <c r="AK11" s="36" t="s">
        <v>36</v>
      </c>
      <c r="AL11" s="97"/>
    </row>
    <row r="12" spans="1:38">
      <c r="A12" s="2239"/>
      <c r="B12" s="132">
        <v>42834</v>
      </c>
      <c r="C12" s="131" t="s">
        <v>42</v>
      </c>
      <c r="D12" s="76" t="s">
        <v>632</v>
      </c>
      <c r="E12" s="73">
        <v>11</v>
      </c>
      <c r="F12" s="61">
        <v>17.5</v>
      </c>
      <c r="G12" s="23">
        <v>15.3</v>
      </c>
      <c r="H12" s="64">
        <v>16.3</v>
      </c>
      <c r="I12" s="65">
        <v>25</v>
      </c>
      <c r="J12" s="66">
        <v>5.4</v>
      </c>
      <c r="K12" s="24">
        <v>7.54</v>
      </c>
      <c r="L12" s="69">
        <v>7.2</v>
      </c>
      <c r="M12" s="65" t="s">
        <v>36</v>
      </c>
      <c r="N12" s="66" t="s">
        <v>36</v>
      </c>
      <c r="O12" s="23" t="s">
        <v>36</v>
      </c>
      <c r="P12" s="64" t="s">
        <v>36</v>
      </c>
      <c r="Q12" s="23" t="s">
        <v>36</v>
      </c>
      <c r="R12" s="64" t="s">
        <v>36</v>
      </c>
      <c r="S12" s="23" t="s">
        <v>36</v>
      </c>
      <c r="T12" s="64" t="s">
        <v>36</v>
      </c>
      <c r="U12" s="23" t="s">
        <v>36</v>
      </c>
      <c r="V12" s="64" t="s">
        <v>36</v>
      </c>
      <c r="W12" s="65" t="s">
        <v>36</v>
      </c>
      <c r="X12" s="66" t="s">
        <v>36</v>
      </c>
      <c r="Y12" s="70" t="s">
        <v>36</v>
      </c>
      <c r="Z12" s="71" t="s">
        <v>36</v>
      </c>
      <c r="AA12" s="24" t="s">
        <v>36</v>
      </c>
      <c r="AB12" s="69" t="s">
        <v>36</v>
      </c>
      <c r="AC12" s="481">
        <v>8111</v>
      </c>
      <c r="AD12" s="480" t="s">
        <v>36</v>
      </c>
      <c r="AE12" s="26" t="s">
        <v>36</v>
      </c>
      <c r="AF12" s="118" t="s">
        <v>36</v>
      </c>
      <c r="AG12" s="6" t="s">
        <v>374</v>
      </c>
      <c r="AH12" s="18" t="s">
        <v>23</v>
      </c>
      <c r="AI12" s="34">
        <v>42</v>
      </c>
      <c r="AJ12" s="35">
        <v>38</v>
      </c>
      <c r="AK12" s="36" t="s">
        <v>36</v>
      </c>
      <c r="AL12" s="97"/>
    </row>
    <row r="13" spans="1:38">
      <c r="A13" s="2239"/>
      <c r="B13" s="132">
        <v>42835</v>
      </c>
      <c r="C13" s="131" t="s">
        <v>37</v>
      </c>
      <c r="D13" s="76" t="s">
        <v>627</v>
      </c>
      <c r="E13" s="73" t="s">
        <v>36</v>
      </c>
      <c r="F13" s="61">
        <v>11.5</v>
      </c>
      <c r="G13" s="23">
        <v>13.5</v>
      </c>
      <c r="H13" s="64">
        <v>14</v>
      </c>
      <c r="I13" s="65">
        <v>19.100000000000001</v>
      </c>
      <c r="J13" s="66">
        <v>5.3</v>
      </c>
      <c r="K13" s="24">
        <v>7.45</v>
      </c>
      <c r="L13" s="69">
        <v>7.16</v>
      </c>
      <c r="M13" s="65">
        <v>22.3</v>
      </c>
      <c r="N13" s="66">
        <v>24.2</v>
      </c>
      <c r="O13" s="23" t="s">
        <v>36</v>
      </c>
      <c r="P13" s="64">
        <v>64</v>
      </c>
      <c r="Q13" s="23" t="s">
        <v>36</v>
      </c>
      <c r="R13" s="64">
        <v>62</v>
      </c>
      <c r="S13" s="23" t="s">
        <v>36</v>
      </c>
      <c r="T13" s="64" t="s">
        <v>36</v>
      </c>
      <c r="U13" s="23" t="s">
        <v>36</v>
      </c>
      <c r="V13" s="64" t="s">
        <v>36</v>
      </c>
      <c r="W13" s="65" t="s">
        <v>36</v>
      </c>
      <c r="X13" s="66">
        <v>22</v>
      </c>
      <c r="Y13" s="70" t="s">
        <v>36</v>
      </c>
      <c r="Z13" s="71">
        <v>166</v>
      </c>
      <c r="AA13" s="24" t="s">
        <v>36</v>
      </c>
      <c r="AB13" s="69">
        <v>0.23</v>
      </c>
      <c r="AC13" s="481">
        <v>7443</v>
      </c>
      <c r="AD13" s="480" t="s">
        <v>36</v>
      </c>
      <c r="AE13" s="26" t="s">
        <v>36</v>
      </c>
      <c r="AF13" s="118" t="s">
        <v>36</v>
      </c>
      <c r="AG13" s="6" t="s">
        <v>375</v>
      </c>
      <c r="AH13" s="18" t="s">
        <v>23</v>
      </c>
      <c r="AI13" s="34">
        <v>10</v>
      </c>
      <c r="AJ13" s="35">
        <v>12</v>
      </c>
      <c r="AK13" s="36" t="s">
        <v>36</v>
      </c>
      <c r="AL13" s="97"/>
    </row>
    <row r="14" spans="1:38">
      <c r="A14" s="2239"/>
      <c r="B14" s="132">
        <v>42836</v>
      </c>
      <c r="C14" s="131" t="s">
        <v>38</v>
      </c>
      <c r="D14" s="76" t="s">
        <v>632</v>
      </c>
      <c r="E14" s="73">
        <v>46</v>
      </c>
      <c r="F14" s="61">
        <v>8.9</v>
      </c>
      <c r="G14" s="23">
        <v>12</v>
      </c>
      <c r="H14" s="64">
        <v>12.8</v>
      </c>
      <c r="I14" s="65">
        <v>18.2</v>
      </c>
      <c r="J14" s="66">
        <v>3.1</v>
      </c>
      <c r="K14" s="24">
        <v>7.65</v>
      </c>
      <c r="L14" s="69">
        <v>7.34</v>
      </c>
      <c r="M14" s="65">
        <v>24.5</v>
      </c>
      <c r="N14" s="66">
        <v>25.2</v>
      </c>
      <c r="O14" s="23" t="s">
        <v>36</v>
      </c>
      <c r="P14" s="64">
        <v>80</v>
      </c>
      <c r="Q14" s="23" t="s">
        <v>36</v>
      </c>
      <c r="R14" s="64">
        <v>74</v>
      </c>
      <c r="S14" s="23" t="s">
        <v>36</v>
      </c>
      <c r="T14" s="64" t="s">
        <v>36</v>
      </c>
      <c r="U14" s="23" t="s">
        <v>36</v>
      </c>
      <c r="V14" s="64" t="s">
        <v>36</v>
      </c>
      <c r="W14" s="65" t="s">
        <v>36</v>
      </c>
      <c r="X14" s="66">
        <v>23</v>
      </c>
      <c r="Y14" s="70" t="s">
        <v>36</v>
      </c>
      <c r="Z14" s="71">
        <v>182</v>
      </c>
      <c r="AA14" s="24" t="s">
        <v>36</v>
      </c>
      <c r="AB14" s="69">
        <v>0.16</v>
      </c>
      <c r="AC14" s="481">
        <v>10212</v>
      </c>
      <c r="AD14" s="480" t="s">
        <v>36</v>
      </c>
      <c r="AE14" s="26" t="s">
        <v>36</v>
      </c>
      <c r="AF14" s="118" t="s">
        <v>36</v>
      </c>
      <c r="AG14" s="6" t="s">
        <v>400</v>
      </c>
      <c r="AH14" s="18" t="s">
        <v>23</v>
      </c>
      <c r="AI14" s="37">
        <v>16</v>
      </c>
      <c r="AJ14" s="38">
        <v>21</v>
      </c>
      <c r="AK14" s="39" t="s">
        <v>36</v>
      </c>
      <c r="AL14" s="95"/>
    </row>
    <row r="15" spans="1:38">
      <c r="A15" s="2239"/>
      <c r="B15" s="537">
        <v>42837</v>
      </c>
      <c r="C15" s="528" t="s">
        <v>35</v>
      </c>
      <c r="D15" s="76" t="s">
        <v>627</v>
      </c>
      <c r="E15" s="73">
        <v>0</v>
      </c>
      <c r="F15" s="61">
        <v>15.3</v>
      </c>
      <c r="G15" s="23">
        <v>10.8</v>
      </c>
      <c r="H15" s="64">
        <v>11.6</v>
      </c>
      <c r="I15" s="65">
        <v>47.1</v>
      </c>
      <c r="J15" s="66">
        <v>2.8</v>
      </c>
      <c r="K15" s="24">
        <v>7.53</v>
      </c>
      <c r="L15" s="69">
        <v>7.01</v>
      </c>
      <c r="M15" s="65">
        <v>18.7</v>
      </c>
      <c r="N15" s="66">
        <v>18.100000000000001</v>
      </c>
      <c r="O15" s="23">
        <v>60</v>
      </c>
      <c r="P15" s="64">
        <v>38</v>
      </c>
      <c r="Q15" s="23">
        <v>52</v>
      </c>
      <c r="R15" s="64">
        <v>50</v>
      </c>
      <c r="S15" s="23">
        <v>42</v>
      </c>
      <c r="T15" s="64">
        <v>38</v>
      </c>
      <c r="U15" s="23">
        <v>10</v>
      </c>
      <c r="V15" s="64">
        <v>12</v>
      </c>
      <c r="W15" s="65">
        <v>16</v>
      </c>
      <c r="X15" s="66">
        <v>21</v>
      </c>
      <c r="Y15" s="70">
        <v>226</v>
      </c>
      <c r="Z15" s="71">
        <v>144</v>
      </c>
      <c r="AA15" s="24">
        <v>2.1</v>
      </c>
      <c r="AB15" s="69">
        <v>0.2</v>
      </c>
      <c r="AC15" s="481">
        <v>11040</v>
      </c>
      <c r="AD15" s="480" t="s">
        <v>36</v>
      </c>
      <c r="AE15" s="26" t="s">
        <v>36</v>
      </c>
      <c r="AF15" s="118" t="s">
        <v>36</v>
      </c>
      <c r="AG15" s="6" t="s">
        <v>401</v>
      </c>
      <c r="AH15" s="18" t="s">
        <v>23</v>
      </c>
      <c r="AI15" s="49">
        <v>226</v>
      </c>
      <c r="AJ15" s="50">
        <v>144</v>
      </c>
      <c r="AK15" s="25" t="s">
        <v>36</v>
      </c>
      <c r="AL15" s="26"/>
    </row>
    <row r="16" spans="1:38">
      <c r="A16" s="2239"/>
      <c r="B16" s="1592">
        <v>42838</v>
      </c>
      <c r="C16" s="1593" t="s">
        <v>39</v>
      </c>
      <c r="D16" s="76" t="s">
        <v>641</v>
      </c>
      <c r="E16" s="73" t="s">
        <v>36</v>
      </c>
      <c r="F16" s="61">
        <v>10.1</v>
      </c>
      <c r="G16" s="23">
        <v>13.2</v>
      </c>
      <c r="H16" s="64">
        <v>13.8</v>
      </c>
      <c r="I16" s="65">
        <v>28.8</v>
      </c>
      <c r="J16" s="66">
        <v>3.1</v>
      </c>
      <c r="K16" s="24">
        <v>7.47</v>
      </c>
      <c r="L16" s="69">
        <v>7.13</v>
      </c>
      <c r="M16" s="65">
        <v>23.7</v>
      </c>
      <c r="N16" s="66">
        <v>22.6</v>
      </c>
      <c r="O16" s="23" t="s">
        <v>36</v>
      </c>
      <c r="P16" s="64">
        <v>70</v>
      </c>
      <c r="Q16" s="23" t="s">
        <v>36</v>
      </c>
      <c r="R16" s="64">
        <v>64</v>
      </c>
      <c r="S16" s="23" t="s">
        <v>36</v>
      </c>
      <c r="T16" s="64" t="s">
        <v>36</v>
      </c>
      <c r="U16" s="23" t="s">
        <v>36</v>
      </c>
      <c r="V16" s="64" t="s">
        <v>36</v>
      </c>
      <c r="W16" s="65" t="s">
        <v>36</v>
      </c>
      <c r="X16" s="66">
        <v>23</v>
      </c>
      <c r="Y16" s="70" t="s">
        <v>36</v>
      </c>
      <c r="Z16" s="71">
        <v>162</v>
      </c>
      <c r="AA16" s="24" t="s">
        <v>36</v>
      </c>
      <c r="AB16" s="69">
        <v>0.16</v>
      </c>
      <c r="AC16" s="481">
        <v>9262</v>
      </c>
      <c r="AD16" s="480" t="s">
        <v>36</v>
      </c>
      <c r="AE16" s="26" t="s">
        <v>36</v>
      </c>
      <c r="AF16" s="118" t="s">
        <v>36</v>
      </c>
      <c r="AG16" s="6" t="s">
        <v>402</v>
      </c>
      <c r="AH16" s="18" t="s">
        <v>23</v>
      </c>
      <c r="AI16" s="40">
        <v>2.1</v>
      </c>
      <c r="AJ16" s="41">
        <v>0.2</v>
      </c>
      <c r="AK16" s="42" t="s">
        <v>36</v>
      </c>
      <c r="AL16" s="96"/>
    </row>
    <row r="17" spans="1:38">
      <c r="A17" s="2239"/>
      <c r="B17" s="132">
        <v>42839</v>
      </c>
      <c r="C17" s="131" t="s">
        <v>40</v>
      </c>
      <c r="D17" s="76" t="s">
        <v>627</v>
      </c>
      <c r="E17" s="73" t="s">
        <v>36</v>
      </c>
      <c r="F17" s="61">
        <v>14.5</v>
      </c>
      <c r="G17" s="23">
        <v>13</v>
      </c>
      <c r="H17" s="64">
        <v>14.2</v>
      </c>
      <c r="I17" s="65">
        <v>30.4</v>
      </c>
      <c r="J17" s="66">
        <v>3.2</v>
      </c>
      <c r="K17" s="24">
        <v>7.65</v>
      </c>
      <c r="L17" s="69">
        <v>7.31</v>
      </c>
      <c r="M17" s="65">
        <v>26.7</v>
      </c>
      <c r="N17" s="66">
        <v>27.7</v>
      </c>
      <c r="O17" s="23" t="s">
        <v>36</v>
      </c>
      <c r="P17" s="64">
        <v>84</v>
      </c>
      <c r="Q17" s="23" t="s">
        <v>36</v>
      </c>
      <c r="R17" s="64">
        <v>76</v>
      </c>
      <c r="S17" s="23" t="s">
        <v>36</v>
      </c>
      <c r="T17" s="64" t="s">
        <v>36</v>
      </c>
      <c r="U17" s="23" t="s">
        <v>36</v>
      </c>
      <c r="V17" s="64" t="s">
        <v>36</v>
      </c>
      <c r="W17" s="65" t="s">
        <v>36</v>
      </c>
      <c r="X17" s="66">
        <v>22</v>
      </c>
      <c r="Y17" s="70" t="s">
        <v>36</v>
      </c>
      <c r="Z17" s="71">
        <v>190</v>
      </c>
      <c r="AA17" s="24" t="s">
        <v>36</v>
      </c>
      <c r="AB17" s="69">
        <v>0.15</v>
      </c>
      <c r="AC17" s="481">
        <v>10432</v>
      </c>
      <c r="AD17" s="480" t="s">
        <v>36</v>
      </c>
      <c r="AE17" s="26" t="s">
        <v>36</v>
      </c>
      <c r="AF17" s="118" t="s">
        <v>36</v>
      </c>
      <c r="AG17" s="6" t="s">
        <v>24</v>
      </c>
      <c r="AH17" s="18" t="s">
        <v>23</v>
      </c>
      <c r="AI17" s="23">
        <v>9.4</v>
      </c>
      <c r="AJ17" s="48">
        <v>3.3</v>
      </c>
      <c r="AK17" s="42" t="s">
        <v>36</v>
      </c>
      <c r="AL17" s="96"/>
    </row>
    <row r="18" spans="1:38">
      <c r="A18" s="2239"/>
      <c r="B18" s="132">
        <v>42840</v>
      </c>
      <c r="C18" s="131" t="s">
        <v>41</v>
      </c>
      <c r="D18" s="76" t="s">
        <v>627</v>
      </c>
      <c r="E18" s="73" t="s">
        <v>36</v>
      </c>
      <c r="F18" s="61">
        <v>18</v>
      </c>
      <c r="G18" s="23">
        <v>15.1</v>
      </c>
      <c r="H18" s="64">
        <v>15.9</v>
      </c>
      <c r="I18" s="65">
        <v>32.299999999999997</v>
      </c>
      <c r="J18" s="66">
        <v>3.2</v>
      </c>
      <c r="K18" s="24">
        <v>7.67</v>
      </c>
      <c r="L18" s="69">
        <v>7.36</v>
      </c>
      <c r="M18" s="65" t="s">
        <v>36</v>
      </c>
      <c r="N18" s="66" t="s">
        <v>36</v>
      </c>
      <c r="O18" s="23" t="s">
        <v>36</v>
      </c>
      <c r="P18" s="64" t="s">
        <v>36</v>
      </c>
      <c r="Q18" s="23" t="s">
        <v>36</v>
      </c>
      <c r="R18" s="64" t="s">
        <v>36</v>
      </c>
      <c r="S18" s="23" t="s">
        <v>36</v>
      </c>
      <c r="T18" s="64" t="s">
        <v>36</v>
      </c>
      <c r="U18" s="23" t="s">
        <v>36</v>
      </c>
      <c r="V18" s="64" t="s">
        <v>36</v>
      </c>
      <c r="W18" s="65" t="s">
        <v>36</v>
      </c>
      <c r="X18" s="66" t="s">
        <v>36</v>
      </c>
      <c r="Y18" s="70" t="s">
        <v>36</v>
      </c>
      <c r="Z18" s="71" t="s">
        <v>36</v>
      </c>
      <c r="AA18" s="24" t="s">
        <v>36</v>
      </c>
      <c r="AB18" s="69" t="s">
        <v>36</v>
      </c>
      <c r="AC18" s="481">
        <v>10103</v>
      </c>
      <c r="AD18" s="480" t="s">
        <v>36</v>
      </c>
      <c r="AE18" s="26" t="s">
        <v>36</v>
      </c>
      <c r="AF18" s="118" t="s">
        <v>36</v>
      </c>
      <c r="AG18" s="6" t="s">
        <v>25</v>
      </c>
      <c r="AH18" s="18" t="s">
        <v>23</v>
      </c>
      <c r="AI18" s="23">
        <v>1.9</v>
      </c>
      <c r="AJ18" s="48">
        <v>1.4</v>
      </c>
      <c r="AK18" s="42" t="s">
        <v>36</v>
      </c>
      <c r="AL18" s="96"/>
    </row>
    <row r="19" spans="1:38">
      <c r="A19" s="2239"/>
      <c r="B19" s="132">
        <v>42841</v>
      </c>
      <c r="C19" s="131" t="s">
        <v>42</v>
      </c>
      <c r="D19" s="76" t="s">
        <v>627</v>
      </c>
      <c r="E19" s="73" t="s">
        <v>36</v>
      </c>
      <c r="F19" s="61">
        <v>18.399999999999999</v>
      </c>
      <c r="G19" s="23">
        <v>16.2</v>
      </c>
      <c r="H19" s="64">
        <v>17.5</v>
      </c>
      <c r="I19" s="65">
        <v>36.9</v>
      </c>
      <c r="J19" s="66">
        <v>4</v>
      </c>
      <c r="K19" s="24">
        <v>7.65</v>
      </c>
      <c r="L19" s="69">
        <v>7.35</v>
      </c>
      <c r="M19" s="65" t="s">
        <v>36</v>
      </c>
      <c r="N19" s="66" t="s">
        <v>36</v>
      </c>
      <c r="O19" s="23" t="s">
        <v>36</v>
      </c>
      <c r="P19" s="64" t="s">
        <v>36</v>
      </c>
      <c r="Q19" s="23" t="s">
        <v>36</v>
      </c>
      <c r="R19" s="64" t="s">
        <v>36</v>
      </c>
      <c r="S19" s="23" t="s">
        <v>36</v>
      </c>
      <c r="T19" s="64" t="s">
        <v>36</v>
      </c>
      <c r="U19" s="23" t="s">
        <v>36</v>
      </c>
      <c r="V19" s="64" t="s">
        <v>36</v>
      </c>
      <c r="W19" s="65" t="s">
        <v>36</v>
      </c>
      <c r="X19" s="66" t="s">
        <v>36</v>
      </c>
      <c r="Y19" s="70" t="s">
        <v>36</v>
      </c>
      <c r="Z19" s="71" t="s">
        <v>36</v>
      </c>
      <c r="AA19" s="24" t="s">
        <v>36</v>
      </c>
      <c r="AB19" s="69" t="s">
        <v>36</v>
      </c>
      <c r="AC19" s="481">
        <v>10941</v>
      </c>
      <c r="AD19" s="480" t="s">
        <v>36</v>
      </c>
      <c r="AE19" s="26" t="s">
        <v>36</v>
      </c>
      <c r="AF19" s="118" t="s">
        <v>36</v>
      </c>
      <c r="AG19" s="6" t="s">
        <v>403</v>
      </c>
      <c r="AH19" s="18" t="s">
        <v>23</v>
      </c>
      <c r="AI19" s="23">
        <v>10</v>
      </c>
      <c r="AJ19" s="48">
        <v>10</v>
      </c>
      <c r="AK19" s="42" t="s">
        <v>36</v>
      </c>
      <c r="AL19" s="96"/>
    </row>
    <row r="20" spans="1:38">
      <c r="A20" s="2239"/>
      <c r="B20" s="132">
        <v>42842</v>
      </c>
      <c r="C20" s="131" t="s">
        <v>37</v>
      </c>
      <c r="D20" s="76" t="s">
        <v>627</v>
      </c>
      <c r="E20" s="73">
        <v>14</v>
      </c>
      <c r="F20" s="61">
        <v>20.399999999999999</v>
      </c>
      <c r="G20" s="23">
        <v>17</v>
      </c>
      <c r="H20" s="64">
        <v>17.8</v>
      </c>
      <c r="I20" s="65">
        <v>32.799999999999997</v>
      </c>
      <c r="J20" s="66">
        <v>2.2999999999999998</v>
      </c>
      <c r="K20" s="24">
        <v>7.6</v>
      </c>
      <c r="L20" s="69">
        <v>7.36</v>
      </c>
      <c r="M20" s="65">
        <v>32.4</v>
      </c>
      <c r="N20" s="66">
        <v>33.299999999999997</v>
      </c>
      <c r="O20" s="23" t="s">
        <v>36</v>
      </c>
      <c r="P20" s="64">
        <v>110</v>
      </c>
      <c r="Q20" s="23" t="s">
        <v>36</v>
      </c>
      <c r="R20" s="64">
        <v>90</v>
      </c>
      <c r="S20" s="23" t="s">
        <v>36</v>
      </c>
      <c r="T20" s="64" t="s">
        <v>36</v>
      </c>
      <c r="U20" s="23" t="s">
        <v>36</v>
      </c>
      <c r="V20" s="64" t="s">
        <v>36</v>
      </c>
      <c r="W20" s="65" t="s">
        <v>36</v>
      </c>
      <c r="X20" s="66">
        <v>22</v>
      </c>
      <c r="Y20" s="70" t="s">
        <v>36</v>
      </c>
      <c r="Z20" s="71">
        <v>222</v>
      </c>
      <c r="AA20" s="24" t="s">
        <v>36</v>
      </c>
      <c r="AB20" s="69">
        <v>0.1</v>
      </c>
      <c r="AC20" s="481">
        <v>9999</v>
      </c>
      <c r="AD20" s="480" t="s">
        <v>36</v>
      </c>
      <c r="AE20" s="26" t="s">
        <v>36</v>
      </c>
      <c r="AF20" s="118" t="s">
        <v>36</v>
      </c>
      <c r="AG20" s="6" t="s">
        <v>404</v>
      </c>
      <c r="AH20" s="18" t="s">
        <v>23</v>
      </c>
      <c r="AI20" s="45">
        <v>0.17</v>
      </c>
      <c r="AJ20" s="46">
        <v>0.12</v>
      </c>
      <c r="AK20" s="47" t="s">
        <v>36</v>
      </c>
      <c r="AL20" s="98"/>
    </row>
    <row r="21" spans="1:38">
      <c r="A21" s="2239"/>
      <c r="B21" s="132">
        <v>42843</v>
      </c>
      <c r="C21" s="131" t="s">
        <v>38</v>
      </c>
      <c r="D21" s="76" t="s">
        <v>632</v>
      </c>
      <c r="E21" s="73">
        <v>43</v>
      </c>
      <c r="F21" s="61">
        <v>19.7</v>
      </c>
      <c r="G21" s="23">
        <v>17</v>
      </c>
      <c r="H21" s="64">
        <v>17.100000000000001</v>
      </c>
      <c r="I21" s="65">
        <v>102.4</v>
      </c>
      <c r="J21" s="66">
        <v>1.8</v>
      </c>
      <c r="K21" s="24">
        <v>7.36</v>
      </c>
      <c r="L21" s="69">
        <v>7.24</v>
      </c>
      <c r="M21" s="65">
        <v>12.3</v>
      </c>
      <c r="N21" s="66">
        <v>27.3</v>
      </c>
      <c r="O21" s="23" t="s">
        <v>36</v>
      </c>
      <c r="P21" s="64">
        <v>80</v>
      </c>
      <c r="Q21" s="23" t="s">
        <v>36</v>
      </c>
      <c r="R21" s="64">
        <v>74</v>
      </c>
      <c r="S21" s="23" t="s">
        <v>36</v>
      </c>
      <c r="T21" s="64" t="s">
        <v>36</v>
      </c>
      <c r="U21" s="23" t="s">
        <v>36</v>
      </c>
      <c r="V21" s="64" t="s">
        <v>36</v>
      </c>
      <c r="W21" s="65" t="s">
        <v>36</v>
      </c>
      <c r="X21" s="66">
        <v>20</v>
      </c>
      <c r="Y21" s="70" t="s">
        <v>36</v>
      </c>
      <c r="Z21" s="71">
        <v>182</v>
      </c>
      <c r="AA21" s="24" t="s">
        <v>36</v>
      </c>
      <c r="AB21" s="69">
        <v>0.12</v>
      </c>
      <c r="AC21" s="481">
        <v>12181</v>
      </c>
      <c r="AD21" s="480" t="s">
        <v>36</v>
      </c>
      <c r="AE21" s="26" t="s">
        <v>36</v>
      </c>
      <c r="AF21" s="118" t="s">
        <v>36</v>
      </c>
      <c r="AG21" s="6" t="s">
        <v>26</v>
      </c>
      <c r="AH21" s="18" t="s">
        <v>23</v>
      </c>
      <c r="AI21" s="24">
        <v>0.6</v>
      </c>
      <c r="AJ21" s="44">
        <v>0.52</v>
      </c>
      <c r="AK21" s="42" t="s">
        <v>36</v>
      </c>
      <c r="AL21" s="96"/>
    </row>
    <row r="22" spans="1:38">
      <c r="A22" s="2239"/>
      <c r="B22" s="132">
        <v>42844</v>
      </c>
      <c r="C22" s="131" t="s">
        <v>35</v>
      </c>
      <c r="D22" s="76" t="s">
        <v>627</v>
      </c>
      <c r="E22" s="73" t="s">
        <v>36</v>
      </c>
      <c r="F22" s="61">
        <v>18.600000000000001</v>
      </c>
      <c r="G22" s="23">
        <v>15</v>
      </c>
      <c r="H22" s="64">
        <v>15.2</v>
      </c>
      <c r="I22" s="65">
        <v>40.6</v>
      </c>
      <c r="J22" s="66">
        <v>3.6</v>
      </c>
      <c r="K22" s="24">
        <v>7.39</v>
      </c>
      <c r="L22" s="69">
        <v>7.04</v>
      </c>
      <c r="M22" s="65">
        <v>19.8</v>
      </c>
      <c r="N22" s="66">
        <v>19</v>
      </c>
      <c r="O22" s="23" t="s">
        <v>36</v>
      </c>
      <c r="P22" s="64">
        <v>46</v>
      </c>
      <c r="Q22" s="23" t="s">
        <v>36</v>
      </c>
      <c r="R22" s="64">
        <v>70</v>
      </c>
      <c r="S22" s="23" t="s">
        <v>36</v>
      </c>
      <c r="T22" s="64" t="s">
        <v>36</v>
      </c>
      <c r="U22" s="23" t="s">
        <v>36</v>
      </c>
      <c r="V22" s="64" t="s">
        <v>36</v>
      </c>
      <c r="W22" s="65" t="s">
        <v>36</v>
      </c>
      <c r="X22" s="66">
        <v>21</v>
      </c>
      <c r="Y22" s="70" t="s">
        <v>36</v>
      </c>
      <c r="Z22" s="71">
        <v>142</v>
      </c>
      <c r="AA22" s="24" t="s">
        <v>36</v>
      </c>
      <c r="AB22" s="69">
        <v>0.16</v>
      </c>
      <c r="AC22" s="481">
        <v>8945</v>
      </c>
      <c r="AD22" s="480" t="s">
        <v>36</v>
      </c>
      <c r="AE22" s="26" t="s">
        <v>36</v>
      </c>
      <c r="AF22" s="118" t="s">
        <v>36</v>
      </c>
      <c r="AG22" s="6" t="s">
        <v>98</v>
      </c>
      <c r="AH22" s="18" t="s">
        <v>23</v>
      </c>
      <c r="AI22" s="24">
        <v>0.99</v>
      </c>
      <c r="AJ22" s="44">
        <v>0.67</v>
      </c>
      <c r="AK22" s="42" t="s">
        <v>36</v>
      </c>
      <c r="AL22" s="96"/>
    </row>
    <row r="23" spans="1:38">
      <c r="A23" s="2239"/>
      <c r="B23" s="132">
        <v>42845</v>
      </c>
      <c r="C23" s="131" t="s">
        <v>39</v>
      </c>
      <c r="D23" s="76" t="s">
        <v>627</v>
      </c>
      <c r="E23" s="73" t="s">
        <v>36</v>
      </c>
      <c r="F23" s="61">
        <v>15.2</v>
      </c>
      <c r="G23" s="23">
        <v>14.5</v>
      </c>
      <c r="H23" s="64">
        <v>15</v>
      </c>
      <c r="I23" s="65">
        <v>34.6</v>
      </c>
      <c r="J23" s="66">
        <v>2.8</v>
      </c>
      <c r="K23" s="24">
        <v>7.48</v>
      </c>
      <c r="L23" s="69">
        <v>7.14</v>
      </c>
      <c r="M23" s="65">
        <v>24.6</v>
      </c>
      <c r="N23" s="66">
        <v>22.6</v>
      </c>
      <c r="O23" s="23" t="s">
        <v>36</v>
      </c>
      <c r="P23" s="64">
        <v>66</v>
      </c>
      <c r="Q23" s="23" t="s">
        <v>36</v>
      </c>
      <c r="R23" s="64">
        <v>74</v>
      </c>
      <c r="S23" s="23" t="s">
        <v>36</v>
      </c>
      <c r="T23" s="64" t="s">
        <v>36</v>
      </c>
      <c r="U23" s="23" t="s">
        <v>36</v>
      </c>
      <c r="V23" s="64" t="s">
        <v>36</v>
      </c>
      <c r="W23" s="65" t="s">
        <v>36</v>
      </c>
      <c r="X23" s="66">
        <v>22</v>
      </c>
      <c r="Y23" s="70" t="s">
        <v>36</v>
      </c>
      <c r="Z23" s="71">
        <v>170</v>
      </c>
      <c r="AA23" s="24" t="s">
        <v>36</v>
      </c>
      <c r="AB23" s="69">
        <v>0.12</v>
      </c>
      <c r="AC23" s="481">
        <v>9716</v>
      </c>
      <c r="AD23" s="480" t="s">
        <v>36</v>
      </c>
      <c r="AE23" s="26" t="s">
        <v>36</v>
      </c>
      <c r="AF23" s="118" t="s">
        <v>36</v>
      </c>
      <c r="AG23" s="6" t="s">
        <v>384</v>
      </c>
      <c r="AH23" s="18" t="s">
        <v>23</v>
      </c>
      <c r="AI23" s="45">
        <v>0.15</v>
      </c>
      <c r="AJ23" s="46">
        <v>0.03</v>
      </c>
      <c r="AK23" s="47" t="s">
        <v>36</v>
      </c>
      <c r="AL23" s="98"/>
    </row>
    <row r="24" spans="1:38">
      <c r="A24" s="2239"/>
      <c r="B24" s="132">
        <v>42846</v>
      </c>
      <c r="C24" s="131" t="s">
        <v>40</v>
      </c>
      <c r="D24" s="76" t="s">
        <v>641</v>
      </c>
      <c r="E24" s="73" t="s">
        <v>36</v>
      </c>
      <c r="F24" s="61">
        <v>14.2</v>
      </c>
      <c r="G24" s="23">
        <v>15.5</v>
      </c>
      <c r="H24" s="64">
        <v>16</v>
      </c>
      <c r="I24" s="65">
        <v>26.8</v>
      </c>
      <c r="J24" s="66">
        <v>2.5</v>
      </c>
      <c r="K24" s="24">
        <v>7.48</v>
      </c>
      <c r="L24" s="69">
        <v>7.21</v>
      </c>
      <c r="M24" s="65">
        <v>27.5</v>
      </c>
      <c r="N24" s="66">
        <v>29.3</v>
      </c>
      <c r="O24" s="23" t="s">
        <v>36</v>
      </c>
      <c r="P24" s="64">
        <v>88</v>
      </c>
      <c r="Q24" s="23" t="s">
        <v>36</v>
      </c>
      <c r="R24" s="64">
        <v>84</v>
      </c>
      <c r="S24" s="23" t="s">
        <v>36</v>
      </c>
      <c r="T24" s="64" t="s">
        <v>36</v>
      </c>
      <c r="U24" s="23" t="s">
        <v>36</v>
      </c>
      <c r="V24" s="64" t="s">
        <v>36</v>
      </c>
      <c r="W24" s="65" t="s">
        <v>36</v>
      </c>
      <c r="X24" s="66">
        <v>21</v>
      </c>
      <c r="Y24" s="70" t="s">
        <v>36</v>
      </c>
      <c r="Z24" s="71">
        <v>206</v>
      </c>
      <c r="AA24" s="24" t="s">
        <v>36</v>
      </c>
      <c r="AB24" s="69">
        <v>0.11</v>
      </c>
      <c r="AC24" s="481">
        <v>8723</v>
      </c>
      <c r="AD24" s="480" t="s">
        <v>36</v>
      </c>
      <c r="AE24" s="26" t="s">
        <v>36</v>
      </c>
      <c r="AF24" s="118" t="s">
        <v>36</v>
      </c>
      <c r="AG24" s="6" t="s">
        <v>405</v>
      </c>
      <c r="AH24" s="18" t="s">
        <v>23</v>
      </c>
      <c r="AI24" s="269" t="s">
        <v>644</v>
      </c>
      <c r="AJ24" s="269" t="s">
        <v>644</v>
      </c>
      <c r="AK24" s="42" t="s">
        <v>36</v>
      </c>
      <c r="AL24" s="96"/>
    </row>
    <row r="25" spans="1:38">
      <c r="A25" s="2239"/>
      <c r="B25" s="132">
        <v>42847</v>
      </c>
      <c r="C25" s="131" t="s">
        <v>41</v>
      </c>
      <c r="D25" s="76" t="s">
        <v>641</v>
      </c>
      <c r="E25" s="73">
        <v>0</v>
      </c>
      <c r="F25" s="61">
        <v>15.9</v>
      </c>
      <c r="G25" s="23">
        <v>15.3</v>
      </c>
      <c r="H25" s="64">
        <v>16.2</v>
      </c>
      <c r="I25" s="65">
        <v>26.7</v>
      </c>
      <c r="J25" s="66">
        <v>3.4</v>
      </c>
      <c r="K25" s="24">
        <v>7.62</v>
      </c>
      <c r="L25" s="69">
        <v>7.42</v>
      </c>
      <c r="M25" s="65" t="s">
        <v>36</v>
      </c>
      <c r="N25" s="66" t="s">
        <v>36</v>
      </c>
      <c r="O25" s="23" t="s">
        <v>36</v>
      </c>
      <c r="P25" s="64" t="s">
        <v>36</v>
      </c>
      <c r="Q25" s="23" t="s">
        <v>36</v>
      </c>
      <c r="R25" s="64" t="s">
        <v>36</v>
      </c>
      <c r="S25" s="23" t="s">
        <v>36</v>
      </c>
      <c r="T25" s="64" t="s">
        <v>36</v>
      </c>
      <c r="U25" s="23" t="s">
        <v>36</v>
      </c>
      <c r="V25" s="64" t="s">
        <v>36</v>
      </c>
      <c r="W25" s="65" t="s">
        <v>36</v>
      </c>
      <c r="X25" s="66" t="s">
        <v>36</v>
      </c>
      <c r="Y25" s="70" t="s">
        <v>36</v>
      </c>
      <c r="Z25" s="71" t="s">
        <v>36</v>
      </c>
      <c r="AA25" s="24" t="s">
        <v>36</v>
      </c>
      <c r="AB25" s="69" t="s">
        <v>36</v>
      </c>
      <c r="AC25" s="481">
        <v>8300</v>
      </c>
      <c r="AD25" s="480" t="s">
        <v>36</v>
      </c>
      <c r="AE25" s="26" t="s">
        <v>36</v>
      </c>
      <c r="AF25" s="118" t="s">
        <v>36</v>
      </c>
      <c r="AG25" s="6" t="s">
        <v>99</v>
      </c>
      <c r="AH25" s="18" t="s">
        <v>23</v>
      </c>
      <c r="AI25" s="23">
        <v>17</v>
      </c>
      <c r="AJ25" s="48">
        <v>17.3</v>
      </c>
      <c r="AK25" s="36" t="s">
        <v>36</v>
      </c>
      <c r="AL25" s="97"/>
    </row>
    <row r="26" spans="1:38">
      <c r="A26" s="2239"/>
      <c r="B26" s="132">
        <v>42848</v>
      </c>
      <c r="C26" s="131" t="s">
        <v>42</v>
      </c>
      <c r="D26" s="76" t="s">
        <v>627</v>
      </c>
      <c r="E26" s="73" t="s">
        <v>36</v>
      </c>
      <c r="F26" s="61">
        <v>14</v>
      </c>
      <c r="G26" s="23">
        <v>15.6</v>
      </c>
      <c r="H26" s="64">
        <v>16.100000000000001</v>
      </c>
      <c r="I26" s="65">
        <v>20.8</v>
      </c>
      <c r="J26" s="66">
        <v>3.8</v>
      </c>
      <c r="K26" s="24">
        <v>7.66</v>
      </c>
      <c r="L26" s="69">
        <v>7.44</v>
      </c>
      <c r="M26" s="65" t="s">
        <v>36</v>
      </c>
      <c r="N26" s="66" t="s">
        <v>36</v>
      </c>
      <c r="O26" s="23" t="s">
        <v>36</v>
      </c>
      <c r="P26" s="64" t="s">
        <v>36</v>
      </c>
      <c r="Q26" s="23" t="s">
        <v>36</v>
      </c>
      <c r="R26" s="64" t="s">
        <v>36</v>
      </c>
      <c r="S26" s="23" t="s">
        <v>36</v>
      </c>
      <c r="T26" s="64" t="s">
        <v>36</v>
      </c>
      <c r="U26" s="23" t="s">
        <v>36</v>
      </c>
      <c r="V26" s="64" t="s">
        <v>36</v>
      </c>
      <c r="W26" s="65" t="s">
        <v>36</v>
      </c>
      <c r="X26" s="66" t="s">
        <v>36</v>
      </c>
      <c r="Y26" s="70" t="s">
        <v>36</v>
      </c>
      <c r="Z26" s="71" t="s">
        <v>36</v>
      </c>
      <c r="AA26" s="24" t="s">
        <v>36</v>
      </c>
      <c r="AB26" s="69" t="s">
        <v>36</v>
      </c>
      <c r="AC26" s="481">
        <v>7742</v>
      </c>
      <c r="AD26" s="480" t="s">
        <v>36</v>
      </c>
      <c r="AE26" s="26" t="s">
        <v>36</v>
      </c>
      <c r="AF26" s="118" t="s">
        <v>36</v>
      </c>
      <c r="AG26" s="6" t="s">
        <v>27</v>
      </c>
      <c r="AH26" s="18" t="s">
        <v>23</v>
      </c>
      <c r="AI26" s="23">
        <v>24.6</v>
      </c>
      <c r="AJ26" s="48">
        <v>20.100000000000001</v>
      </c>
      <c r="AK26" s="36" t="s">
        <v>36</v>
      </c>
      <c r="AL26" s="97"/>
    </row>
    <row r="27" spans="1:38">
      <c r="A27" s="2239"/>
      <c r="B27" s="132">
        <v>42849</v>
      </c>
      <c r="C27" s="131" t="s">
        <v>37</v>
      </c>
      <c r="D27" s="76" t="s">
        <v>641</v>
      </c>
      <c r="E27" s="73" t="s">
        <v>36</v>
      </c>
      <c r="F27" s="61">
        <v>15.1</v>
      </c>
      <c r="G27" s="23">
        <v>15.5</v>
      </c>
      <c r="H27" s="64">
        <v>17</v>
      </c>
      <c r="I27" s="65">
        <v>20.100000000000001</v>
      </c>
      <c r="J27" s="66">
        <v>3.3</v>
      </c>
      <c r="K27" s="24">
        <v>7.68</v>
      </c>
      <c r="L27" s="69">
        <v>7.48</v>
      </c>
      <c r="M27" s="65">
        <v>32.200000000000003</v>
      </c>
      <c r="N27" s="66">
        <v>31.4</v>
      </c>
      <c r="O27" s="23" t="s">
        <v>36</v>
      </c>
      <c r="P27" s="64">
        <v>110</v>
      </c>
      <c r="Q27" s="23" t="s">
        <v>36</v>
      </c>
      <c r="R27" s="64">
        <v>94</v>
      </c>
      <c r="S27" s="23" t="s">
        <v>36</v>
      </c>
      <c r="T27" s="64" t="s">
        <v>36</v>
      </c>
      <c r="U27" s="23" t="s">
        <v>36</v>
      </c>
      <c r="V27" s="64" t="s">
        <v>36</v>
      </c>
      <c r="W27" s="65" t="s">
        <v>36</v>
      </c>
      <c r="X27" s="66">
        <v>22</v>
      </c>
      <c r="Y27" s="70" t="s">
        <v>36</v>
      </c>
      <c r="Z27" s="71">
        <v>212</v>
      </c>
      <c r="AA27" s="24" t="s">
        <v>36</v>
      </c>
      <c r="AB27" s="69">
        <v>0.16</v>
      </c>
      <c r="AC27" s="481">
        <v>8222</v>
      </c>
      <c r="AD27" s="480" t="s">
        <v>36</v>
      </c>
      <c r="AE27" s="26" t="s">
        <v>36</v>
      </c>
      <c r="AF27" s="118" t="s">
        <v>36</v>
      </c>
      <c r="AG27" s="6" t="s">
        <v>387</v>
      </c>
      <c r="AH27" s="18" t="s">
        <v>398</v>
      </c>
      <c r="AI27" s="51">
        <v>30</v>
      </c>
      <c r="AJ27" s="52">
        <v>7</v>
      </c>
      <c r="AK27" s="43" t="s">
        <v>36</v>
      </c>
      <c r="AL27" s="99"/>
    </row>
    <row r="28" spans="1:38">
      <c r="A28" s="2239"/>
      <c r="B28" s="472">
        <v>42850</v>
      </c>
      <c r="C28" s="473" t="s">
        <v>38</v>
      </c>
      <c r="D28" s="76" t="s">
        <v>627</v>
      </c>
      <c r="E28" s="73" t="s">
        <v>36</v>
      </c>
      <c r="F28" s="61">
        <v>16.600000000000001</v>
      </c>
      <c r="G28" s="23">
        <v>14.5</v>
      </c>
      <c r="H28" s="64">
        <v>15.4</v>
      </c>
      <c r="I28" s="65">
        <v>15.2</v>
      </c>
      <c r="J28" s="66">
        <v>3.1</v>
      </c>
      <c r="K28" s="24">
        <v>7.65</v>
      </c>
      <c r="L28" s="69">
        <v>7.45</v>
      </c>
      <c r="M28" s="65">
        <v>32.4</v>
      </c>
      <c r="N28" s="66">
        <v>33.700000000000003</v>
      </c>
      <c r="O28" s="23" t="s">
        <v>36</v>
      </c>
      <c r="P28" s="64">
        <v>110</v>
      </c>
      <c r="Q28" s="23" t="s">
        <v>36</v>
      </c>
      <c r="R28" s="64">
        <v>94</v>
      </c>
      <c r="S28" s="23" t="s">
        <v>36</v>
      </c>
      <c r="T28" s="64" t="s">
        <v>36</v>
      </c>
      <c r="U28" s="23" t="s">
        <v>36</v>
      </c>
      <c r="V28" s="64" t="s">
        <v>36</v>
      </c>
      <c r="W28" s="65" t="s">
        <v>36</v>
      </c>
      <c r="X28" s="66">
        <v>21</v>
      </c>
      <c r="Y28" s="70" t="s">
        <v>36</v>
      </c>
      <c r="Z28" s="71">
        <v>220</v>
      </c>
      <c r="AA28" s="24" t="s">
        <v>36</v>
      </c>
      <c r="AB28" s="69">
        <v>0.13</v>
      </c>
      <c r="AC28" s="481">
        <v>6878</v>
      </c>
      <c r="AD28" s="480" t="s">
        <v>36</v>
      </c>
      <c r="AE28" s="26" t="s">
        <v>36</v>
      </c>
      <c r="AF28" s="118" t="s">
        <v>36</v>
      </c>
      <c r="AG28" s="6" t="s">
        <v>406</v>
      </c>
      <c r="AH28" s="18" t="s">
        <v>23</v>
      </c>
      <c r="AI28" s="51">
        <v>92</v>
      </c>
      <c r="AJ28" s="52">
        <v>7</v>
      </c>
      <c r="AK28" s="43" t="s">
        <v>36</v>
      </c>
      <c r="AL28" s="99"/>
    </row>
    <row r="29" spans="1:38">
      <c r="A29" s="2239"/>
      <c r="B29" s="472">
        <v>42851</v>
      </c>
      <c r="C29" s="473" t="s">
        <v>35</v>
      </c>
      <c r="D29" s="76" t="s">
        <v>641</v>
      </c>
      <c r="E29" s="73" t="s">
        <v>36</v>
      </c>
      <c r="F29" s="61">
        <v>16.899999999999999</v>
      </c>
      <c r="G29" s="23">
        <v>16.2</v>
      </c>
      <c r="H29" s="64">
        <v>16.8</v>
      </c>
      <c r="I29" s="65">
        <v>14.7</v>
      </c>
      <c r="J29" s="66">
        <v>2.4</v>
      </c>
      <c r="K29" s="24">
        <v>7.63</v>
      </c>
      <c r="L29" s="69">
        <v>7.46</v>
      </c>
      <c r="M29" s="65">
        <v>32</v>
      </c>
      <c r="N29" s="66">
        <v>33.4</v>
      </c>
      <c r="O29" s="23" t="s">
        <v>36</v>
      </c>
      <c r="P29" s="64">
        <v>120</v>
      </c>
      <c r="Q29" s="23" t="s">
        <v>36</v>
      </c>
      <c r="R29" s="64">
        <v>92</v>
      </c>
      <c r="S29" s="23" t="s">
        <v>36</v>
      </c>
      <c r="T29" s="64" t="s">
        <v>36</v>
      </c>
      <c r="U29" s="23" t="s">
        <v>36</v>
      </c>
      <c r="V29" s="64" t="s">
        <v>36</v>
      </c>
      <c r="W29" s="65" t="s">
        <v>36</v>
      </c>
      <c r="X29" s="66">
        <v>22</v>
      </c>
      <c r="Y29" s="70" t="s">
        <v>36</v>
      </c>
      <c r="Z29" s="71">
        <v>216</v>
      </c>
      <c r="AA29" s="24" t="s">
        <v>36</v>
      </c>
      <c r="AB29" s="69">
        <v>0.16</v>
      </c>
      <c r="AC29" s="481">
        <v>7000</v>
      </c>
      <c r="AD29" s="480" t="s">
        <v>36</v>
      </c>
      <c r="AE29" s="26" t="s">
        <v>36</v>
      </c>
      <c r="AF29" s="118" t="s">
        <v>36</v>
      </c>
      <c r="AG29" s="19"/>
      <c r="AH29" s="9"/>
      <c r="AI29" s="20"/>
      <c r="AJ29" s="8"/>
      <c r="AK29" s="8"/>
      <c r="AL29" s="9"/>
    </row>
    <row r="30" spans="1:38">
      <c r="A30" s="2239"/>
      <c r="B30" s="472">
        <v>42852</v>
      </c>
      <c r="C30" s="473" t="s">
        <v>39</v>
      </c>
      <c r="D30" s="76" t="s">
        <v>632</v>
      </c>
      <c r="E30" s="73">
        <v>9</v>
      </c>
      <c r="F30" s="61">
        <v>11.6</v>
      </c>
      <c r="G30" s="23">
        <v>15</v>
      </c>
      <c r="H30" s="64">
        <v>16.100000000000001</v>
      </c>
      <c r="I30" s="65">
        <v>12.9</v>
      </c>
      <c r="J30" s="66">
        <v>3.2</v>
      </c>
      <c r="K30" s="24">
        <v>7.71</v>
      </c>
      <c r="L30" s="69">
        <v>7.55</v>
      </c>
      <c r="M30" s="65">
        <v>31.1</v>
      </c>
      <c r="N30" s="66">
        <v>32.700000000000003</v>
      </c>
      <c r="O30" s="23" t="s">
        <v>36</v>
      </c>
      <c r="P30" s="64">
        <v>130</v>
      </c>
      <c r="Q30" s="23" t="s">
        <v>36</v>
      </c>
      <c r="R30" s="64">
        <v>96</v>
      </c>
      <c r="S30" s="23" t="s">
        <v>36</v>
      </c>
      <c r="T30" s="64" t="s">
        <v>36</v>
      </c>
      <c r="U30" s="23" t="s">
        <v>36</v>
      </c>
      <c r="V30" s="64" t="s">
        <v>36</v>
      </c>
      <c r="W30" s="65" t="s">
        <v>36</v>
      </c>
      <c r="X30" s="66">
        <v>21</v>
      </c>
      <c r="Y30" s="70" t="s">
        <v>36</v>
      </c>
      <c r="Z30" s="71">
        <v>228</v>
      </c>
      <c r="AA30" s="24" t="s">
        <v>36</v>
      </c>
      <c r="AB30" s="69">
        <v>0.19</v>
      </c>
      <c r="AC30" s="481">
        <v>6293</v>
      </c>
      <c r="AD30" s="480" t="s">
        <v>36</v>
      </c>
      <c r="AE30" s="26" t="s">
        <v>36</v>
      </c>
      <c r="AF30" s="118" t="s">
        <v>36</v>
      </c>
      <c r="AG30" s="19"/>
      <c r="AH30" s="9"/>
      <c r="AI30" s="20"/>
      <c r="AJ30" s="8"/>
      <c r="AK30" s="8"/>
      <c r="AL30" s="9"/>
    </row>
    <row r="31" spans="1:38">
      <c r="A31" s="2239"/>
      <c r="B31" s="472">
        <v>42853</v>
      </c>
      <c r="C31" s="473" t="s">
        <v>40</v>
      </c>
      <c r="D31" s="76" t="s">
        <v>641</v>
      </c>
      <c r="E31" s="73" t="s">
        <v>36</v>
      </c>
      <c r="F31" s="61">
        <v>15.6</v>
      </c>
      <c r="G31" s="23">
        <v>14.8</v>
      </c>
      <c r="H31" s="64">
        <v>15.2</v>
      </c>
      <c r="I31" s="65">
        <v>18.5</v>
      </c>
      <c r="J31" s="66">
        <v>3</v>
      </c>
      <c r="K31" s="24">
        <v>7.63</v>
      </c>
      <c r="L31" s="69">
        <v>7.44</v>
      </c>
      <c r="M31" s="65">
        <v>30.4</v>
      </c>
      <c r="N31" s="66">
        <v>30.4</v>
      </c>
      <c r="O31" s="23" t="s">
        <v>36</v>
      </c>
      <c r="P31" s="64">
        <v>110</v>
      </c>
      <c r="Q31" s="23" t="s">
        <v>36</v>
      </c>
      <c r="R31" s="64">
        <v>88</v>
      </c>
      <c r="S31" s="23" t="s">
        <v>36</v>
      </c>
      <c r="T31" s="64" t="s">
        <v>36</v>
      </c>
      <c r="U31" s="23" t="s">
        <v>36</v>
      </c>
      <c r="V31" s="64" t="s">
        <v>36</v>
      </c>
      <c r="W31" s="65" t="s">
        <v>36</v>
      </c>
      <c r="X31" s="66">
        <v>22</v>
      </c>
      <c r="Y31" s="70" t="s">
        <v>36</v>
      </c>
      <c r="Z31" s="71">
        <v>236</v>
      </c>
      <c r="AA31" s="24" t="s">
        <v>36</v>
      </c>
      <c r="AB31" s="69">
        <v>0.17</v>
      </c>
      <c r="AC31" s="481">
        <v>7665</v>
      </c>
      <c r="AD31" s="480" t="s">
        <v>36</v>
      </c>
      <c r="AE31" s="26" t="s">
        <v>36</v>
      </c>
      <c r="AF31" s="118" t="s">
        <v>36</v>
      </c>
      <c r="AG31" s="21"/>
      <c r="AH31" s="3"/>
      <c r="AI31" s="22"/>
      <c r="AJ31" s="10"/>
      <c r="AK31" s="10"/>
      <c r="AL31" s="3"/>
    </row>
    <row r="32" spans="1:38">
      <c r="A32" s="2239"/>
      <c r="B32" s="472">
        <v>42854</v>
      </c>
      <c r="C32" s="574" t="s">
        <v>41</v>
      </c>
      <c r="D32" s="76" t="s">
        <v>627</v>
      </c>
      <c r="E32" s="73" t="s">
        <v>36</v>
      </c>
      <c r="F32" s="61">
        <v>16.899999999999999</v>
      </c>
      <c r="G32" s="23">
        <v>15.8</v>
      </c>
      <c r="H32" s="64">
        <v>17</v>
      </c>
      <c r="I32" s="65">
        <v>15.5</v>
      </c>
      <c r="J32" s="66">
        <v>3.7</v>
      </c>
      <c r="K32" s="24">
        <v>7.68</v>
      </c>
      <c r="L32" s="69">
        <v>7.41</v>
      </c>
      <c r="M32" s="65" t="s">
        <v>36</v>
      </c>
      <c r="N32" s="66" t="s">
        <v>36</v>
      </c>
      <c r="O32" s="23" t="s">
        <v>36</v>
      </c>
      <c r="P32" s="64" t="s">
        <v>36</v>
      </c>
      <c r="Q32" s="23" t="s">
        <v>36</v>
      </c>
      <c r="R32" s="64" t="s">
        <v>36</v>
      </c>
      <c r="S32" s="23" t="s">
        <v>36</v>
      </c>
      <c r="T32" s="64" t="s">
        <v>36</v>
      </c>
      <c r="U32" s="23" t="s">
        <v>36</v>
      </c>
      <c r="V32" s="64" t="s">
        <v>36</v>
      </c>
      <c r="W32" s="65" t="s">
        <v>36</v>
      </c>
      <c r="X32" s="66" t="s">
        <v>36</v>
      </c>
      <c r="Y32" s="70" t="s">
        <v>36</v>
      </c>
      <c r="Z32" s="71" t="s">
        <v>36</v>
      </c>
      <c r="AA32" s="24" t="s">
        <v>36</v>
      </c>
      <c r="AB32" s="69" t="s">
        <v>36</v>
      </c>
      <c r="AC32" s="481">
        <v>6777</v>
      </c>
      <c r="AD32" s="480" t="s">
        <v>36</v>
      </c>
      <c r="AE32" s="26" t="s">
        <v>36</v>
      </c>
      <c r="AF32" s="118" t="s">
        <v>36</v>
      </c>
      <c r="AG32" s="29" t="s">
        <v>389</v>
      </c>
      <c r="AH32" s="2" t="s">
        <v>36</v>
      </c>
      <c r="AI32" s="2" t="s">
        <v>36</v>
      </c>
      <c r="AJ32" s="2" t="s">
        <v>36</v>
      </c>
      <c r="AK32" s="2" t="s">
        <v>36</v>
      </c>
      <c r="AL32" s="100" t="s">
        <v>36</v>
      </c>
    </row>
    <row r="33" spans="1:38">
      <c r="A33" s="2239"/>
      <c r="B33" s="475">
        <v>42855</v>
      </c>
      <c r="C33" s="476" t="s">
        <v>42</v>
      </c>
      <c r="D33" s="76" t="s">
        <v>627</v>
      </c>
      <c r="E33" s="73" t="s">
        <v>36</v>
      </c>
      <c r="F33" s="61">
        <v>18</v>
      </c>
      <c r="G33" s="23">
        <v>16.600000000000001</v>
      </c>
      <c r="H33" s="64">
        <v>17.8</v>
      </c>
      <c r="I33" s="65">
        <v>12.8</v>
      </c>
      <c r="J33" s="66">
        <v>3.7</v>
      </c>
      <c r="K33" s="24">
        <v>7.68</v>
      </c>
      <c r="L33" s="69">
        <v>7.41</v>
      </c>
      <c r="M33" s="65" t="s">
        <v>36</v>
      </c>
      <c r="N33" s="66" t="s">
        <v>36</v>
      </c>
      <c r="O33" s="23" t="s">
        <v>36</v>
      </c>
      <c r="P33" s="64" t="s">
        <v>36</v>
      </c>
      <c r="Q33" s="23" t="s">
        <v>36</v>
      </c>
      <c r="R33" s="64" t="s">
        <v>36</v>
      </c>
      <c r="S33" s="23" t="s">
        <v>36</v>
      </c>
      <c r="T33" s="64" t="s">
        <v>36</v>
      </c>
      <c r="U33" s="23" t="s">
        <v>36</v>
      </c>
      <c r="V33" s="64" t="s">
        <v>36</v>
      </c>
      <c r="W33" s="65" t="s">
        <v>36</v>
      </c>
      <c r="X33" s="66" t="s">
        <v>36</v>
      </c>
      <c r="Y33" s="70" t="s">
        <v>36</v>
      </c>
      <c r="Z33" s="71" t="s">
        <v>36</v>
      </c>
      <c r="AA33" s="24" t="s">
        <v>36</v>
      </c>
      <c r="AB33" s="69" t="s">
        <v>36</v>
      </c>
      <c r="AC33" s="481">
        <v>5982</v>
      </c>
      <c r="AD33" s="480" t="s">
        <v>36</v>
      </c>
      <c r="AE33" s="26" t="s">
        <v>36</v>
      </c>
      <c r="AF33" s="118" t="s">
        <v>36</v>
      </c>
      <c r="AG33" s="11" t="s">
        <v>36</v>
      </c>
      <c r="AH33" s="2" t="s">
        <v>36</v>
      </c>
      <c r="AI33" s="2" t="s">
        <v>36</v>
      </c>
      <c r="AJ33" s="2" t="s">
        <v>36</v>
      </c>
      <c r="AK33" s="2" t="s">
        <v>36</v>
      </c>
      <c r="AL33" s="100" t="s">
        <v>36</v>
      </c>
    </row>
    <row r="34" spans="1:38" s="1" customFormat="1" ht="13.5" customHeight="1">
      <c r="A34" s="2239"/>
      <c r="B34" s="2301" t="s">
        <v>407</v>
      </c>
      <c r="C34" s="2302"/>
      <c r="D34" s="664"/>
      <c r="E34" s="586">
        <f>MAX(E4:E33)</f>
        <v>46</v>
      </c>
      <c r="F34" s="587">
        <f t="shared" ref="F34:AF34" si="0">MAX(F4:F33)</f>
        <v>20.399999999999999</v>
      </c>
      <c r="G34" s="588">
        <f t="shared" si="0"/>
        <v>17</v>
      </c>
      <c r="H34" s="589">
        <f t="shared" si="0"/>
        <v>17.8</v>
      </c>
      <c r="I34" s="590">
        <f t="shared" si="0"/>
        <v>102.4</v>
      </c>
      <c r="J34" s="591">
        <f t="shared" si="0"/>
        <v>10.7</v>
      </c>
      <c r="K34" s="592">
        <f t="shared" si="0"/>
        <v>7.78</v>
      </c>
      <c r="L34" s="593">
        <f t="shared" si="0"/>
        <v>7.87</v>
      </c>
      <c r="M34" s="590">
        <f t="shared" si="0"/>
        <v>34.5</v>
      </c>
      <c r="N34" s="591">
        <f t="shared" si="0"/>
        <v>34.299999999999997</v>
      </c>
      <c r="O34" s="588">
        <f t="shared" si="0"/>
        <v>60</v>
      </c>
      <c r="P34" s="589">
        <f t="shared" si="0"/>
        <v>130</v>
      </c>
      <c r="Q34" s="588">
        <f t="shared" si="0"/>
        <v>52</v>
      </c>
      <c r="R34" s="589">
        <f t="shared" si="0"/>
        <v>98</v>
      </c>
      <c r="S34" s="588">
        <f t="shared" si="0"/>
        <v>42</v>
      </c>
      <c r="T34" s="589">
        <f t="shared" si="0"/>
        <v>38</v>
      </c>
      <c r="U34" s="588">
        <f t="shared" si="0"/>
        <v>10</v>
      </c>
      <c r="V34" s="589">
        <f t="shared" si="0"/>
        <v>12</v>
      </c>
      <c r="W34" s="590">
        <f t="shared" si="0"/>
        <v>16</v>
      </c>
      <c r="X34" s="591">
        <f t="shared" si="0"/>
        <v>23</v>
      </c>
      <c r="Y34" s="594">
        <f t="shared" si="0"/>
        <v>226</v>
      </c>
      <c r="Z34" s="595">
        <f t="shared" si="0"/>
        <v>254</v>
      </c>
      <c r="AA34" s="592">
        <f t="shared" si="0"/>
        <v>2.1</v>
      </c>
      <c r="AB34" s="593">
        <f t="shared" si="0"/>
        <v>0.56000000000000005</v>
      </c>
      <c r="AC34" s="615">
        <f t="shared" si="0"/>
        <v>12181</v>
      </c>
      <c r="AD34" s="564">
        <f t="shared" si="0"/>
        <v>0</v>
      </c>
      <c r="AE34" s="529">
        <f t="shared" si="0"/>
        <v>0</v>
      </c>
      <c r="AF34" s="611">
        <f t="shared" si="0"/>
        <v>0</v>
      </c>
      <c r="AG34" s="11" t="s">
        <v>36</v>
      </c>
      <c r="AH34" s="2" t="s">
        <v>36</v>
      </c>
      <c r="AI34" s="2" t="s">
        <v>36</v>
      </c>
      <c r="AJ34" s="2" t="s">
        <v>36</v>
      </c>
      <c r="AK34" s="2" t="s">
        <v>36</v>
      </c>
      <c r="AL34" s="100" t="s">
        <v>36</v>
      </c>
    </row>
    <row r="35" spans="1:38" s="1" customFormat="1" ht="13.5" customHeight="1">
      <c r="A35" s="2239"/>
      <c r="B35" s="2303" t="s">
        <v>408</v>
      </c>
      <c r="C35" s="2304"/>
      <c r="D35" s="666"/>
      <c r="E35" s="597">
        <f>MIN(E4:E33)</f>
        <v>0</v>
      </c>
      <c r="F35" s="598">
        <f t="shared" ref="F35:AF35" si="1">MIN(F4:F33)</f>
        <v>5.7</v>
      </c>
      <c r="G35" s="599">
        <f t="shared" si="1"/>
        <v>9.4</v>
      </c>
      <c r="H35" s="600">
        <f t="shared" si="1"/>
        <v>10.1</v>
      </c>
      <c r="I35" s="601">
        <f t="shared" si="1"/>
        <v>10.8</v>
      </c>
      <c r="J35" s="602">
        <f t="shared" si="1"/>
        <v>1.8</v>
      </c>
      <c r="K35" s="603">
        <f t="shared" si="1"/>
        <v>7.36</v>
      </c>
      <c r="L35" s="604">
        <f t="shared" si="1"/>
        <v>7.01</v>
      </c>
      <c r="M35" s="601">
        <f t="shared" si="1"/>
        <v>12.3</v>
      </c>
      <c r="N35" s="602">
        <f t="shared" si="1"/>
        <v>18.100000000000001</v>
      </c>
      <c r="O35" s="599">
        <f t="shared" si="1"/>
        <v>60</v>
      </c>
      <c r="P35" s="600">
        <f t="shared" si="1"/>
        <v>38</v>
      </c>
      <c r="Q35" s="599">
        <f t="shared" si="1"/>
        <v>52</v>
      </c>
      <c r="R35" s="600">
        <f t="shared" si="1"/>
        <v>50</v>
      </c>
      <c r="S35" s="599">
        <f t="shared" si="1"/>
        <v>42</v>
      </c>
      <c r="T35" s="600">
        <f t="shared" si="1"/>
        <v>38</v>
      </c>
      <c r="U35" s="599">
        <f t="shared" si="1"/>
        <v>10</v>
      </c>
      <c r="V35" s="600">
        <f t="shared" si="1"/>
        <v>12</v>
      </c>
      <c r="W35" s="601">
        <f t="shared" si="1"/>
        <v>16</v>
      </c>
      <c r="X35" s="602">
        <f t="shared" si="1"/>
        <v>17</v>
      </c>
      <c r="Y35" s="605">
        <f t="shared" si="1"/>
        <v>226</v>
      </c>
      <c r="Z35" s="606">
        <f t="shared" si="1"/>
        <v>142</v>
      </c>
      <c r="AA35" s="603">
        <f t="shared" si="1"/>
        <v>2.1</v>
      </c>
      <c r="AB35" s="604">
        <f t="shared" si="1"/>
        <v>0.1</v>
      </c>
      <c r="AC35" s="49">
        <f t="shared" si="1"/>
        <v>851</v>
      </c>
      <c r="AD35" s="565">
        <f t="shared" si="1"/>
        <v>0</v>
      </c>
      <c r="AE35" s="530">
        <f t="shared" si="1"/>
        <v>0</v>
      </c>
      <c r="AF35" s="612">
        <f t="shared" si="1"/>
        <v>0</v>
      </c>
      <c r="AG35" s="11" t="s">
        <v>36</v>
      </c>
      <c r="AH35" s="2" t="s">
        <v>36</v>
      </c>
      <c r="AI35" s="2" t="s">
        <v>36</v>
      </c>
      <c r="AJ35" s="2" t="s">
        <v>36</v>
      </c>
      <c r="AK35" s="2" t="s">
        <v>36</v>
      </c>
      <c r="AL35" s="100" t="s">
        <v>36</v>
      </c>
    </row>
    <row r="36" spans="1:38" s="1" customFormat="1" ht="13.5" customHeight="1">
      <c r="A36" s="2239"/>
      <c r="B36" s="2303" t="s">
        <v>409</v>
      </c>
      <c r="C36" s="2304"/>
      <c r="D36" s="666"/>
      <c r="E36" s="1572">
        <f>E37/COUNT(B4:B33)</f>
        <v>5.2333333333333334</v>
      </c>
      <c r="F36" s="598">
        <f>IF(COUNT(F4:F33)=0,0,AVERAGE(F4:F33))</f>
        <v>14.846666666666668</v>
      </c>
      <c r="G36" s="599">
        <f t="shared" ref="G36:AB36" si="2">IF(COUNT(G4:G33)=0,0,AVERAGE(G4:G33))</f>
        <v>14.29666666666667</v>
      </c>
      <c r="H36" s="600">
        <f t="shared" si="2"/>
        <v>15.126666666666667</v>
      </c>
      <c r="I36" s="601">
        <f t="shared" si="2"/>
        <v>25.233333333333334</v>
      </c>
      <c r="J36" s="602">
        <f t="shared" si="2"/>
        <v>4.3099999999999996</v>
      </c>
      <c r="K36" s="603">
        <f t="shared" si="2"/>
        <v>7.6180000000000003</v>
      </c>
      <c r="L36" s="604">
        <f t="shared" si="2"/>
        <v>7.404333333333331</v>
      </c>
      <c r="M36" s="601">
        <f t="shared" si="2"/>
        <v>27.314999999999998</v>
      </c>
      <c r="N36" s="602">
        <f t="shared" si="2"/>
        <v>28.404999999999994</v>
      </c>
      <c r="O36" s="599">
        <f t="shared" si="2"/>
        <v>60</v>
      </c>
      <c r="P36" s="600">
        <f>IF(COUNT(P4:P33)=0,0,AVERAGE(P4:P33))</f>
        <v>94.15</v>
      </c>
      <c r="Q36" s="599">
        <f t="shared" si="2"/>
        <v>52</v>
      </c>
      <c r="R36" s="600">
        <f t="shared" si="2"/>
        <v>80.8</v>
      </c>
      <c r="S36" s="599">
        <f t="shared" si="2"/>
        <v>42</v>
      </c>
      <c r="T36" s="600">
        <f t="shared" si="2"/>
        <v>38</v>
      </c>
      <c r="U36" s="599">
        <f t="shared" si="2"/>
        <v>10</v>
      </c>
      <c r="V36" s="600">
        <f t="shared" si="2"/>
        <v>12</v>
      </c>
      <c r="W36" s="601">
        <f t="shared" si="2"/>
        <v>16</v>
      </c>
      <c r="X36" s="602">
        <f t="shared" si="2"/>
        <v>20.8</v>
      </c>
      <c r="Y36" s="605">
        <f t="shared" si="2"/>
        <v>226</v>
      </c>
      <c r="Z36" s="606">
        <f t="shared" si="2"/>
        <v>198.5</v>
      </c>
      <c r="AA36" s="603">
        <f t="shared" si="2"/>
        <v>2.1</v>
      </c>
      <c r="AB36" s="604">
        <f t="shared" si="2"/>
        <v>0.22100000000000003</v>
      </c>
      <c r="AC36" s="49">
        <f>AC37/30</f>
        <v>7041</v>
      </c>
      <c r="AD36" s="569"/>
      <c r="AE36" s="531"/>
      <c r="AF36" s="613"/>
      <c r="AG36" s="11" t="s">
        <v>36</v>
      </c>
      <c r="AH36" s="2" t="s">
        <v>36</v>
      </c>
      <c r="AI36" s="2" t="s">
        <v>36</v>
      </c>
      <c r="AJ36" s="2" t="s">
        <v>36</v>
      </c>
      <c r="AK36" s="2" t="s">
        <v>36</v>
      </c>
      <c r="AL36" s="100" t="s">
        <v>36</v>
      </c>
    </row>
    <row r="37" spans="1:38" s="1" customFormat="1" ht="13.5" customHeight="1">
      <c r="A37" s="2240"/>
      <c r="B37" s="2309" t="s">
        <v>410</v>
      </c>
      <c r="C37" s="2306"/>
      <c r="D37" s="666"/>
      <c r="E37" s="669">
        <f>SUM(E4:E33)</f>
        <v>157</v>
      </c>
      <c r="F37" s="725"/>
      <c r="G37" s="726"/>
      <c r="H37" s="733"/>
      <c r="I37" s="734"/>
      <c r="J37" s="729"/>
      <c r="K37" s="730"/>
      <c r="L37" s="765"/>
      <c r="M37" s="734"/>
      <c r="N37" s="729"/>
      <c r="O37" s="726"/>
      <c r="P37" s="733"/>
      <c r="Q37" s="726"/>
      <c r="R37" s="733"/>
      <c r="S37" s="726"/>
      <c r="T37" s="733"/>
      <c r="U37" s="726"/>
      <c r="V37" s="733"/>
      <c r="W37" s="734"/>
      <c r="X37" s="729"/>
      <c r="Y37" s="766"/>
      <c r="Z37" s="737"/>
      <c r="AA37" s="730"/>
      <c r="AB37" s="765"/>
      <c r="AC37" s="767">
        <f>SUM(AC4:AC33)</f>
        <v>211230</v>
      </c>
      <c r="AD37" s="686"/>
      <c r="AE37" s="687"/>
      <c r="AF37" s="674"/>
      <c r="AG37" s="11" t="s">
        <v>36</v>
      </c>
      <c r="AH37" s="2" t="s">
        <v>36</v>
      </c>
      <c r="AI37" s="2" t="s">
        <v>36</v>
      </c>
      <c r="AJ37" s="2" t="s">
        <v>36</v>
      </c>
      <c r="AK37" s="2" t="s">
        <v>36</v>
      </c>
      <c r="AL37" s="100" t="s">
        <v>36</v>
      </c>
    </row>
    <row r="38" spans="1:38" ht="13.5" customHeight="1">
      <c r="A38" s="2238" t="s">
        <v>271</v>
      </c>
      <c r="B38" s="803">
        <v>41640</v>
      </c>
      <c r="C38" s="625" t="s">
        <v>37</v>
      </c>
      <c r="D38" s="74" t="s">
        <v>657</v>
      </c>
      <c r="E38" s="72">
        <v>5</v>
      </c>
      <c r="F38" s="60">
        <v>20.100000000000001</v>
      </c>
      <c r="G38" s="62">
        <v>17.5</v>
      </c>
      <c r="H38" s="63">
        <v>18</v>
      </c>
      <c r="I38" s="56">
        <v>11.4</v>
      </c>
      <c r="J38" s="57">
        <v>3.4</v>
      </c>
      <c r="K38" s="67">
        <v>7.74</v>
      </c>
      <c r="L38" s="68">
        <v>7.52</v>
      </c>
      <c r="M38" s="56">
        <v>32.4</v>
      </c>
      <c r="N38" s="57">
        <v>31.9</v>
      </c>
      <c r="O38" s="62"/>
      <c r="P38" s="63">
        <v>110</v>
      </c>
      <c r="Q38" s="62"/>
      <c r="R38" s="63">
        <v>92</v>
      </c>
      <c r="S38" s="62"/>
      <c r="T38" s="63"/>
      <c r="U38" s="62"/>
      <c r="V38" s="63"/>
      <c r="W38" s="56"/>
      <c r="X38" s="57">
        <v>20</v>
      </c>
      <c r="Y38" s="58"/>
      <c r="Z38" s="59">
        <v>204</v>
      </c>
      <c r="AA38" s="67"/>
      <c r="AB38" s="68">
        <v>0.21</v>
      </c>
      <c r="AC38" s="483">
        <v>6018</v>
      </c>
      <c r="AD38" s="482" t="s">
        <v>36</v>
      </c>
      <c r="AE38" s="119" t="s">
        <v>36</v>
      </c>
      <c r="AF38" s="117" t="s">
        <v>36</v>
      </c>
      <c r="AG38" s="186">
        <v>42507</v>
      </c>
      <c r="AH38" s="147" t="s">
        <v>3</v>
      </c>
      <c r="AI38" s="148">
        <v>17.600000000000001</v>
      </c>
      <c r="AJ38" s="149" t="s">
        <v>20</v>
      </c>
      <c r="AK38" s="150"/>
      <c r="AL38" s="151"/>
    </row>
    <row r="39" spans="1:38">
      <c r="A39" s="2239"/>
      <c r="B39" s="472">
        <v>41641</v>
      </c>
      <c r="C39" s="473" t="s">
        <v>38</v>
      </c>
      <c r="D39" s="75" t="s">
        <v>657</v>
      </c>
      <c r="E39" s="73"/>
      <c r="F39" s="61">
        <v>16.100000000000001</v>
      </c>
      <c r="G39" s="23">
        <v>16.8</v>
      </c>
      <c r="H39" s="64">
        <v>18</v>
      </c>
      <c r="I39" s="65">
        <v>15.6</v>
      </c>
      <c r="J39" s="66">
        <v>3.3</v>
      </c>
      <c r="K39" s="24">
        <v>7.53</v>
      </c>
      <c r="L39" s="69">
        <v>7.38</v>
      </c>
      <c r="M39" s="65">
        <v>30.3</v>
      </c>
      <c r="N39" s="66">
        <v>33.1</v>
      </c>
      <c r="O39" s="23"/>
      <c r="P39" s="64">
        <v>120</v>
      </c>
      <c r="Q39" s="23"/>
      <c r="R39" s="64">
        <v>96</v>
      </c>
      <c r="S39" s="23"/>
      <c r="T39" s="64"/>
      <c r="U39" s="23"/>
      <c r="V39" s="64"/>
      <c r="W39" s="65"/>
      <c r="X39" s="66">
        <v>22</v>
      </c>
      <c r="Y39" s="70"/>
      <c r="Z39" s="71">
        <v>216</v>
      </c>
      <c r="AA39" s="24"/>
      <c r="AB39" s="69">
        <v>0.18</v>
      </c>
      <c r="AC39" s="481">
        <v>3783</v>
      </c>
      <c r="AD39" s="480" t="s">
        <v>36</v>
      </c>
      <c r="AE39" s="26" t="s">
        <v>36</v>
      </c>
      <c r="AF39" s="118" t="s">
        <v>36</v>
      </c>
      <c r="AG39" s="12" t="s">
        <v>94</v>
      </c>
      <c r="AH39" s="13" t="s">
        <v>396</v>
      </c>
      <c r="AI39" s="14" t="s">
        <v>5</v>
      </c>
      <c r="AJ39" s="15" t="s">
        <v>6</v>
      </c>
      <c r="AK39" s="16" t="s">
        <v>36</v>
      </c>
      <c r="AL39" s="93"/>
    </row>
    <row r="40" spans="1:38">
      <c r="A40" s="2239"/>
      <c r="B40" s="472">
        <v>41642</v>
      </c>
      <c r="C40" s="473" t="s">
        <v>35</v>
      </c>
      <c r="D40" s="76" t="s">
        <v>657</v>
      </c>
      <c r="E40" s="73"/>
      <c r="F40" s="61">
        <v>17.5</v>
      </c>
      <c r="G40" s="23">
        <v>17</v>
      </c>
      <c r="H40" s="64">
        <v>18.3</v>
      </c>
      <c r="I40" s="65">
        <v>12.7</v>
      </c>
      <c r="J40" s="66">
        <v>7.7</v>
      </c>
      <c r="K40" s="24">
        <v>7.64</v>
      </c>
      <c r="L40" s="69">
        <v>7.81</v>
      </c>
      <c r="M40" s="65"/>
      <c r="N40" s="66"/>
      <c r="O40" s="23"/>
      <c r="P40" s="64"/>
      <c r="Q40" s="23"/>
      <c r="R40" s="64"/>
      <c r="S40" s="23"/>
      <c r="T40" s="64"/>
      <c r="U40" s="23"/>
      <c r="V40" s="64"/>
      <c r="W40" s="65"/>
      <c r="X40" s="66"/>
      <c r="Y40" s="70"/>
      <c r="Z40" s="71"/>
      <c r="AA40" s="24"/>
      <c r="AB40" s="69"/>
      <c r="AC40" s="481"/>
      <c r="AD40" s="480" t="s">
        <v>36</v>
      </c>
      <c r="AE40" s="26" t="s">
        <v>36</v>
      </c>
      <c r="AF40" s="118" t="s">
        <v>36</v>
      </c>
      <c r="AG40" s="5" t="s">
        <v>546</v>
      </c>
      <c r="AH40" s="17" t="s">
        <v>20</v>
      </c>
      <c r="AI40" s="31">
        <v>18.100000000000001</v>
      </c>
      <c r="AJ40" s="32">
        <v>19</v>
      </c>
      <c r="AK40" s="33" t="s">
        <v>36</v>
      </c>
      <c r="AL40" s="94"/>
    </row>
    <row r="41" spans="1:38">
      <c r="A41" s="2239"/>
      <c r="B41" s="472">
        <v>41643</v>
      </c>
      <c r="C41" s="473" t="s">
        <v>39</v>
      </c>
      <c r="D41" s="76" t="s">
        <v>658</v>
      </c>
      <c r="E41" s="73"/>
      <c r="F41" s="61">
        <v>18.399999999999999</v>
      </c>
      <c r="G41" s="23">
        <v>16.899999999999999</v>
      </c>
      <c r="H41" s="64">
        <v>18</v>
      </c>
      <c r="I41" s="65">
        <v>12.7</v>
      </c>
      <c r="J41" s="66">
        <v>10.8</v>
      </c>
      <c r="K41" s="24">
        <v>7.68</v>
      </c>
      <c r="L41" s="69">
        <v>7.85</v>
      </c>
      <c r="M41" s="65"/>
      <c r="N41" s="66"/>
      <c r="O41" s="23"/>
      <c r="P41" s="64"/>
      <c r="Q41" s="23"/>
      <c r="R41" s="64"/>
      <c r="S41" s="23"/>
      <c r="T41" s="64"/>
      <c r="U41" s="23"/>
      <c r="V41" s="64"/>
      <c r="W41" s="65"/>
      <c r="X41" s="66"/>
      <c r="Y41" s="70"/>
      <c r="Z41" s="71"/>
      <c r="AA41" s="24"/>
      <c r="AB41" s="69"/>
      <c r="AC41" s="481"/>
      <c r="AD41" s="480" t="s">
        <v>36</v>
      </c>
      <c r="AE41" s="26" t="s">
        <v>36</v>
      </c>
      <c r="AF41" s="118" t="s">
        <v>36</v>
      </c>
      <c r="AG41" s="6" t="s">
        <v>547</v>
      </c>
      <c r="AH41" s="18" t="s">
        <v>548</v>
      </c>
      <c r="AI41" s="37">
        <v>27.6</v>
      </c>
      <c r="AJ41" s="38">
        <v>6.2</v>
      </c>
      <c r="AK41" s="39" t="s">
        <v>36</v>
      </c>
      <c r="AL41" s="95"/>
    </row>
    <row r="42" spans="1:38">
      <c r="A42" s="2239"/>
      <c r="B42" s="472">
        <v>41644</v>
      </c>
      <c r="C42" s="473" t="s">
        <v>40</v>
      </c>
      <c r="D42" s="116" t="s">
        <v>657</v>
      </c>
      <c r="E42" s="73"/>
      <c r="F42" s="61">
        <v>19.100000000000001</v>
      </c>
      <c r="G42" s="23">
        <v>17.600000000000001</v>
      </c>
      <c r="H42" s="64">
        <v>18.7</v>
      </c>
      <c r="I42" s="65">
        <v>12</v>
      </c>
      <c r="J42" s="66">
        <v>9.4</v>
      </c>
      <c r="K42" s="24">
        <v>7.69</v>
      </c>
      <c r="L42" s="69">
        <v>7.84</v>
      </c>
      <c r="M42" s="65"/>
      <c r="N42" s="66"/>
      <c r="O42" s="23"/>
      <c r="P42" s="64"/>
      <c r="Q42" s="23"/>
      <c r="R42" s="64"/>
      <c r="S42" s="23"/>
      <c r="T42" s="64"/>
      <c r="U42" s="23"/>
      <c r="V42" s="64"/>
      <c r="W42" s="65"/>
      <c r="X42" s="66"/>
      <c r="Y42" s="70"/>
      <c r="Z42" s="71"/>
      <c r="AA42" s="24"/>
      <c r="AB42" s="69"/>
      <c r="AC42" s="481"/>
      <c r="AD42" s="480" t="s">
        <v>36</v>
      </c>
      <c r="AE42" s="26" t="s">
        <v>36</v>
      </c>
      <c r="AF42" s="118" t="s">
        <v>36</v>
      </c>
      <c r="AG42" s="6" t="s">
        <v>21</v>
      </c>
      <c r="AH42" s="18"/>
      <c r="AI42" s="40">
        <v>7.61</v>
      </c>
      <c r="AJ42" s="41">
        <v>7.69</v>
      </c>
      <c r="AK42" s="42" t="s">
        <v>36</v>
      </c>
      <c r="AL42" s="96"/>
    </row>
    <row r="43" spans="1:38">
      <c r="A43" s="2239"/>
      <c r="B43" s="472">
        <v>41645</v>
      </c>
      <c r="C43" s="473" t="s">
        <v>41</v>
      </c>
      <c r="D43" s="76" t="s">
        <v>657</v>
      </c>
      <c r="E43" s="73"/>
      <c r="F43" s="61">
        <v>20.5</v>
      </c>
      <c r="G43" s="23">
        <v>19.100000000000001</v>
      </c>
      <c r="H43" s="64">
        <v>20.2</v>
      </c>
      <c r="I43" s="65">
        <v>11.1</v>
      </c>
      <c r="J43" s="66">
        <v>8.6</v>
      </c>
      <c r="K43" s="24">
        <v>7.69</v>
      </c>
      <c r="L43" s="69">
        <v>7.83</v>
      </c>
      <c r="M43" s="65"/>
      <c r="N43" s="66"/>
      <c r="O43" s="23"/>
      <c r="P43" s="64"/>
      <c r="Q43" s="23"/>
      <c r="R43" s="64"/>
      <c r="S43" s="23"/>
      <c r="T43" s="64"/>
      <c r="U43" s="152"/>
      <c r="V43" s="153"/>
      <c r="W43" s="65"/>
      <c r="X43" s="66"/>
      <c r="Y43" s="70"/>
      <c r="Z43" s="71"/>
      <c r="AA43" s="24"/>
      <c r="AB43" s="69"/>
      <c r="AC43" s="481"/>
      <c r="AD43" s="480" t="s">
        <v>36</v>
      </c>
      <c r="AE43" s="26" t="s">
        <v>36</v>
      </c>
      <c r="AF43" s="118" t="s">
        <v>36</v>
      </c>
      <c r="AG43" s="6" t="s">
        <v>549</v>
      </c>
      <c r="AH43" s="18" t="s">
        <v>22</v>
      </c>
      <c r="AI43" s="34">
        <v>30.9</v>
      </c>
      <c r="AJ43" s="35">
        <v>32.1</v>
      </c>
      <c r="AK43" s="36" t="s">
        <v>36</v>
      </c>
      <c r="AL43" s="97"/>
    </row>
    <row r="44" spans="1:38">
      <c r="A44" s="2239"/>
      <c r="B44" s="472">
        <v>41646</v>
      </c>
      <c r="C44" s="473" t="s">
        <v>42</v>
      </c>
      <c r="D44" s="76" t="s">
        <v>658</v>
      </c>
      <c r="E44" s="73"/>
      <c r="F44" s="61">
        <v>19.8</v>
      </c>
      <c r="G44" s="23">
        <v>20.2</v>
      </c>
      <c r="H44" s="64">
        <v>21.1</v>
      </c>
      <c r="I44" s="65">
        <v>12.2</v>
      </c>
      <c r="J44" s="66">
        <v>8.9</v>
      </c>
      <c r="K44" s="24">
        <v>7.7</v>
      </c>
      <c r="L44" s="69">
        <v>7.85</v>
      </c>
      <c r="M44" s="65"/>
      <c r="N44" s="66"/>
      <c r="O44" s="23"/>
      <c r="P44" s="64"/>
      <c r="Q44" s="23"/>
      <c r="R44" s="64"/>
      <c r="S44" s="23"/>
      <c r="T44" s="64"/>
      <c r="U44" s="23"/>
      <c r="V44" s="154"/>
      <c r="W44" s="65"/>
      <c r="X44" s="66"/>
      <c r="Y44" s="70"/>
      <c r="Z44" s="71"/>
      <c r="AA44" s="24"/>
      <c r="AB44" s="69"/>
      <c r="AC44" s="481"/>
      <c r="AD44" s="480" t="s">
        <v>36</v>
      </c>
      <c r="AE44" s="26" t="s">
        <v>36</v>
      </c>
      <c r="AF44" s="118" t="s">
        <v>36</v>
      </c>
      <c r="AG44" s="6" t="s">
        <v>550</v>
      </c>
      <c r="AH44" s="18" t="s">
        <v>23</v>
      </c>
      <c r="AI44" s="34">
        <v>120</v>
      </c>
      <c r="AJ44" s="35">
        <v>120</v>
      </c>
      <c r="AK44" s="36" t="s">
        <v>36</v>
      </c>
      <c r="AL44" s="97"/>
    </row>
    <row r="45" spans="1:38">
      <c r="A45" s="2239"/>
      <c r="B45" s="472">
        <v>41647</v>
      </c>
      <c r="C45" s="473" t="s">
        <v>37</v>
      </c>
      <c r="D45" s="76" t="s">
        <v>657</v>
      </c>
      <c r="E45" s="73"/>
      <c r="F45" s="61">
        <v>21.2</v>
      </c>
      <c r="G45" s="23">
        <v>18.5</v>
      </c>
      <c r="H45" s="64">
        <v>19.600000000000001</v>
      </c>
      <c r="I45" s="65">
        <v>11.5</v>
      </c>
      <c r="J45" s="66">
        <v>8.8000000000000007</v>
      </c>
      <c r="K45" s="24">
        <v>7.67</v>
      </c>
      <c r="L45" s="69">
        <v>7.76</v>
      </c>
      <c r="M45" s="65">
        <v>33.799999999999997</v>
      </c>
      <c r="N45" s="66">
        <v>33.299999999999997</v>
      </c>
      <c r="O45" s="23"/>
      <c r="P45" s="64">
        <v>130</v>
      </c>
      <c r="Q45" s="23"/>
      <c r="R45" s="64">
        <v>94</v>
      </c>
      <c r="S45" s="23"/>
      <c r="T45" s="64"/>
      <c r="U45" s="23"/>
      <c r="V45" s="154"/>
      <c r="W45" s="65"/>
      <c r="X45" s="66">
        <v>15</v>
      </c>
      <c r="Y45" s="70"/>
      <c r="Z45" s="71">
        <v>236</v>
      </c>
      <c r="AA45" s="24"/>
      <c r="AB45" s="69">
        <v>0.62</v>
      </c>
      <c r="AC45" s="481"/>
      <c r="AD45" s="480" t="s">
        <v>36</v>
      </c>
      <c r="AE45" s="26" t="s">
        <v>36</v>
      </c>
      <c r="AF45" s="118" t="s">
        <v>36</v>
      </c>
      <c r="AG45" s="6" t="s">
        <v>551</v>
      </c>
      <c r="AH45" s="18" t="s">
        <v>23</v>
      </c>
      <c r="AI45" s="34">
        <v>92</v>
      </c>
      <c r="AJ45" s="35">
        <v>90</v>
      </c>
      <c r="AK45" s="36" t="s">
        <v>36</v>
      </c>
      <c r="AL45" s="97"/>
    </row>
    <row r="46" spans="1:38">
      <c r="A46" s="2239"/>
      <c r="B46" s="472">
        <v>41648</v>
      </c>
      <c r="C46" s="473" t="s">
        <v>38</v>
      </c>
      <c r="D46" s="76" t="s">
        <v>658</v>
      </c>
      <c r="E46" s="73">
        <v>0</v>
      </c>
      <c r="F46" s="61">
        <v>19.3</v>
      </c>
      <c r="G46" s="23">
        <v>18.5</v>
      </c>
      <c r="H46" s="64">
        <v>19.8</v>
      </c>
      <c r="I46" s="65">
        <v>8.8000000000000007</v>
      </c>
      <c r="J46" s="66">
        <v>7.6</v>
      </c>
      <c r="K46" s="24">
        <v>7.68</v>
      </c>
      <c r="L46" s="69">
        <v>7.83</v>
      </c>
      <c r="M46" s="65">
        <v>33.1</v>
      </c>
      <c r="N46" s="66">
        <v>33.299999999999997</v>
      </c>
      <c r="O46" s="23"/>
      <c r="P46" s="64">
        <v>130</v>
      </c>
      <c r="Q46" s="23"/>
      <c r="R46" s="64">
        <v>94</v>
      </c>
      <c r="S46" s="23"/>
      <c r="T46" s="64"/>
      <c r="U46" s="23"/>
      <c r="V46" s="154"/>
      <c r="W46" s="65"/>
      <c r="X46" s="66">
        <v>20</v>
      </c>
      <c r="Y46" s="70"/>
      <c r="Z46" s="71">
        <v>236</v>
      </c>
      <c r="AA46" s="24"/>
      <c r="AB46" s="69">
        <v>0.53</v>
      </c>
      <c r="AC46" s="481"/>
      <c r="AD46" s="480" t="s">
        <v>36</v>
      </c>
      <c r="AE46" s="26" t="s">
        <v>36</v>
      </c>
      <c r="AF46" s="118" t="s">
        <v>36</v>
      </c>
      <c r="AG46" s="6" t="s">
        <v>552</v>
      </c>
      <c r="AH46" s="18" t="s">
        <v>23</v>
      </c>
      <c r="AI46" s="34">
        <v>68</v>
      </c>
      <c r="AJ46" s="35">
        <v>70</v>
      </c>
      <c r="AK46" s="36" t="s">
        <v>36</v>
      </c>
      <c r="AL46" s="97"/>
    </row>
    <row r="47" spans="1:38">
      <c r="A47" s="2239"/>
      <c r="B47" s="472">
        <v>41649</v>
      </c>
      <c r="C47" s="473" t="s">
        <v>35</v>
      </c>
      <c r="D47" s="116" t="s">
        <v>658</v>
      </c>
      <c r="E47" s="73">
        <v>4</v>
      </c>
      <c r="F47" s="61">
        <v>15.9</v>
      </c>
      <c r="G47" s="23">
        <v>17.2</v>
      </c>
      <c r="H47" s="64">
        <v>18.2</v>
      </c>
      <c r="I47" s="65">
        <v>6.3</v>
      </c>
      <c r="J47" s="66">
        <v>5.9</v>
      </c>
      <c r="K47" s="24">
        <v>7.57</v>
      </c>
      <c r="L47" s="69">
        <v>7.73</v>
      </c>
      <c r="M47" s="65">
        <v>32.299999999999997</v>
      </c>
      <c r="N47" s="66">
        <v>33.1</v>
      </c>
      <c r="O47" s="23"/>
      <c r="P47" s="64">
        <v>130</v>
      </c>
      <c r="Q47" s="23"/>
      <c r="R47" s="64">
        <v>100</v>
      </c>
      <c r="S47" s="23"/>
      <c r="T47" s="64"/>
      <c r="U47" s="23"/>
      <c r="V47" s="154"/>
      <c r="W47" s="65"/>
      <c r="X47" s="66">
        <v>19</v>
      </c>
      <c r="Y47" s="70"/>
      <c r="Z47" s="71">
        <v>252</v>
      </c>
      <c r="AA47" s="24"/>
      <c r="AB47" s="69">
        <v>0.51</v>
      </c>
      <c r="AC47" s="481"/>
      <c r="AD47" s="480" t="s">
        <v>36</v>
      </c>
      <c r="AE47" s="26" t="s">
        <v>36</v>
      </c>
      <c r="AF47" s="118" t="s">
        <v>36</v>
      </c>
      <c r="AG47" s="6" t="s">
        <v>553</v>
      </c>
      <c r="AH47" s="18" t="s">
        <v>23</v>
      </c>
      <c r="AI47" s="34">
        <v>24</v>
      </c>
      <c r="AJ47" s="35">
        <v>20</v>
      </c>
      <c r="AK47" s="36" t="s">
        <v>36</v>
      </c>
      <c r="AL47" s="97"/>
    </row>
    <row r="48" spans="1:38">
      <c r="A48" s="2239"/>
      <c r="B48" s="1592">
        <v>41650</v>
      </c>
      <c r="C48" s="1593" t="s">
        <v>39</v>
      </c>
      <c r="D48" s="76" t="s">
        <v>657</v>
      </c>
      <c r="E48" s="73"/>
      <c r="F48" s="61">
        <v>20</v>
      </c>
      <c r="G48" s="23">
        <v>17.5</v>
      </c>
      <c r="H48" s="64">
        <v>17.7</v>
      </c>
      <c r="I48" s="65">
        <v>6.4</v>
      </c>
      <c r="J48" s="66">
        <v>6.2</v>
      </c>
      <c r="K48" s="24">
        <v>7.62</v>
      </c>
      <c r="L48" s="69">
        <v>7.71</v>
      </c>
      <c r="M48" s="65">
        <v>31.6</v>
      </c>
      <c r="N48" s="66">
        <v>32</v>
      </c>
      <c r="O48" s="23"/>
      <c r="P48" s="64">
        <v>120</v>
      </c>
      <c r="Q48" s="23"/>
      <c r="R48" s="64">
        <v>90</v>
      </c>
      <c r="S48" s="23"/>
      <c r="T48" s="64"/>
      <c r="U48" s="23"/>
      <c r="V48" s="154"/>
      <c r="W48" s="65"/>
      <c r="X48" s="66">
        <v>19</v>
      </c>
      <c r="Y48" s="70"/>
      <c r="Z48" s="71">
        <v>230</v>
      </c>
      <c r="AA48" s="24"/>
      <c r="AB48" s="69">
        <v>0.54</v>
      </c>
      <c r="AC48" s="481"/>
      <c r="AD48" s="480" t="s">
        <v>36</v>
      </c>
      <c r="AE48" s="26" t="s">
        <v>36</v>
      </c>
      <c r="AF48" s="118" t="s">
        <v>36</v>
      </c>
      <c r="AG48" s="6" t="s">
        <v>554</v>
      </c>
      <c r="AH48" s="18" t="s">
        <v>23</v>
      </c>
      <c r="AI48" s="37">
        <v>17</v>
      </c>
      <c r="AJ48" s="38">
        <v>16</v>
      </c>
      <c r="AK48" s="39" t="s">
        <v>36</v>
      </c>
      <c r="AL48" s="95"/>
    </row>
    <row r="49" spans="1:38">
      <c r="A49" s="2239"/>
      <c r="B49" s="472">
        <v>41651</v>
      </c>
      <c r="C49" s="473" t="s">
        <v>40</v>
      </c>
      <c r="D49" s="76" t="s">
        <v>657</v>
      </c>
      <c r="E49" s="73"/>
      <c r="F49" s="61">
        <v>21.7</v>
      </c>
      <c r="G49" s="23">
        <v>19.8</v>
      </c>
      <c r="H49" s="64">
        <v>20.6</v>
      </c>
      <c r="I49" s="65">
        <v>6.8</v>
      </c>
      <c r="J49" s="66">
        <v>4.9000000000000004</v>
      </c>
      <c r="K49" s="24">
        <v>7.65</v>
      </c>
      <c r="L49" s="69">
        <v>7.76</v>
      </c>
      <c r="M49" s="65">
        <v>32.700000000000003</v>
      </c>
      <c r="N49" s="66">
        <v>33.200000000000003</v>
      </c>
      <c r="O49" s="23"/>
      <c r="P49" s="64">
        <v>130</v>
      </c>
      <c r="Q49" s="23"/>
      <c r="R49" s="64">
        <v>94</v>
      </c>
      <c r="S49" s="23"/>
      <c r="T49" s="64"/>
      <c r="U49" s="23"/>
      <c r="V49" s="154"/>
      <c r="W49" s="65"/>
      <c r="X49" s="66">
        <v>19</v>
      </c>
      <c r="Y49" s="70"/>
      <c r="Z49" s="71">
        <v>258</v>
      </c>
      <c r="AA49" s="24"/>
      <c r="AB49" s="69">
        <v>0.45</v>
      </c>
      <c r="AC49" s="481">
        <v>342</v>
      </c>
      <c r="AD49" s="480" t="s">
        <v>36</v>
      </c>
      <c r="AE49" s="26" t="s">
        <v>36</v>
      </c>
      <c r="AF49" s="118" t="s">
        <v>36</v>
      </c>
      <c r="AG49" s="6" t="s">
        <v>555</v>
      </c>
      <c r="AH49" s="18" t="s">
        <v>23</v>
      </c>
      <c r="AI49" s="49">
        <v>252</v>
      </c>
      <c r="AJ49" s="50">
        <v>224</v>
      </c>
      <c r="AK49" s="25" t="s">
        <v>36</v>
      </c>
      <c r="AL49" s="26"/>
    </row>
    <row r="50" spans="1:38">
      <c r="A50" s="2239"/>
      <c r="B50" s="472">
        <v>41652</v>
      </c>
      <c r="C50" s="473" t="s">
        <v>41</v>
      </c>
      <c r="D50" s="76" t="s">
        <v>659</v>
      </c>
      <c r="E50" s="73">
        <v>43</v>
      </c>
      <c r="F50" s="61">
        <v>19</v>
      </c>
      <c r="G50" s="23">
        <v>20.6</v>
      </c>
      <c r="H50" s="64">
        <v>21.9</v>
      </c>
      <c r="I50" s="65">
        <v>10.199999999999999</v>
      </c>
      <c r="J50" s="66">
        <v>6.1</v>
      </c>
      <c r="K50" s="24">
        <v>7.63</v>
      </c>
      <c r="L50" s="69">
        <v>7.79</v>
      </c>
      <c r="M50" s="65"/>
      <c r="N50" s="66"/>
      <c r="O50" s="23"/>
      <c r="P50" s="64"/>
      <c r="Q50" s="23"/>
      <c r="R50" s="64"/>
      <c r="S50" s="23"/>
      <c r="T50" s="64"/>
      <c r="U50" s="23"/>
      <c r="V50" s="154"/>
      <c r="W50" s="65"/>
      <c r="X50" s="66"/>
      <c r="Y50" s="70"/>
      <c r="Z50" s="71"/>
      <c r="AA50" s="24"/>
      <c r="AB50" s="69"/>
      <c r="AC50" s="481">
        <v>2803</v>
      </c>
      <c r="AD50" s="480" t="s">
        <v>36</v>
      </c>
      <c r="AE50" s="26" t="s">
        <v>36</v>
      </c>
      <c r="AF50" s="118" t="s">
        <v>36</v>
      </c>
      <c r="AG50" s="6" t="s">
        <v>556</v>
      </c>
      <c r="AH50" s="18" t="s">
        <v>23</v>
      </c>
      <c r="AI50" s="40">
        <v>1.3</v>
      </c>
      <c r="AJ50" s="41">
        <v>0.56999999999999995</v>
      </c>
      <c r="AK50" s="42" t="s">
        <v>36</v>
      </c>
      <c r="AL50" s="96"/>
    </row>
    <row r="51" spans="1:38">
      <c r="A51" s="2239"/>
      <c r="B51" s="472">
        <v>41653</v>
      </c>
      <c r="C51" s="473" t="s">
        <v>42</v>
      </c>
      <c r="D51" s="76" t="s">
        <v>658</v>
      </c>
      <c r="E51" s="73"/>
      <c r="F51" s="61">
        <v>18</v>
      </c>
      <c r="G51" s="23">
        <v>17.7</v>
      </c>
      <c r="H51" s="64">
        <v>18.399999999999999</v>
      </c>
      <c r="I51" s="65">
        <v>48</v>
      </c>
      <c r="J51" s="66">
        <v>7.2</v>
      </c>
      <c r="K51" s="24">
        <v>7.43</v>
      </c>
      <c r="L51" s="69">
        <v>7.14</v>
      </c>
      <c r="M51" s="65"/>
      <c r="N51" s="66"/>
      <c r="O51" s="23"/>
      <c r="P51" s="64"/>
      <c r="Q51" s="23"/>
      <c r="R51" s="64"/>
      <c r="S51" s="23"/>
      <c r="T51" s="64"/>
      <c r="U51" s="23"/>
      <c r="V51" s="154"/>
      <c r="W51" s="65"/>
      <c r="X51" s="66"/>
      <c r="Y51" s="70"/>
      <c r="Z51" s="71"/>
      <c r="AA51" s="24"/>
      <c r="AB51" s="69"/>
      <c r="AC51" s="481">
        <v>10001</v>
      </c>
      <c r="AD51" s="480" t="s">
        <v>36</v>
      </c>
      <c r="AE51" s="26" t="s">
        <v>36</v>
      </c>
      <c r="AF51" s="118" t="s">
        <v>36</v>
      </c>
      <c r="AG51" s="6" t="s">
        <v>24</v>
      </c>
      <c r="AH51" s="18" t="s">
        <v>23</v>
      </c>
      <c r="AI51" s="23">
        <v>6.9</v>
      </c>
      <c r="AJ51" s="48">
        <v>5.2</v>
      </c>
      <c r="AK51" s="155" t="s">
        <v>36</v>
      </c>
      <c r="AL51" s="96"/>
    </row>
    <row r="52" spans="1:38">
      <c r="A52" s="2239"/>
      <c r="B52" s="472">
        <v>41654</v>
      </c>
      <c r="C52" s="473" t="s">
        <v>37</v>
      </c>
      <c r="D52" s="76" t="s">
        <v>658</v>
      </c>
      <c r="E52" s="73"/>
      <c r="F52" s="61">
        <v>17.2</v>
      </c>
      <c r="G52" s="23">
        <v>17.2</v>
      </c>
      <c r="H52" s="64">
        <v>18</v>
      </c>
      <c r="I52" s="65">
        <v>18.100000000000001</v>
      </c>
      <c r="J52" s="66">
        <v>5.8</v>
      </c>
      <c r="K52" s="24">
        <v>7.48</v>
      </c>
      <c r="L52" s="69">
        <v>7.27</v>
      </c>
      <c r="M52" s="65">
        <v>26.5</v>
      </c>
      <c r="N52" s="66">
        <v>25</v>
      </c>
      <c r="O52" s="23"/>
      <c r="P52" s="64">
        <v>87</v>
      </c>
      <c r="Q52" s="23"/>
      <c r="R52" s="64">
        <v>76</v>
      </c>
      <c r="S52" s="23"/>
      <c r="T52" s="64"/>
      <c r="U52" s="23"/>
      <c r="V52" s="154"/>
      <c r="W52" s="65"/>
      <c r="X52" s="66">
        <v>20</v>
      </c>
      <c r="Y52" s="70"/>
      <c r="Z52" s="71">
        <v>186</v>
      </c>
      <c r="AA52" s="24"/>
      <c r="AB52" s="69">
        <v>0.31</v>
      </c>
      <c r="AC52" s="481">
        <v>3454</v>
      </c>
      <c r="AD52" s="480" t="s">
        <v>36</v>
      </c>
      <c r="AE52" s="26" t="s">
        <v>36</v>
      </c>
      <c r="AF52" s="118" t="s">
        <v>36</v>
      </c>
      <c r="AG52" s="6" t="s">
        <v>25</v>
      </c>
      <c r="AH52" s="18" t="s">
        <v>23</v>
      </c>
      <c r="AI52" s="23">
        <v>2</v>
      </c>
      <c r="AJ52" s="48">
        <v>1.5</v>
      </c>
      <c r="AK52" s="155" t="s">
        <v>36</v>
      </c>
      <c r="AL52" s="96"/>
    </row>
    <row r="53" spans="1:38">
      <c r="A53" s="2239"/>
      <c r="B53" s="472">
        <v>41655</v>
      </c>
      <c r="C53" s="473" t="s">
        <v>38</v>
      </c>
      <c r="D53" s="116" t="s">
        <v>658</v>
      </c>
      <c r="E53" s="73"/>
      <c r="F53" s="61">
        <v>19.399999999999999</v>
      </c>
      <c r="G53" s="23">
        <v>18.5</v>
      </c>
      <c r="H53" s="64">
        <v>19.100000000000001</v>
      </c>
      <c r="I53" s="65">
        <v>10.4</v>
      </c>
      <c r="J53" s="66">
        <v>9</v>
      </c>
      <c r="K53" s="24">
        <v>7.56</v>
      </c>
      <c r="L53" s="69">
        <v>7.67</v>
      </c>
      <c r="M53" s="65">
        <v>30.1</v>
      </c>
      <c r="N53" s="66">
        <v>29.6</v>
      </c>
      <c r="O53" s="23"/>
      <c r="P53" s="64">
        <v>110</v>
      </c>
      <c r="Q53" s="23"/>
      <c r="R53" s="64">
        <v>88</v>
      </c>
      <c r="S53" s="23"/>
      <c r="T53" s="64"/>
      <c r="U53" s="23"/>
      <c r="V53" s="154"/>
      <c r="W53" s="65"/>
      <c r="X53" s="66">
        <v>16</v>
      </c>
      <c r="Y53" s="70"/>
      <c r="Z53" s="71">
        <v>226</v>
      </c>
      <c r="AA53" s="24"/>
      <c r="AB53" s="69">
        <v>0.62</v>
      </c>
      <c r="AC53" s="481">
        <v>255</v>
      </c>
      <c r="AD53" s="480" t="s">
        <v>36</v>
      </c>
      <c r="AE53" s="26" t="s">
        <v>36</v>
      </c>
      <c r="AF53" s="118" t="s">
        <v>36</v>
      </c>
      <c r="AG53" s="6" t="s">
        <v>557</v>
      </c>
      <c r="AH53" s="18" t="s">
        <v>23</v>
      </c>
      <c r="AI53" s="23">
        <v>8.1999999999999993</v>
      </c>
      <c r="AJ53" s="48">
        <v>8.3000000000000007</v>
      </c>
      <c r="AK53" s="155" t="s">
        <v>36</v>
      </c>
      <c r="AL53" s="96"/>
    </row>
    <row r="54" spans="1:38">
      <c r="A54" s="2239"/>
      <c r="B54" s="537">
        <v>41656</v>
      </c>
      <c r="C54" s="528" t="s">
        <v>35</v>
      </c>
      <c r="D54" s="76" t="s">
        <v>658</v>
      </c>
      <c r="E54" s="73"/>
      <c r="F54" s="61">
        <v>17.600000000000001</v>
      </c>
      <c r="G54" s="23">
        <v>18.100000000000001</v>
      </c>
      <c r="H54" s="64">
        <v>19</v>
      </c>
      <c r="I54" s="65">
        <v>27.6</v>
      </c>
      <c r="J54" s="66">
        <v>6.2</v>
      </c>
      <c r="K54" s="24">
        <v>7.61</v>
      </c>
      <c r="L54" s="69">
        <v>7.69</v>
      </c>
      <c r="M54" s="65">
        <v>30.9</v>
      </c>
      <c r="N54" s="66">
        <v>32.1</v>
      </c>
      <c r="O54" s="23">
        <v>120</v>
      </c>
      <c r="P54" s="64">
        <v>120</v>
      </c>
      <c r="Q54" s="23">
        <v>92</v>
      </c>
      <c r="R54" s="64">
        <v>90</v>
      </c>
      <c r="S54" s="23">
        <v>68</v>
      </c>
      <c r="T54" s="64">
        <v>70</v>
      </c>
      <c r="U54" s="23">
        <v>24</v>
      </c>
      <c r="V54" s="154">
        <v>20</v>
      </c>
      <c r="W54" s="65">
        <v>17</v>
      </c>
      <c r="X54" s="66">
        <v>16</v>
      </c>
      <c r="Y54" s="70">
        <v>252</v>
      </c>
      <c r="Z54" s="71">
        <v>224</v>
      </c>
      <c r="AA54" s="24">
        <v>1.3</v>
      </c>
      <c r="AB54" s="69">
        <v>0.56999999999999995</v>
      </c>
      <c r="AC54" s="481">
        <v>382</v>
      </c>
      <c r="AD54" s="480" t="s">
        <v>36</v>
      </c>
      <c r="AE54" s="26" t="s">
        <v>36</v>
      </c>
      <c r="AF54" s="118" t="s">
        <v>36</v>
      </c>
      <c r="AG54" s="6" t="s">
        <v>558</v>
      </c>
      <c r="AH54" s="18" t="s">
        <v>23</v>
      </c>
      <c r="AI54" s="45">
        <v>0.12</v>
      </c>
      <c r="AJ54" s="46">
        <v>0.08</v>
      </c>
      <c r="AK54" s="47" t="s">
        <v>36</v>
      </c>
      <c r="AL54" s="98"/>
    </row>
    <row r="55" spans="1:38">
      <c r="A55" s="2239"/>
      <c r="B55" s="472">
        <v>41657</v>
      </c>
      <c r="C55" s="473" t="s">
        <v>39</v>
      </c>
      <c r="D55" s="76" t="s">
        <v>657</v>
      </c>
      <c r="E55" s="73"/>
      <c r="F55" s="61">
        <v>19.100000000000001</v>
      </c>
      <c r="G55" s="23">
        <v>17.5</v>
      </c>
      <c r="H55" s="64">
        <v>18.2</v>
      </c>
      <c r="I55" s="65">
        <v>12.5</v>
      </c>
      <c r="J55" s="66">
        <v>7.1</v>
      </c>
      <c r="K55" s="24">
        <v>7.6</v>
      </c>
      <c r="L55" s="69">
        <v>7.78</v>
      </c>
      <c r="M55" s="65">
        <v>31.7</v>
      </c>
      <c r="N55" s="66">
        <v>33.700000000000003</v>
      </c>
      <c r="O55" s="23"/>
      <c r="P55" s="64">
        <v>130</v>
      </c>
      <c r="Q55" s="23"/>
      <c r="R55" s="64">
        <v>98</v>
      </c>
      <c r="S55" s="23"/>
      <c r="T55" s="64"/>
      <c r="U55" s="23"/>
      <c r="V55" s="154"/>
      <c r="W55" s="65"/>
      <c r="X55" s="66">
        <v>16</v>
      </c>
      <c r="Y55" s="70"/>
      <c r="Z55" s="71">
        <v>232</v>
      </c>
      <c r="AA55" s="24"/>
      <c r="AB55" s="69">
        <v>0.61</v>
      </c>
      <c r="AC55" s="481"/>
      <c r="AD55" s="480" t="s">
        <v>36</v>
      </c>
      <c r="AE55" s="26" t="s">
        <v>36</v>
      </c>
      <c r="AF55" s="118" t="s">
        <v>36</v>
      </c>
      <c r="AG55" s="6" t="s">
        <v>26</v>
      </c>
      <c r="AH55" s="18" t="s">
        <v>23</v>
      </c>
      <c r="AI55" s="24">
        <v>0.9</v>
      </c>
      <c r="AJ55" s="44">
        <v>0.72</v>
      </c>
      <c r="AK55" s="42" t="s">
        <v>36</v>
      </c>
      <c r="AL55" s="96"/>
    </row>
    <row r="56" spans="1:38">
      <c r="A56" s="2239"/>
      <c r="B56" s="472">
        <v>41658</v>
      </c>
      <c r="C56" s="473" t="s">
        <v>40</v>
      </c>
      <c r="D56" s="76" t="s">
        <v>657</v>
      </c>
      <c r="E56" s="73"/>
      <c r="F56" s="61">
        <v>20.7</v>
      </c>
      <c r="G56" s="23">
        <v>17.5</v>
      </c>
      <c r="H56" s="64">
        <v>18.2</v>
      </c>
      <c r="I56" s="65">
        <v>31.2</v>
      </c>
      <c r="J56" s="66">
        <v>4.3</v>
      </c>
      <c r="K56" s="24">
        <v>7.59</v>
      </c>
      <c r="L56" s="69">
        <v>7.24</v>
      </c>
      <c r="M56" s="65">
        <v>29.8</v>
      </c>
      <c r="N56" s="66">
        <v>27.6</v>
      </c>
      <c r="O56" s="23"/>
      <c r="P56" s="64">
        <v>94</v>
      </c>
      <c r="Q56" s="23"/>
      <c r="R56" s="64">
        <v>78</v>
      </c>
      <c r="S56" s="23"/>
      <c r="T56" s="64"/>
      <c r="U56" s="23"/>
      <c r="V56" s="154"/>
      <c r="W56" s="65"/>
      <c r="X56" s="66">
        <v>21</v>
      </c>
      <c r="Y56" s="70"/>
      <c r="Z56" s="71">
        <v>198</v>
      </c>
      <c r="AA56" s="24"/>
      <c r="AB56" s="69">
        <v>0.24</v>
      </c>
      <c r="AC56" s="481">
        <v>6444</v>
      </c>
      <c r="AD56" s="480" t="s">
        <v>36</v>
      </c>
      <c r="AE56" s="26" t="s">
        <v>36</v>
      </c>
      <c r="AF56" s="118" t="s">
        <v>36</v>
      </c>
      <c r="AG56" s="6" t="s">
        <v>559</v>
      </c>
      <c r="AH56" s="18" t="s">
        <v>23</v>
      </c>
      <c r="AI56" s="24">
        <v>1.1100000000000001</v>
      </c>
      <c r="AJ56" s="44">
        <v>1.06</v>
      </c>
      <c r="AK56" s="42" t="s">
        <v>36</v>
      </c>
      <c r="AL56" s="96"/>
    </row>
    <row r="57" spans="1:38">
      <c r="A57" s="2239"/>
      <c r="B57" s="472">
        <v>41659</v>
      </c>
      <c r="C57" s="473" t="s">
        <v>41</v>
      </c>
      <c r="D57" s="76" t="s">
        <v>657</v>
      </c>
      <c r="E57" s="73"/>
      <c r="F57" s="61">
        <v>21.6</v>
      </c>
      <c r="G57" s="23">
        <v>19.7</v>
      </c>
      <c r="H57" s="64">
        <v>20.6</v>
      </c>
      <c r="I57" s="65">
        <v>15.9</v>
      </c>
      <c r="J57" s="66">
        <v>5.0999999999999996</v>
      </c>
      <c r="K57" s="24">
        <v>7.61</v>
      </c>
      <c r="L57" s="69">
        <v>7.48</v>
      </c>
      <c r="M57" s="65"/>
      <c r="N57" s="66"/>
      <c r="O57" s="23"/>
      <c r="P57" s="64"/>
      <c r="Q57" s="23"/>
      <c r="R57" s="64"/>
      <c r="S57" s="23"/>
      <c r="T57" s="64"/>
      <c r="U57" s="23"/>
      <c r="V57" s="154"/>
      <c r="W57" s="65"/>
      <c r="X57" s="66"/>
      <c r="Y57" s="70"/>
      <c r="Z57" s="71"/>
      <c r="AA57" s="24"/>
      <c r="AB57" s="69"/>
      <c r="AC57" s="481">
        <v>2556</v>
      </c>
      <c r="AD57" s="480" t="s">
        <v>36</v>
      </c>
      <c r="AE57" s="26" t="s">
        <v>36</v>
      </c>
      <c r="AF57" s="118" t="s">
        <v>36</v>
      </c>
      <c r="AG57" s="6" t="s">
        <v>560</v>
      </c>
      <c r="AH57" s="18" t="s">
        <v>23</v>
      </c>
      <c r="AI57" s="45">
        <v>0.23699999999999999</v>
      </c>
      <c r="AJ57" s="46">
        <v>0.18099999999999999</v>
      </c>
      <c r="AK57" s="47" t="s">
        <v>36</v>
      </c>
      <c r="AL57" s="98"/>
    </row>
    <row r="58" spans="1:38">
      <c r="A58" s="2239"/>
      <c r="B58" s="472">
        <v>41660</v>
      </c>
      <c r="C58" s="473" t="s">
        <v>42</v>
      </c>
      <c r="D58" s="116" t="s">
        <v>657</v>
      </c>
      <c r="E58" s="73"/>
      <c r="F58" s="61">
        <v>22.9</v>
      </c>
      <c r="G58" s="23">
        <v>20.7</v>
      </c>
      <c r="H58" s="64">
        <v>21.8</v>
      </c>
      <c r="I58" s="65">
        <v>15.5</v>
      </c>
      <c r="J58" s="66">
        <v>7.5</v>
      </c>
      <c r="K58" s="24">
        <v>7.61</v>
      </c>
      <c r="L58" s="69">
        <v>7.72</v>
      </c>
      <c r="M58" s="65"/>
      <c r="N58" s="66"/>
      <c r="O58" s="23"/>
      <c r="P58" s="64"/>
      <c r="Q58" s="23"/>
      <c r="R58" s="64"/>
      <c r="S58" s="23"/>
      <c r="T58" s="64"/>
      <c r="U58" s="23"/>
      <c r="V58" s="154"/>
      <c r="W58" s="65"/>
      <c r="X58" s="66"/>
      <c r="Y58" s="70"/>
      <c r="Z58" s="71"/>
      <c r="AA58" s="24"/>
      <c r="AB58" s="69"/>
      <c r="AC58" s="481">
        <v>333</v>
      </c>
      <c r="AD58" s="480" t="s">
        <v>36</v>
      </c>
      <c r="AE58" s="26" t="s">
        <v>36</v>
      </c>
      <c r="AF58" s="118" t="s">
        <v>36</v>
      </c>
      <c r="AG58" s="6" t="s">
        <v>561</v>
      </c>
      <c r="AH58" s="18" t="s">
        <v>23</v>
      </c>
      <c r="AI58" s="269" t="s">
        <v>644</v>
      </c>
      <c r="AJ58" s="269" t="s">
        <v>644</v>
      </c>
      <c r="AK58" s="42" t="s">
        <v>36</v>
      </c>
      <c r="AL58" s="96"/>
    </row>
    <row r="59" spans="1:38">
      <c r="A59" s="2239"/>
      <c r="B59" s="472">
        <v>41661</v>
      </c>
      <c r="C59" s="473" t="s">
        <v>37</v>
      </c>
      <c r="D59" s="76" t="s">
        <v>657</v>
      </c>
      <c r="E59" s="73"/>
      <c r="F59" s="61">
        <v>22.5</v>
      </c>
      <c r="G59" s="23">
        <v>21.5</v>
      </c>
      <c r="H59" s="64">
        <v>22</v>
      </c>
      <c r="I59" s="65">
        <v>12.6</v>
      </c>
      <c r="J59" s="66">
        <v>7</v>
      </c>
      <c r="K59" s="24">
        <v>7.57</v>
      </c>
      <c r="L59" s="69">
        <v>7.68</v>
      </c>
      <c r="M59" s="65">
        <v>30.7</v>
      </c>
      <c r="N59" s="66">
        <v>33.1</v>
      </c>
      <c r="O59" s="23"/>
      <c r="P59" s="64">
        <v>130</v>
      </c>
      <c r="Q59" s="23"/>
      <c r="R59" s="64">
        <v>98</v>
      </c>
      <c r="S59" s="23"/>
      <c r="T59" s="64"/>
      <c r="U59" s="23"/>
      <c r="V59" s="154"/>
      <c r="W59" s="65"/>
      <c r="X59" s="66">
        <v>17</v>
      </c>
      <c r="Y59" s="70"/>
      <c r="Z59" s="71">
        <v>258</v>
      </c>
      <c r="AA59" s="24"/>
      <c r="AB59" s="69">
        <v>0.65</v>
      </c>
      <c r="AC59" s="481">
        <v>999</v>
      </c>
      <c r="AD59" s="480" t="s">
        <v>36</v>
      </c>
      <c r="AE59" s="26" t="s">
        <v>36</v>
      </c>
      <c r="AF59" s="118" t="s">
        <v>36</v>
      </c>
      <c r="AG59" s="6" t="s">
        <v>562</v>
      </c>
      <c r="AH59" s="18" t="s">
        <v>23</v>
      </c>
      <c r="AI59" s="23">
        <v>17.7</v>
      </c>
      <c r="AJ59" s="48">
        <v>17.399999999999999</v>
      </c>
      <c r="AK59" s="36" t="s">
        <v>36</v>
      </c>
      <c r="AL59" s="97"/>
    </row>
    <row r="60" spans="1:38">
      <c r="A60" s="2239"/>
      <c r="B60" s="472">
        <v>41662</v>
      </c>
      <c r="C60" s="473" t="s">
        <v>38</v>
      </c>
      <c r="D60" s="76" t="s">
        <v>657</v>
      </c>
      <c r="E60" s="73"/>
      <c r="F60" s="61">
        <v>22.3</v>
      </c>
      <c r="G60" s="23">
        <v>20.5</v>
      </c>
      <c r="H60" s="64">
        <v>21.8</v>
      </c>
      <c r="I60" s="65">
        <v>8.8000000000000007</v>
      </c>
      <c r="J60" s="66">
        <v>7.5</v>
      </c>
      <c r="K60" s="24">
        <v>7.64</v>
      </c>
      <c r="L60" s="69">
        <v>7.75</v>
      </c>
      <c r="M60" s="65">
        <v>32.6</v>
      </c>
      <c r="N60" s="66">
        <v>33.5</v>
      </c>
      <c r="O60" s="23"/>
      <c r="P60" s="64">
        <v>130</v>
      </c>
      <c r="Q60" s="23"/>
      <c r="R60" s="64">
        <v>98</v>
      </c>
      <c r="S60" s="23"/>
      <c r="T60" s="64"/>
      <c r="U60" s="23"/>
      <c r="V60" s="154"/>
      <c r="W60" s="65"/>
      <c r="X60" s="66">
        <v>19</v>
      </c>
      <c r="Y60" s="70"/>
      <c r="Z60" s="71">
        <v>236</v>
      </c>
      <c r="AA60" s="24"/>
      <c r="AB60" s="69">
        <v>0.61</v>
      </c>
      <c r="AC60" s="481"/>
      <c r="AD60" s="480" t="s">
        <v>36</v>
      </c>
      <c r="AE60" s="26" t="s">
        <v>36</v>
      </c>
      <c r="AF60" s="118" t="s">
        <v>36</v>
      </c>
      <c r="AG60" s="6" t="s">
        <v>27</v>
      </c>
      <c r="AH60" s="18" t="s">
        <v>23</v>
      </c>
      <c r="AI60" s="23">
        <v>28.8</v>
      </c>
      <c r="AJ60" s="48">
        <v>35.700000000000003</v>
      </c>
      <c r="AK60" s="36" t="s">
        <v>36</v>
      </c>
      <c r="AL60" s="97"/>
    </row>
    <row r="61" spans="1:38">
      <c r="A61" s="2239"/>
      <c r="B61" s="472">
        <v>41663</v>
      </c>
      <c r="C61" s="473" t="s">
        <v>35</v>
      </c>
      <c r="D61" s="76" t="s">
        <v>657</v>
      </c>
      <c r="E61" s="73">
        <v>0</v>
      </c>
      <c r="F61" s="61">
        <v>23.3</v>
      </c>
      <c r="G61" s="23">
        <v>20.6</v>
      </c>
      <c r="H61" s="64">
        <v>21.5</v>
      </c>
      <c r="I61" s="65">
        <v>9.1</v>
      </c>
      <c r="J61" s="66">
        <v>8.4</v>
      </c>
      <c r="K61" s="24">
        <v>7.62</v>
      </c>
      <c r="L61" s="69">
        <v>7.76</v>
      </c>
      <c r="M61" s="65">
        <v>34.200000000000003</v>
      </c>
      <c r="N61" s="66">
        <v>34.299999999999997</v>
      </c>
      <c r="O61" s="23"/>
      <c r="P61" s="64">
        <v>130</v>
      </c>
      <c r="Q61" s="23"/>
      <c r="R61" s="64">
        <v>98</v>
      </c>
      <c r="S61" s="23"/>
      <c r="T61" s="64"/>
      <c r="U61" s="23"/>
      <c r="V61" s="154"/>
      <c r="W61" s="65"/>
      <c r="X61" s="66">
        <v>19</v>
      </c>
      <c r="Y61" s="70"/>
      <c r="Z61" s="71">
        <v>250</v>
      </c>
      <c r="AA61" s="24"/>
      <c r="AB61" s="69">
        <v>0.61</v>
      </c>
      <c r="AC61" s="481"/>
      <c r="AD61" s="480" t="s">
        <v>36</v>
      </c>
      <c r="AE61" s="26" t="s">
        <v>36</v>
      </c>
      <c r="AF61" s="118" t="s">
        <v>36</v>
      </c>
      <c r="AG61" s="6" t="s">
        <v>563</v>
      </c>
      <c r="AH61" s="18" t="s">
        <v>548</v>
      </c>
      <c r="AI61" s="51">
        <v>17</v>
      </c>
      <c r="AJ61" s="52">
        <v>16</v>
      </c>
      <c r="AK61" s="43" t="s">
        <v>36</v>
      </c>
      <c r="AL61" s="99"/>
    </row>
    <row r="62" spans="1:38">
      <c r="A62" s="2239"/>
      <c r="B62" s="472">
        <v>41664</v>
      </c>
      <c r="C62" s="473" t="s">
        <v>39</v>
      </c>
      <c r="D62" s="76" t="s">
        <v>658</v>
      </c>
      <c r="E62" s="73"/>
      <c r="F62" s="61">
        <v>22</v>
      </c>
      <c r="G62" s="23">
        <v>21.2</v>
      </c>
      <c r="H62" s="64">
        <v>22</v>
      </c>
      <c r="I62" s="65">
        <v>8.6</v>
      </c>
      <c r="J62" s="66">
        <v>7.1</v>
      </c>
      <c r="K62" s="24">
        <v>7.56</v>
      </c>
      <c r="L62" s="69">
        <v>7.68</v>
      </c>
      <c r="M62" s="65">
        <v>34.6</v>
      </c>
      <c r="N62" s="66">
        <v>34.700000000000003</v>
      </c>
      <c r="O62" s="23"/>
      <c r="P62" s="64">
        <v>140</v>
      </c>
      <c r="Q62" s="23"/>
      <c r="R62" s="64">
        <v>100</v>
      </c>
      <c r="S62" s="23"/>
      <c r="T62" s="64"/>
      <c r="U62" s="23"/>
      <c r="V62" s="154"/>
      <c r="W62" s="65"/>
      <c r="X62" s="66">
        <v>20</v>
      </c>
      <c r="Y62" s="70"/>
      <c r="Z62" s="71">
        <v>262</v>
      </c>
      <c r="AA62" s="24"/>
      <c r="AB62" s="69">
        <v>0.56999999999999995</v>
      </c>
      <c r="AC62" s="481"/>
      <c r="AD62" s="480" t="s">
        <v>36</v>
      </c>
      <c r="AE62" s="26" t="s">
        <v>36</v>
      </c>
      <c r="AF62" s="118" t="s">
        <v>36</v>
      </c>
      <c r="AG62" s="6" t="s">
        <v>564</v>
      </c>
      <c r="AH62" s="18" t="s">
        <v>23</v>
      </c>
      <c r="AI62" s="51">
        <v>48</v>
      </c>
      <c r="AJ62" s="52">
        <v>11</v>
      </c>
      <c r="AK62" s="43" t="s">
        <v>36</v>
      </c>
      <c r="AL62" s="99"/>
    </row>
    <row r="63" spans="1:38">
      <c r="A63" s="2239"/>
      <c r="B63" s="472">
        <v>41665</v>
      </c>
      <c r="C63" s="473" t="s">
        <v>40</v>
      </c>
      <c r="D63" s="76" t="s">
        <v>659</v>
      </c>
      <c r="E63" s="73">
        <v>17</v>
      </c>
      <c r="F63" s="61">
        <v>18.2</v>
      </c>
      <c r="G63" s="23">
        <v>19.5</v>
      </c>
      <c r="H63" s="64">
        <v>20.6</v>
      </c>
      <c r="I63" s="65">
        <v>7.9</v>
      </c>
      <c r="J63" s="66">
        <v>7.6</v>
      </c>
      <c r="K63" s="24">
        <v>7.6</v>
      </c>
      <c r="L63" s="69">
        <v>7.69</v>
      </c>
      <c r="M63" s="65">
        <v>33.799999999999997</v>
      </c>
      <c r="N63" s="66">
        <v>34.1</v>
      </c>
      <c r="O63" s="23"/>
      <c r="P63" s="64">
        <v>130</v>
      </c>
      <c r="Q63" s="23"/>
      <c r="R63" s="64">
        <v>102</v>
      </c>
      <c r="S63" s="23"/>
      <c r="T63" s="64"/>
      <c r="U63" s="23"/>
      <c r="V63" s="154"/>
      <c r="W63" s="65"/>
      <c r="X63" s="66">
        <v>20</v>
      </c>
      <c r="Y63" s="70"/>
      <c r="Z63" s="71">
        <v>272</v>
      </c>
      <c r="AA63" s="24"/>
      <c r="AB63" s="69">
        <v>0.62</v>
      </c>
      <c r="AC63" s="481"/>
      <c r="AD63" s="480" t="s">
        <v>36</v>
      </c>
      <c r="AE63" s="26" t="s">
        <v>36</v>
      </c>
      <c r="AF63" s="118" t="s">
        <v>36</v>
      </c>
      <c r="AG63" s="19"/>
      <c r="AH63" s="9"/>
      <c r="AI63" s="20"/>
      <c r="AJ63" s="8"/>
      <c r="AK63" s="8"/>
      <c r="AL63" s="9"/>
    </row>
    <row r="64" spans="1:38">
      <c r="A64" s="2239"/>
      <c r="B64" s="472">
        <v>41666</v>
      </c>
      <c r="C64" s="473" t="s">
        <v>41</v>
      </c>
      <c r="D64" s="76" t="s">
        <v>657</v>
      </c>
      <c r="E64" s="73"/>
      <c r="F64" s="61">
        <v>23.6</v>
      </c>
      <c r="G64" s="23">
        <v>19.8</v>
      </c>
      <c r="H64" s="64">
        <v>20</v>
      </c>
      <c r="I64" s="65">
        <v>13.6</v>
      </c>
      <c r="J64" s="66">
        <v>8.1</v>
      </c>
      <c r="K64" s="24">
        <v>7.62</v>
      </c>
      <c r="L64" s="69">
        <v>7.59</v>
      </c>
      <c r="M64" s="65"/>
      <c r="N64" s="66"/>
      <c r="O64" s="23"/>
      <c r="P64" s="64"/>
      <c r="Q64" s="23"/>
      <c r="R64" s="64"/>
      <c r="S64" s="23"/>
      <c r="T64" s="64"/>
      <c r="U64" s="23"/>
      <c r="V64" s="154"/>
      <c r="W64" s="65"/>
      <c r="X64" s="66"/>
      <c r="Y64" s="70"/>
      <c r="Z64" s="71"/>
      <c r="AA64" s="24"/>
      <c r="AB64" s="69"/>
      <c r="AC64" s="481">
        <v>556</v>
      </c>
      <c r="AD64" s="480" t="s">
        <v>36</v>
      </c>
      <c r="AE64" s="26" t="s">
        <v>36</v>
      </c>
      <c r="AF64" s="118" t="s">
        <v>36</v>
      </c>
      <c r="AG64" s="19"/>
      <c r="AH64" s="9"/>
      <c r="AI64" s="20"/>
      <c r="AJ64" s="8"/>
      <c r="AK64" s="8"/>
      <c r="AL64" s="9"/>
    </row>
    <row r="65" spans="1:38">
      <c r="A65" s="2239"/>
      <c r="B65" s="472">
        <v>41667</v>
      </c>
      <c r="C65" s="473" t="s">
        <v>42</v>
      </c>
      <c r="D65" s="76" t="s">
        <v>657</v>
      </c>
      <c r="E65" s="73"/>
      <c r="F65" s="61">
        <v>20.2</v>
      </c>
      <c r="G65" s="23">
        <v>20.6</v>
      </c>
      <c r="H65" s="64">
        <v>21.7</v>
      </c>
      <c r="I65" s="65">
        <v>10.8</v>
      </c>
      <c r="J65" s="66">
        <v>8.4</v>
      </c>
      <c r="K65" s="24">
        <v>7.59</v>
      </c>
      <c r="L65" s="69">
        <v>7.72</v>
      </c>
      <c r="M65" s="65"/>
      <c r="N65" s="66"/>
      <c r="O65" s="23"/>
      <c r="P65" s="64"/>
      <c r="Q65" s="23"/>
      <c r="R65" s="64"/>
      <c r="S65" s="23"/>
      <c r="T65" s="64"/>
      <c r="U65" s="23"/>
      <c r="V65" s="154"/>
      <c r="W65" s="65"/>
      <c r="X65" s="66"/>
      <c r="Y65" s="70"/>
      <c r="Z65" s="71"/>
      <c r="AA65" s="24"/>
      <c r="AB65" s="69"/>
      <c r="AC65" s="481"/>
      <c r="AD65" s="480" t="s">
        <v>36</v>
      </c>
      <c r="AE65" s="26" t="s">
        <v>36</v>
      </c>
      <c r="AF65" s="118" t="s">
        <v>36</v>
      </c>
      <c r="AG65" s="21"/>
      <c r="AH65" s="3"/>
      <c r="AI65" s="22"/>
      <c r="AJ65" s="10"/>
      <c r="AK65" s="10"/>
      <c r="AL65" s="3"/>
    </row>
    <row r="66" spans="1:38">
      <c r="A66" s="2239"/>
      <c r="B66" s="472">
        <v>29</v>
      </c>
      <c r="C66" s="473" t="s">
        <v>37</v>
      </c>
      <c r="D66" s="76" t="s">
        <v>657</v>
      </c>
      <c r="E66" s="73"/>
      <c r="F66" s="61">
        <v>21.3</v>
      </c>
      <c r="G66" s="23">
        <v>20.8</v>
      </c>
      <c r="H66" s="64">
        <v>22</v>
      </c>
      <c r="I66" s="65">
        <v>8.6999999999999993</v>
      </c>
      <c r="J66" s="66">
        <v>7.9</v>
      </c>
      <c r="K66" s="24">
        <v>7.56</v>
      </c>
      <c r="L66" s="69">
        <v>7.65</v>
      </c>
      <c r="M66" s="65">
        <v>32.9</v>
      </c>
      <c r="N66" s="66">
        <v>32.4</v>
      </c>
      <c r="O66" s="23"/>
      <c r="P66" s="64">
        <v>130</v>
      </c>
      <c r="Q66" s="23"/>
      <c r="R66" s="64">
        <v>94</v>
      </c>
      <c r="S66" s="23"/>
      <c r="T66" s="64"/>
      <c r="U66" s="23"/>
      <c r="V66" s="154"/>
      <c r="W66" s="65"/>
      <c r="X66" s="66">
        <v>18</v>
      </c>
      <c r="Y66" s="70"/>
      <c r="Z66" s="71">
        <v>248</v>
      </c>
      <c r="AA66" s="24"/>
      <c r="AB66" s="69">
        <v>0.86</v>
      </c>
      <c r="AC66" s="481"/>
      <c r="AD66" s="480" t="s">
        <v>36</v>
      </c>
      <c r="AE66" s="26" t="s">
        <v>36</v>
      </c>
      <c r="AF66" s="118" t="s">
        <v>36</v>
      </c>
      <c r="AG66" s="29" t="s">
        <v>389</v>
      </c>
      <c r="AH66" s="2" t="s">
        <v>36</v>
      </c>
      <c r="AI66" s="2" t="s">
        <v>36</v>
      </c>
      <c r="AJ66" s="2" t="s">
        <v>36</v>
      </c>
      <c r="AK66" s="2" t="s">
        <v>36</v>
      </c>
      <c r="AL66" s="100" t="s">
        <v>36</v>
      </c>
    </row>
    <row r="67" spans="1:38">
      <c r="A67" s="2239"/>
      <c r="B67" s="472">
        <v>30</v>
      </c>
      <c r="C67" s="574" t="s">
        <v>38</v>
      </c>
      <c r="D67" s="76" t="s">
        <v>657</v>
      </c>
      <c r="E67" s="73"/>
      <c r="F67" s="61">
        <v>23.4</v>
      </c>
      <c r="G67" s="23">
        <v>20.7</v>
      </c>
      <c r="H67" s="64">
        <v>21.8</v>
      </c>
      <c r="I67" s="65">
        <v>8.8000000000000007</v>
      </c>
      <c r="J67" s="66">
        <v>8</v>
      </c>
      <c r="K67" s="24">
        <v>7.57</v>
      </c>
      <c r="L67" s="69">
        <v>7.69</v>
      </c>
      <c r="M67" s="65">
        <v>33.4</v>
      </c>
      <c r="N67" s="66">
        <v>33.200000000000003</v>
      </c>
      <c r="O67" s="23"/>
      <c r="P67" s="64">
        <v>130</v>
      </c>
      <c r="Q67" s="23"/>
      <c r="R67" s="64">
        <v>96</v>
      </c>
      <c r="S67" s="23"/>
      <c r="T67" s="64"/>
      <c r="U67" s="23"/>
      <c r="V67" s="154"/>
      <c r="W67" s="65"/>
      <c r="X67" s="66">
        <v>19</v>
      </c>
      <c r="Y67" s="70"/>
      <c r="Z67" s="71">
        <v>246</v>
      </c>
      <c r="AA67" s="24"/>
      <c r="AB67" s="69">
        <v>0.66</v>
      </c>
      <c r="AC67" s="481"/>
      <c r="AD67" s="480" t="s">
        <v>36</v>
      </c>
      <c r="AE67" s="26" t="s">
        <v>36</v>
      </c>
      <c r="AF67" s="118" t="s">
        <v>36</v>
      </c>
      <c r="AG67" s="11" t="s">
        <v>36</v>
      </c>
      <c r="AH67" s="2" t="s">
        <v>36</v>
      </c>
      <c r="AI67" s="2" t="s">
        <v>36</v>
      </c>
      <c r="AJ67" s="2" t="s">
        <v>36</v>
      </c>
      <c r="AK67" s="2" t="s">
        <v>36</v>
      </c>
      <c r="AL67" s="100" t="s">
        <v>36</v>
      </c>
    </row>
    <row r="68" spans="1:38">
      <c r="A68" s="2239"/>
      <c r="B68" s="802">
        <v>31</v>
      </c>
      <c r="C68" s="574" t="s">
        <v>35</v>
      </c>
      <c r="D68" s="193" t="s">
        <v>657</v>
      </c>
      <c r="E68" s="194"/>
      <c r="F68" s="195">
        <v>23.6</v>
      </c>
      <c r="G68" s="196">
        <v>22.1</v>
      </c>
      <c r="H68" s="188">
        <v>22.8</v>
      </c>
      <c r="I68" s="197">
        <v>8.6</v>
      </c>
      <c r="J68" s="198">
        <v>6.7</v>
      </c>
      <c r="K68" s="199">
        <v>7.67</v>
      </c>
      <c r="L68" s="200">
        <v>7.8</v>
      </c>
      <c r="M68" s="197">
        <v>32.4</v>
      </c>
      <c r="N68" s="198">
        <v>33.799999999999997</v>
      </c>
      <c r="O68" s="196"/>
      <c r="P68" s="188">
        <v>140</v>
      </c>
      <c r="Q68" s="196"/>
      <c r="R68" s="188">
        <v>102</v>
      </c>
      <c r="S68" s="196"/>
      <c r="T68" s="188"/>
      <c r="U68" s="196"/>
      <c r="V68" s="201"/>
      <c r="W68" s="197"/>
      <c r="X68" s="198">
        <v>19</v>
      </c>
      <c r="Y68" s="202"/>
      <c r="Z68" s="203">
        <v>238</v>
      </c>
      <c r="AA68" s="199"/>
      <c r="AB68" s="200">
        <v>0.62</v>
      </c>
      <c r="AC68" s="522"/>
      <c r="AD68" s="479" t="s">
        <v>36</v>
      </c>
      <c r="AE68" s="145" t="s">
        <v>36</v>
      </c>
      <c r="AF68" s="187" t="s">
        <v>36</v>
      </c>
      <c r="AG68" s="11" t="s">
        <v>36</v>
      </c>
      <c r="AH68" s="2" t="s">
        <v>36</v>
      </c>
      <c r="AI68" s="2" t="s">
        <v>36</v>
      </c>
      <c r="AJ68" s="2" t="s">
        <v>36</v>
      </c>
      <c r="AK68" s="2" t="s">
        <v>36</v>
      </c>
      <c r="AL68" s="100" t="s">
        <v>36</v>
      </c>
    </row>
    <row r="69" spans="1:38" s="1" customFormat="1" ht="13.5" customHeight="1">
      <c r="A69" s="2239"/>
      <c r="B69" s="2301" t="s">
        <v>407</v>
      </c>
      <c r="C69" s="2302"/>
      <c r="D69" s="664"/>
      <c r="E69" s="586">
        <f t="shared" ref="E69:AC69" si="3">MAX(E38:E68)</f>
        <v>43</v>
      </c>
      <c r="F69" s="587">
        <f t="shared" si="3"/>
        <v>23.6</v>
      </c>
      <c r="G69" s="588">
        <f t="shared" si="3"/>
        <v>22.1</v>
      </c>
      <c r="H69" s="589">
        <f t="shared" si="3"/>
        <v>22.8</v>
      </c>
      <c r="I69" s="590">
        <f t="shared" si="3"/>
        <v>48</v>
      </c>
      <c r="J69" s="591">
        <f t="shared" si="3"/>
        <v>10.8</v>
      </c>
      <c r="K69" s="592">
        <f t="shared" si="3"/>
        <v>7.74</v>
      </c>
      <c r="L69" s="593">
        <f t="shared" si="3"/>
        <v>7.85</v>
      </c>
      <c r="M69" s="590">
        <f t="shared" si="3"/>
        <v>34.6</v>
      </c>
      <c r="N69" s="591">
        <f t="shared" si="3"/>
        <v>34.700000000000003</v>
      </c>
      <c r="O69" s="588">
        <f t="shared" si="3"/>
        <v>120</v>
      </c>
      <c r="P69" s="589">
        <f t="shared" si="3"/>
        <v>140</v>
      </c>
      <c r="Q69" s="588">
        <f t="shared" si="3"/>
        <v>92</v>
      </c>
      <c r="R69" s="589">
        <f t="shared" si="3"/>
        <v>102</v>
      </c>
      <c r="S69" s="588">
        <f t="shared" si="3"/>
        <v>68</v>
      </c>
      <c r="T69" s="589">
        <f t="shared" si="3"/>
        <v>70</v>
      </c>
      <c r="U69" s="588">
        <f t="shared" si="3"/>
        <v>24</v>
      </c>
      <c r="V69" s="589">
        <f t="shared" si="3"/>
        <v>20</v>
      </c>
      <c r="W69" s="590">
        <f t="shared" si="3"/>
        <v>17</v>
      </c>
      <c r="X69" s="591">
        <f t="shared" si="3"/>
        <v>22</v>
      </c>
      <c r="Y69" s="594">
        <f t="shared" si="3"/>
        <v>252</v>
      </c>
      <c r="Z69" s="595">
        <f t="shared" si="3"/>
        <v>272</v>
      </c>
      <c r="AA69" s="592">
        <f t="shared" si="3"/>
        <v>1.3</v>
      </c>
      <c r="AB69" s="593">
        <f t="shared" si="3"/>
        <v>0.86</v>
      </c>
      <c r="AC69" s="615">
        <f t="shared" si="3"/>
        <v>10001</v>
      </c>
      <c r="AD69" s="564">
        <f t="shared" ref="AD69:AF69" si="4">MAX(AD39:AD68)</f>
        <v>0</v>
      </c>
      <c r="AE69" s="529">
        <f t="shared" si="4"/>
        <v>0</v>
      </c>
      <c r="AF69" s="611">
        <f t="shared" si="4"/>
        <v>0</v>
      </c>
      <c r="AG69" s="11" t="s">
        <v>36</v>
      </c>
      <c r="AH69" s="2" t="s">
        <v>36</v>
      </c>
      <c r="AI69" s="2" t="s">
        <v>36</v>
      </c>
      <c r="AJ69" s="2" t="s">
        <v>36</v>
      </c>
      <c r="AK69" s="2" t="s">
        <v>36</v>
      </c>
      <c r="AL69" s="100" t="s">
        <v>36</v>
      </c>
    </row>
    <row r="70" spans="1:38" s="1" customFormat="1" ht="13.5" customHeight="1">
      <c r="A70" s="2239"/>
      <c r="B70" s="2303" t="s">
        <v>408</v>
      </c>
      <c r="C70" s="2304"/>
      <c r="D70" s="666"/>
      <c r="E70" s="597">
        <f t="shared" ref="E70:AC70" si="5">MIN(E38:E68)</f>
        <v>0</v>
      </c>
      <c r="F70" s="598">
        <f t="shared" si="5"/>
        <v>15.9</v>
      </c>
      <c r="G70" s="599">
        <f t="shared" si="5"/>
        <v>16.8</v>
      </c>
      <c r="H70" s="600">
        <f t="shared" si="5"/>
        <v>17.7</v>
      </c>
      <c r="I70" s="601">
        <f t="shared" si="5"/>
        <v>6.3</v>
      </c>
      <c r="J70" s="602">
        <f t="shared" si="5"/>
        <v>3.3</v>
      </c>
      <c r="K70" s="603">
        <f t="shared" si="5"/>
        <v>7.43</v>
      </c>
      <c r="L70" s="604">
        <f t="shared" si="5"/>
        <v>7.14</v>
      </c>
      <c r="M70" s="601">
        <f t="shared" si="5"/>
        <v>26.5</v>
      </c>
      <c r="N70" s="602">
        <f t="shared" si="5"/>
        <v>25</v>
      </c>
      <c r="O70" s="599">
        <f t="shared" si="5"/>
        <v>120</v>
      </c>
      <c r="P70" s="600">
        <f t="shared" si="5"/>
        <v>87</v>
      </c>
      <c r="Q70" s="599">
        <f t="shared" si="5"/>
        <v>92</v>
      </c>
      <c r="R70" s="600">
        <f t="shared" si="5"/>
        <v>76</v>
      </c>
      <c r="S70" s="599">
        <f t="shared" si="5"/>
        <v>68</v>
      </c>
      <c r="T70" s="600">
        <f t="shared" si="5"/>
        <v>70</v>
      </c>
      <c r="U70" s="599">
        <f t="shared" si="5"/>
        <v>24</v>
      </c>
      <c r="V70" s="600">
        <f t="shared" si="5"/>
        <v>20</v>
      </c>
      <c r="W70" s="601">
        <f t="shared" si="5"/>
        <v>17</v>
      </c>
      <c r="X70" s="602">
        <f t="shared" si="5"/>
        <v>15</v>
      </c>
      <c r="Y70" s="605">
        <f t="shared" si="5"/>
        <v>252</v>
      </c>
      <c r="Z70" s="606">
        <f t="shared" si="5"/>
        <v>186</v>
      </c>
      <c r="AA70" s="603">
        <f t="shared" si="5"/>
        <v>1.3</v>
      </c>
      <c r="AB70" s="604">
        <f t="shared" si="5"/>
        <v>0.18</v>
      </c>
      <c r="AC70" s="49">
        <f t="shared" si="5"/>
        <v>255</v>
      </c>
      <c r="AD70" s="565">
        <f t="shared" ref="AD70:AF70" si="6">MIN(AD39:AD68)</f>
        <v>0</v>
      </c>
      <c r="AE70" s="530">
        <f t="shared" si="6"/>
        <v>0</v>
      </c>
      <c r="AF70" s="612">
        <f t="shared" si="6"/>
        <v>0</v>
      </c>
      <c r="AG70" s="11" t="s">
        <v>36</v>
      </c>
      <c r="AH70" s="2" t="s">
        <v>36</v>
      </c>
      <c r="AI70" s="2" t="s">
        <v>36</v>
      </c>
      <c r="AJ70" s="2" t="s">
        <v>36</v>
      </c>
      <c r="AK70" s="2" t="s">
        <v>36</v>
      </c>
      <c r="AL70" s="100" t="s">
        <v>36</v>
      </c>
    </row>
    <row r="71" spans="1:38" s="1" customFormat="1" ht="13.5" customHeight="1">
      <c r="A71" s="2239"/>
      <c r="B71" s="2303" t="s">
        <v>409</v>
      </c>
      <c r="C71" s="2304"/>
      <c r="D71" s="666"/>
      <c r="E71" s="1572">
        <f>E72/COUNT(B38:B68)</f>
        <v>2.225806451612903</v>
      </c>
      <c r="F71" s="598">
        <f t="shared" ref="F71:AB71" si="7">IF(COUNT(F38:F68)=0,0,AVERAGE(F38:F68))</f>
        <v>20.177419354838712</v>
      </c>
      <c r="G71" s="599">
        <f t="shared" si="7"/>
        <v>19.07741935483871</v>
      </c>
      <c r="H71" s="600">
        <f t="shared" si="7"/>
        <v>19.987096774193549</v>
      </c>
      <c r="I71" s="601">
        <f t="shared" si="7"/>
        <v>13.367741935483874</v>
      </c>
      <c r="J71" s="602">
        <f t="shared" si="7"/>
        <v>7.112903225806452</v>
      </c>
      <c r="K71" s="603">
        <f t="shared" si="7"/>
        <v>7.61225806451613</v>
      </c>
      <c r="L71" s="604">
        <f t="shared" si="7"/>
        <v>7.6664516129032263</v>
      </c>
      <c r="M71" s="601">
        <f t="shared" si="7"/>
        <v>31.99</v>
      </c>
      <c r="N71" s="602">
        <f t="shared" si="7"/>
        <v>32.350000000000009</v>
      </c>
      <c r="O71" s="599">
        <f t="shared" si="7"/>
        <v>120</v>
      </c>
      <c r="P71" s="600">
        <f t="shared" si="7"/>
        <v>123.55</v>
      </c>
      <c r="Q71" s="599">
        <f t="shared" si="7"/>
        <v>92</v>
      </c>
      <c r="R71" s="600">
        <f t="shared" si="7"/>
        <v>93.9</v>
      </c>
      <c r="S71" s="599">
        <f t="shared" si="7"/>
        <v>68</v>
      </c>
      <c r="T71" s="600">
        <f t="shared" si="7"/>
        <v>70</v>
      </c>
      <c r="U71" s="599">
        <f t="shared" si="7"/>
        <v>24</v>
      </c>
      <c r="V71" s="600">
        <f t="shared" si="7"/>
        <v>20</v>
      </c>
      <c r="W71" s="601">
        <f t="shared" si="7"/>
        <v>17</v>
      </c>
      <c r="X71" s="602">
        <f t="shared" si="7"/>
        <v>18.7</v>
      </c>
      <c r="Y71" s="605">
        <f t="shared" si="7"/>
        <v>252</v>
      </c>
      <c r="Z71" s="606">
        <f t="shared" si="7"/>
        <v>235.4</v>
      </c>
      <c r="AA71" s="603">
        <f t="shared" si="7"/>
        <v>1.3</v>
      </c>
      <c r="AB71" s="604">
        <f t="shared" si="7"/>
        <v>0.52949999999999997</v>
      </c>
      <c r="AC71" s="49">
        <f>AC72/31</f>
        <v>1223.4193548387098</v>
      </c>
      <c r="AD71" s="569"/>
      <c r="AE71" s="531"/>
      <c r="AF71" s="613"/>
      <c r="AG71" s="11" t="s">
        <v>36</v>
      </c>
      <c r="AH71" s="2" t="s">
        <v>36</v>
      </c>
      <c r="AI71" s="2" t="s">
        <v>36</v>
      </c>
      <c r="AJ71" s="2" t="s">
        <v>36</v>
      </c>
      <c r="AK71" s="2" t="s">
        <v>36</v>
      </c>
      <c r="AL71" s="100" t="s">
        <v>36</v>
      </c>
    </row>
    <row r="72" spans="1:38" s="1" customFormat="1" ht="13.5" customHeight="1">
      <c r="A72" s="2240"/>
      <c r="B72" s="2309" t="s">
        <v>410</v>
      </c>
      <c r="C72" s="2306"/>
      <c r="D72" s="666"/>
      <c r="E72" s="669">
        <f>SUM(E38:E68)</f>
        <v>69</v>
      </c>
      <c r="F72" s="725"/>
      <c r="G72" s="726"/>
      <c r="H72" s="733"/>
      <c r="I72" s="734"/>
      <c r="J72" s="729"/>
      <c r="K72" s="730"/>
      <c r="L72" s="765"/>
      <c r="M72" s="734"/>
      <c r="N72" s="729"/>
      <c r="O72" s="726"/>
      <c r="P72" s="733"/>
      <c r="Q72" s="726"/>
      <c r="R72" s="733"/>
      <c r="S72" s="726"/>
      <c r="T72" s="733"/>
      <c r="U72" s="726"/>
      <c r="V72" s="733"/>
      <c r="W72" s="734"/>
      <c r="X72" s="729"/>
      <c r="Y72" s="766"/>
      <c r="Z72" s="737"/>
      <c r="AA72" s="730"/>
      <c r="AB72" s="765"/>
      <c r="AC72" s="767">
        <f>SUM(AC38:AC68)</f>
        <v>37926</v>
      </c>
      <c r="AD72" s="686"/>
      <c r="AE72" s="687"/>
      <c r="AF72" s="674"/>
      <c r="AG72" s="11" t="s">
        <v>36</v>
      </c>
      <c r="AH72" s="2" t="s">
        <v>36</v>
      </c>
      <c r="AI72" s="2" t="s">
        <v>36</v>
      </c>
      <c r="AJ72" s="2" t="s">
        <v>36</v>
      </c>
      <c r="AK72" s="2" t="s">
        <v>36</v>
      </c>
      <c r="AL72" s="100" t="s">
        <v>36</v>
      </c>
    </row>
    <row r="73" spans="1:38" ht="13.5" customHeight="1">
      <c r="A73" s="2225" t="s">
        <v>272</v>
      </c>
      <c r="B73" s="469">
        <v>41640</v>
      </c>
      <c r="C73" s="470" t="s">
        <v>39</v>
      </c>
      <c r="D73" s="74" t="s">
        <v>658</v>
      </c>
      <c r="E73" s="72">
        <v>1</v>
      </c>
      <c r="F73" s="60">
        <v>21.6</v>
      </c>
      <c r="G73" s="62">
        <v>21.4</v>
      </c>
      <c r="H73" s="63">
        <v>22.5</v>
      </c>
      <c r="I73" s="56">
        <v>5.8</v>
      </c>
      <c r="J73" s="57">
        <v>4.7</v>
      </c>
      <c r="K73" s="67">
        <v>7.59</v>
      </c>
      <c r="L73" s="68">
        <v>7.79</v>
      </c>
      <c r="M73" s="56">
        <v>33.700000000000003</v>
      </c>
      <c r="N73" s="57">
        <v>34.4</v>
      </c>
      <c r="O73" s="62"/>
      <c r="P73" s="63">
        <v>140</v>
      </c>
      <c r="Q73" s="62"/>
      <c r="R73" s="63">
        <v>100</v>
      </c>
      <c r="S73" s="62"/>
      <c r="T73" s="63"/>
      <c r="U73" s="62"/>
      <c r="V73" s="271"/>
      <c r="W73" s="56"/>
      <c r="X73" s="57">
        <v>19</v>
      </c>
      <c r="Y73" s="58"/>
      <c r="Z73" s="59">
        <v>242</v>
      </c>
      <c r="AA73" s="67"/>
      <c r="AB73" s="68">
        <v>0.51</v>
      </c>
      <c r="AC73" s="483">
        <v>230</v>
      </c>
      <c r="AD73" s="482" t="s">
        <v>36</v>
      </c>
      <c r="AE73" s="258" t="s">
        <v>36</v>
      </c>
      <c r="AF73" s="117" t="s">
        <v>36</v>
      </c>
      <c r="AG73" s="186">
        <v>42900</v>
      </c>
      <c r="AH73" s="147" t="s">
        <v>3</v>
      </c>
      <c r="AI73" s="148">
        <v>17.600000000000001</v>
      </c>
      <c r="AJ73" s="149" t="s">
        <v>20</v>
      </c>
      <c r="AK73" s="150"/>
      <c r="AL73" s="151"/>
    </row>
    <row r="74" spans="1:38">
      <c r="A74" s="2226"/>
      <c r="B74" s="472">
        <v>41641</v>
      </c>
      <c r="C74" s="473" t="s">
        <v>40</v>
      </c>
      <c r="D74" s="75" t="s">
        <v>657</v>
      </c>
      <c r="E74" s="73"/>
      <c r="F74" s="61">
        <v>23.9</v>
      </c>
      <c r="G74" s="23">
        <v>21.5</v>
      </c>
      <c r="H74" s="64">
        <v>22</v>
      </c>
      <c r="I74" s="65">
        <v>6.4</v>
      </c>
      <c r="J74" s="66">
        <v>5.8</v>
      </c>
      <c r="K74" s="24">
        <v>7.56</v>
      </c>
      <c r="L74" s="69">
        <v>7.74</v>
      </c>
      <c r="M74" s="65">
        <v>34.299999999999997</v>
      </c>
      <c r="N74" s="66">
        <v>34.299999999999997</v>
      </c>
      <c r="O74" s="23"/>
      <c r="P74" s="64">
        <v>130</v>
      </c>
      <c r="Q74" s="23"/>
      <c r="R74" s="64">
        <v>96</v>
      </c>
      <c r="S74" s="23"/>
      <c r="T74" s="64"/>
      <c r="U74" s="23"/>
      <c r="V74" s="270"/>
      <c r="W74" s="65"/>
      <c r="X74" s="66">
        <v>20</v>
      </c>
      <c r="Y74" s="70"/>
      <c r="Z74" s="71">
        <v>248</v>
      </c>
      <c r="AA74" s="24"/>
      <c r="AB74" s="69">
        <v>0.48</v>
      </c>
      <c r="AC74" s="481"/>
      <c r="AD74" s="480" t="s">
        <v>36</v>
      </c>
      <c r="AE74" s="259" t="s">
        <v>36</v>
      </c>
      <c r="AF74" s="118" t="s">
        <v>36</v>
      </c>
      <c r="AG74" s="12" t="s">
        <v>94</v>
      </c>
      <c r="AH74" s="13" t="s">
        <v>396</v>
      </c>
      <c r="AI74" s="14" t="s">
        <v>5</v>
      </c>
      <c r="AJ74" s="15" t="s">
        <v>6</v>
      </c>
      <c r="AK74" s="16" t="s">
        <v>36</v>
      </c>
      <c r="AL74" s="93"/>
    </row>
    <row r="75" spans="1:38">
      <c r="A75" s="2226"/>
      <c r="B75" s="472">
        <v>41642</v>
      </c>
      <c r="C75" s="473" t="s">
        <v>41</v>
      </c>
      <c r="D75" s="75" t="s">
        <v>657</v>
      </c>
      <c r="E75" s="73"/>
      <c r="F75" s="61">
        <v>21.5</v>
      </c>
      <c r="G75" s="23">
        <v>20.8</v>
      </c>
      <c r="H75" s="64">
        <v>22</v>
      </c>
      <c r="I75" s="65">
        <v>8.3000000000000007</v>
      </c>
      <c r="J75" s="66">
        <v>5.7</v>
      </c>
      <c r="K75" s="24">
        <v>7.65</v>
      </c>
      <c r="L75" s="69">
        <v>7.82</v>
      </c>
      <c r="M75" s="65"/>
      <c r="N75" s="66"/>
      <c r="O75" s="23"/>
      <c r="P75" s="64"/>
      <c r="Q75" s="23"/>
      <c r="R75" s="64"/>
      <c r="S75" s="23"/>
      <c r="T75" s="64"/>
      <c r="U75" s="23"/>
      <c r="V75" s="270"/>
      <c r="W75" s="65"/>
      <c r="X75" s="66"/>
      <c r="Y75" s="70"/>
      <c r="Z75" s="71"/>
      <c r="AA75" s="24"/>
      <c r="AB75" s="69"/>
      <c r="AC75" s="481"/>
      <c r="AD75" s="480" t="s">
        <v>36</v>
      </c>
      <c r="AE75" s="259" t="s">
        <v>36</v>
      </c>
      <c r="AF75" s="118" t="s">
        <v>36</v>
      </c>
      <c r="AG75" s="5" t="s">
        <v>95</v>
      </c>
      <c r="AH75" s="17" t="s">
        <v>20</v>
      </c>
      <c r="AI75" s="31">
        <v>17.8</v>
      </c>
      <c r="AJ75" s="32">
        <v>18.600000000000001</v>
      </c>
      <c r="AK75" s="33" t="s">
        <v>36</v>
      </c>
      <c r="AL75" s="94"/>
    </row>
    <row r="76" spans="1:38">
      <c r="A76" s="2226"/>
      <c r="B76" s="472">
        <v>41643</v>
      </c>
      <c r="C76" s="473" t="s">
        <v>42</v>
      </c>
      <c r="D76" s="75" t="s">
        <v>657</v>
      </c>
      <c r="E76" s="73"/>
      <c r="F76" s="61">
        <v>20.3</v>
      </c>
      <c r="G76" s="23">
        <v>20.6</v>
      </c>
      <c r="H76" s="64">
        <v>21.7</v>
      </c>
      <c r="I76" s="65">
        <v>11.7</v>
      </c>
      <c r="J76" s="66">
        <v>7.8</v>
      </c>
      <c r="K76" s="24">
        <v>7.69</v>
      </c>
      <c r="L76" s="69">
        <v>7.86</v>
      </c>
      <c r="M76" s="65"/>
      <c r="N76" s="66"/>
      <c r="O76" s="23"/>
      <c r="P76" s="64"/>
      <c r="Q76" s="23"/>
      <c r="R76" s="64"/>
      <c r="S76" s="23"/>
      <c r="T76" s="64"/>
      <c r="U76" s="23"/>
      <c r="V76" s="270"/>
      <c r="W76" s="65"/>
      <c r="X76" s="66"/>
      <c r="Y76" s="70"/>
      <c r="Z76" s="71"/>
      <c r="AA76" s="24"/>
      <c r="AB76" s="69"/>
      <c r="AC76" s="481"/>
      <c r="AD76" s="480" t="s">
        <v>36</v>
      </c>
      <c r="AE76" s="259" t="s">
        <v>36</v>
      </c>
      <c r="AF76" s="118" t="s">
        <v>36</v>
      </c>
      <c r="AG76" s="6" t="s">
        <v>397</v>
      </c>
      <c r="AH76" s="18" t="s">
        <v>398</v>
      </c>
      <c r="AI76" s="37">
        <v>5.7</v>
      </c>
      <c r="AJ76" s="38">
        <v>4.8</v>
      </c>
      <c r="AK76" s="39" t="s">
        <v>36</v>
      </c>
      <c r="AL76" s="95"/>
    </row>
    <row r="77" spans="1:38">
      <c r="A77" s="2226"/>
      <c r="B77" s="472">
        <v>41644</v>
      </c>
      <c r="C77" s="473" t="s">
        <v>37</v>
      </c>
      <c r="D77" s="75" t="s">
        <v>657</v>
      </c>
      <c r="E77" s="73"/>
      <c r="F77" s="61">
        <v>20.3</v>
      </c>
      <c r="G77" s="23">
        <v>20.5</v>
      </c>
      <c r="H77" s="64">
        <v>21.6</v>
      </c>
      <c r="I77" s="65">
        <v>8.6999999999999993</v>
      </c>
      <c r="J77" s="66">
        <v>6.9</v>
      </c>
      <c r="K77" s="24">
        <v>7.63</v>
      </c>
      <c r="L77" s="69">
        <v>7.82</v>
      </c>
      <c r="M77" s="65">
        <v>35.9</v>
      </c>
      <c r="N77" s="66">
        <v>35.299999999999997</v>
      </c>
      <c r="O77" s="23"/>
      <c r="P77" s="64">
        <v>130</v>
      </c>
      <c r="Q77" s="23"/>
      <c r="R77" s="64">
        <v>104</v>
      </c>
      <c r="S77" s="23"/>
      <c r="T77" s="64"/>
      <c r="U77" s="23"/>
      <c r="V77" s="270"/>
      <c r="W77" s="65"/>
      <c r="X77" s="66">
        <v>22</v>
      </c>
      <c r="Y77" s="70"/>
      <c r="Z77" s="71">
        <v>252</v>
      </c>
      <c r="AA77" s="24"/>
      <c r="AB77" s="69">
        <v>0.56000000000000005</v>
      </c>
      <c r="AC77" s="481"/>
      <c r="AD77" s="480" t="s">
        <v>36</v>
      </c>
      <c r="AE77" s="259" t="s">
        <v>36</v>
      </c>
      <c r="AF77" s="118" t="s">
        <v>36</v>
      </c>
      <c r="AG77" s="6" t="s">
        <v>21</v>
      </c>
      <c r="AH77" s="18"/>
      <c r="AI77" s="40">
        <v>7.59</v>
      </c>
      <c r="AJ77" s="41">
        <v>7.76</v>
      </c>
      <c r="AK77" s="42" t="s">
        <v>36</v>
      </c>
      <c r="AL77" s="96"/>
    </row>
    <row r="78" spans="1:38">
      <c r="A78" s="2226"/>
      <c r="B78" s="472">
        <v>41645</v>
      </c>
      <c r="C78" s="473" t="s">
        <v>38</v>
      </c>
      <c r="D78" s="75" t="s">
        <v>657</v>
      </c>
      <c r="E78" s="73"/>
      <c r="F78" s="61">
        <v>19.7</v>
      </c>
      <c r="G78" s="23">
        <v>19.8</v>
      </c>
      <c r="H78" s="64">
        <v>20.399999999999999</v>
      </c>
      <c r="I78" s="65">
        <v>9.5</v>
      </c>
      <c r="J78" s="66">
        <v>7</v>
      </c>
      <c r="K78" s="24">
        <v>7.6</v>
      </c>
      <c r="L78" s="69">
        <v>7.78</v>
      </c>
      <c r="M78" s="65">
        <v>35.4</v>
      </c>
      <c r="N78" s="66">
        <v>36.1</v>
      </c>
      <c r="O78" s="23"/>
      <c r="P78" s="64">
        <v>130</v>
      </c>
      <c r="Q78" s="23"/>
      <c r="R78" s="64">
        <v>110</v>
      </c>
      <c r="S78" s="23"/>
      <c r="T78" s="64"/>
      <c r="U78" s="152"/>
      <c r="V78" s="270"/>
      <c r="W78" s="65"/>
      <c r="X78" s="66">
        <v>23</v>
      </c>
      <c r="Y78" s="70"/>
      <c r="Z78" s="71">
        <v>244</v>
      </c>
      <c r="AA78" s="24"/>
      <c r="AB78" s="69">
        <v>0.55000000000000004</v>
      </c>
      <c r="AC78" s="481"/>
      <c r="AD78" s="480" t="s">
        <v>36</v>
      </c>
      <c r="AE78" s="259" t="s">
        <v>36</v>
      </c>
      <c r="AF78" s="118" t="s">
        <v>36</v>
      </c>
      <c r="AG78" s="6" t="s">
        <v>369</v>
      </c>
      <c r="AH78" s="18" t="s">
        <v>22</v>
      </c>
      <c r="AI78" s="34">
        <v>31</v>
      </c>
      <c r="AJ78" s="35">
        <v>32.5</v>
      </c>
      <c r="AK78" s="36" t="s">
        <v>36</v>
      </c>
      <c r="AL78" s="97"/>
    </row>
    <row r="79" spans="1:38">
      <c r="A79" s="2226"/>
      <c r="B79" s="472">
        <v>41646</v>
      </c>
      <c r="C79" s="473" t="s">
        <v>35</v>
      </c>
      <c r="D79" s="75" t="s">
        <v>658</v>
      </c>
      <c r="E79" s="73">
        <v>0</v>
      </c>
      <c r="F79" s="61">
        <v>21.5</v>
      </c>
      <c r="G79" s="23">
        <v>19.2</v>
      </c>
      <c r="H79" s="64">
        <v>20.3</v>
      </c>
      <c r="I79" s="65">
        <v>6.4</v>
      </c>
      <c r="J79" s="66">
        <v>5.8</v>
      </c>
      <c r="K79" s="24">
        <v>7.68</v>
      </c>
      <c r="L79" s="69">
        <v>7.82</v>
      </c>
      <c r="M79" s="65">
        <v>36.5</v>
      </c>
      <c r="N79" s="66">
        <v>35.700000000000003</v>
      </c>
      <c r="O79" s="23"/>
      <c r="P79" s="64">
        <v>140</v>
      </c>
      <c r="Q79" s="23"/>
      <c r="R79" s="64">
        <v>102</v>
      </c>
      <c r="S79" s="23"/>
      <c r="T79" s="64"/>
      <c r="U79" s="23"/>
      <c r="V79" s="270"/>
      <c r="W79" s="65"/>
      <c r="X79" s="66">
        <v>22</v>
      </c>
      <c r="Y79" s="70"/>
      <c r="Z79" s="71">
        <v>242</v>
      </c>
      <c r="AA79" s="24"/>
      <c r="AB79" s="69">
        <v>0.54</v>
      </c>
      <c r="AC79" s="481"/>
      <c r="AD79" s="480" t="s">
        <v>36</v>
      </c>
      <c r="AE79" s="259" t="s">
        <v>36</v>
      </c>
      <c r="AF79" s="118" t="s">
        <v>36</v>
      </c>
      <c r="AG79" s="6" t="s">
        <v>399</v>
      </c>
      <c r="AH79" s="18" t="s">
        <v>23</v>
      </c>
      <c r="AI79" s="34">
        <v>120</v>
      </c>
      <c r="AJ79" s="35">
        <v>130</v>
      </c>
      <c r="AK79" s="36" t="s">
        <v>36</v>
      </c>
      <c r="AL79" s="97"/>
    </row>
    <row r="80" spans="1:38">
      <c r="A80" s="2226"/>
      <c r="B80" s="1592">
        <v>41647</v>
      </c>
      <c r="C80" s="1593" t="s">
        <v>39</v>
      </c>
      <c r="D80" s="75" t="s">
        <v>658</v>
      </c>
      <c r="E80" s="73">
        <v>1</v>
      </c>
      <c r="F80" s="61">
        <v>20.100000000000001</v>
      </c>
      <c r="G80" s="23">
        <v>19.5</v>
      </c>
      <c r="H80" s="64">
        <v>20</v>
      </c>
      <c r="I80" s="65">
        <v>6.4</v>
      </c>
      <c r="J80" s="66">
        <v>6.1</v>
      </c>
      <c r="K80" s="24">
        <v>7.65</v>
      </c>
      <c r="L80" s="69">
        <v>7.78</v>
      </c>
      <c r="M80" s="65">
        <v>34.9</v>
      </c>
      <c r="N80" s="66">
        <v>35.6</v>
      </c>
      <c r="O80" s="23"/>
      <c r="P80" s="64">
        <v>140</v>
      </c>
      <c r="Q80" s="23"/>
      <c r="R80" s="64">
        <v>102</v>
      </c>
      <c r="S80" s="23"/>
      <c r="T80" s="64"/>
      <c r="U80" s="23"/>
      <c r="V80" s="270"/>
      <c r="W80" s="65"/>
      <c r="X80" s="66">
        <v>20</v>
      </c>
      <c r="Y80" s="70"/>
      <c r="Z80" s="71">
        <v>270</v>
      </c>
      <c r="AA80" s="24"/>
      <c r="AB80" s="69">
        <v>0.52</v>
      </c>
      <c r="AC80" s="481"/>
      <c r="AD80" s="480" t="s">
        <v>36</v>
      </c>
      <c r="AE80" s="259" t="s">
        <v>36</v>
      </c>
      <c r="AF80" s="118" t="s">
        <v>36</v>
      </c>
      <c r="AG80" s="6" t="s">
        <v>373</v>
      </c>
      <c r="AH80" s="18" t="s">
        <v>23</v>
      </c>
      <c r="AI80" s="34">
        <v>86</v>
      </c>
      <c r="AJ80" s="35">
        <v>90</v>
      </c>
      <c r="AK80" s="36" t="s">
        <v>36</v>
      </c>
      <c r="AL80" s="97"/>
    </row>
    <row r="81" spans="1:38">
      <c r="A81" s="2226"/>
      <c r="B81" s="472">
        <v>41648</v>
      </c>
      <c r="C81" s="473" t="s">
        <v>40</v>
      </c>
      <c r="D81" s="75" t="s">
        <v>658</v>
      </c>
      <c r="E81" s="73"/>
      <c r="F81" s="61">
        <v>23.4</v>
      </c>
      <c r="G81" s="23">
        <v>20.2</v>
      </c>
      <c r="H81" s="64">
        <v>20.6</v>
      </c>
      <c r="I81" s="65">
        <v>6.7</v>
      </c>
      <c r="J81" s="66">
        <v>5.8</v>
      </c>
      <c r="K81" s="24">
        <v>7.56</v>
      </c>
      <c r="L81" s="69">
        <v>7.72</v>
      </c>
      <c r="M81" s="65">
        <v>35</v>
      </c>
      <c r="N81" s="66">
        <v>34.299999999999997</v>
      </c>
      <c r="O81" s="23"/>
      <c r="P81" s="64">
        <v>130</v>
      </c>
      <c r="Q81" s="23"/>
      <c r="R81" s="64">
        <v>102</v>
      </c>
      <c r="S81" s="23"/>
      <c r="T81" s="64"/>
      <c r="U81" s="23"/>
      <c r="V81" s="270"/>
      <c r="W81" s="65"/>
      <c r="X81" s="66">
        <v>19</v>
      </c>
      <c r="Y81" s="70"/>
      <c r="Z81" s="71">
        <v>250</v>
      </c>
      <c r="AA81" s="24"/>
      <c r="AB81" s="69">
        <v>0.51</v>
      </c>
      <c r="AC81" s="481"/>
      <c r="AD81" s="480" t="s">
        <v>36</v>
      </c>
      <c r="AE81" s="259" t="s">
        <v>36</v>
      </c>
      <c r="AF81" s="118" t="s">
        <v>36</v>
      </c>
      <c r="AG81" s="6" t="s">
        <v>374</v>
      </c>
      <c r="AH81" s="18" t="s">
        <v>23</v>
      </c>
      <c r="AI81" s="34">
        <v>70</v>
      </c>
      <c r="AJ81" s="35">
        <v>74</v>
      </c>
      <c r="AK81" s="36" t="s">
        <v>36</v>
      </c>
      <c r="AL81" s="97"/>
    </row>
    <row r="82" spans="1:38">
      <c r="A82" s="2226"/>
      <c r="B82" s="472">
        <v>41649</v>
      </c>
      <c r="C82" s="473" t="s">
        <v>41</v>
      </c>
      <c r="D82" s="75" t="s">
        <v>657</v>
      </c>
      <c r="E82" s="73"/>
      <c r="F82" s="61">
        <v>23.2</v>
      </c>
      <c r="G82" s="23">
        <v>22</v>
      </c>
      <c r="H82" s="64">
        <v>22.8</v>
      </c>
      <c r="I82" s="65">
        <v>6.6</v>
      </c>
      <c r="J82" s="66">
        <v>5.6</v>
      </c>
      <c r="K82" s="24">
        <v>7.69</v>
      </c>
      <c r="L82" s="69">
        <v>7.85</v>
      </c>
      <c r="M82" s="65"/>
      <c r="N82" s="66"/>
      <c r="O82" s="23"/>
      <c r="P82" s="64"/>
      <c r="Q82" s="23"/>
      <c r="R82" s="64"/>
      <c r="S82" s="23"/>
      <c r="T82" s="64"/>
      <c r="U82" s="23"/>
      <c r="V82" s="270"/>
      <c r="W82" s="65"/>
      <c r="X82" s="66"/>
      <c r="Y82" s="70"/>
      <c r="Z82" s="71"/>
      <c r="AA82" s="24"/>
      <c r="AB82" s="69"/>
      <c r="AC82" s="481"/>
      <c r="AD82" s="480" t="s">
        <v>36</v>
      </c>
      <c r="AE82" s="259" t="s">
        <v>36</v>
      </c>
      <c r="AF82" s="118" t="s">
        <v>36</v>
      </c>
      <c r="AG82" s="6" t="s">
        <v>375</v>
      </c>
      <c r="AH82" s="18" t="s">
        <v>23</v>
      </c>
      <c r="AI82" s="34">
        <v>16</v>
      </c>
      <c r="AJ82" s="35">
        <v>16</v>
      </c>
      <c r="AK82" s="36" t="s">
        <v>36</v>
      </c>
      <c r="AL82" s="97"/>
    </row>
    <row r="83" spans="1:38">
      <c r="A83" s="2226"/>
      <c r="B83" s="472">
        <v>41650</v>
      </c>
      <c r="C83" s="473" t="s">
        <v>42</v>
      </c>
      <c r="D83" s="75" t="s">
        <v>658</v>
      </c>
      <c r="E83" s="73"/>
      <c r="F83" s="61">
        <v>22.3</v>
      </c>
      <c r="G83" s="23">
        <v>21.3</v>
      </c>
      <c r="H83" s="64">
        <v>22.6</v>
      </c>
      <c r="I83" s="65">
        <v>9.4</v>
      </c>
      <c r="J83" s="66">
        <v>6.6</v>
      </c>
      <c r="K83" s="24">
        <v>7.72</v>
      </c>
      <c r="L83" s="69">
        <v>7.91</v>
      </c>
      <c r="M83" s="65"/>
      <c r="N83" s="66"/>
      <c r="O83" s="23"/>
      <c r="P83" s="64"/>
      <c r="Q83" s="23"/>
      <c r="R83" s="64"/>
      <c r="S83" s="23"/>
      <c r="T83" s="64"/>
      <c r="U83" s="23"/>
      <c r="V83" s="270"/>
      <c r="W83" s="65"/>
      <c r="X83" s="66"/>
      <c r="Y83" s="70"/>
      <c r="Z83" s="71"/>
      <c r="AA83" s="24"/>
      <c r="AB83" s="69"/>
      <c r="AC83" s="481"/>
      <c r="AD83" s="480" t="s">
        <v>36</v>
      </c>
      <c r="AE83" s="259" t="s">
        <v>36</v>
      </c>
      <c r="AF83" s="118" t="s">
        <v>36</v>
      </c>
      <c r="AG83" s="6" t="s">
        <v>400</v>
      </c>
      <c r="AH83" s="18" t="s">
        <v>23</v>
      </c>
      <c r="AI83" s="37">
        <v>19</v>
      </c>
      <c r="AJ83" s="38">
        <v>19</v>
      </c>
      <c r="AK83" s="39" t="s">
        <v>36</v>
      </c>
      <c r="AL83" s="95"/>
    </row>
    <row r="84" spans="1:38">
      <c r="A84" s="2226"/>
      <c r="B84" s="472">
        <v>41651</v>
      </c>
      <c r="C84" s="473" t="s">
        <v>37</v>
      </c>
      <c r="D84" s="75" t="s">
        <v>658</v>
      </c>
      <c r="E84" s="73"/>
      <c r="F84" s="61">
        <v>20.100000000000001</v>
      </c>
      <c r="G84" s="23">
        <v>19.5</v>
      </c>
      <c r="H84" s="64">
        <v>20.6</v>
      </c>
      <c r="I84" s="65">
        <v>8.6</v>
      </c>
      <c r="J84" s="66">
        <v>6.8</v>
      </c>
      <c r="K84" s="24">
        <v>7.64</v>
      </c>
      <c r="L84" s="69">
        <v>7.79</v>
      </c>
      <c r="M84" s="65">
        <v>34.4</v>
      </c>
      <c r="N84" s="66">
        <v>38.299999999999997</v>
      </c>
      <c r="O84" s="23"/>
      <c r="P84" s="64">
        <v>140</v>
      </c>
      <c r="Q84" s="23"/>
      <c r="R84" s="64">
        <v>96</v>
      </c>
      <c r="S84" s="23"/>
      <c r="T84" s="64"/>
      <c r="U84" s="23"/>
      <c r="V84" s="270"/>
      <c r="W84" s="65"/>
      <c r="X84" s="66">
        <v>19</v>
      </c>
      <c r="Y84" s="70"/>
      <c r="Z84" s="71">
        <v>232</v>
      </c>
      <c r="AA84" s="24"/>
      <c r="AB84" s="69">
        <v>0.54</v>
      </c>
      <c r="AC84" s="481"/>
      <c r="AD84" s="480" t="s">
        <v>36</v>
      </c>
      <c r="AE84" s="259" t="s">
        <v>36</v>
      </c>
      <c r="AF84" s="118" t="s">
        <v>36</v>
      </c>
      <c r="AG84" s="6" t="s">
        <v>401</v>
      </c>
      <c r="AH84" s="18" t="s">
        <v>23</v>
      </c>
      <c r="AI84" s="49">
        <v>228</v>
      </c>
      <c r="AJ84" s="50">
        <v>248</v>
      </c>
      <c r="AK84" s="25" t="s">
        <v>36</v>
      </c>
      <c r="AL84" s="26"/>
    </row>
    <row r="85" spans="1:38">
      <c r="A85" s="2226"/>
      <c r="B85" s="472">
        <v>41652</v>
      </c>
      <c r="C85" s="473" t="s">
        <v>38</v>
      </c>
      <c r="D85" s="75" t="s">
        <v>658</v>
      </c>
      <c r="E85" s="73">
        <v>3</v>
      </c>
      <c r="F85" s="61">
        <v>20</v>
      </c>
      <c r="G85" s="23">
        <v>19.399999999999999</v>
      </c>
      <c r="H85" s="64">
        <v>20.100000000000001</v>
      </c>
      <c r="I85" s="65">
        <v>6.6</v>
      </c>
      <c r="J85" s="66">
        <v>6.4</v>
      </c>
      <c r="K85" s="24">
        <v>7.6</v>
      </c>
      <c r="L85" s="69">
        <v>7.81</v>
      </c>
      <c r="M85" s="65">
        <v>33.4</v>
      </c>
      <c r="N85" s="66">
        <v>34.299999999999997</v>
      </c>
      <c r="O85" s="23"/>
      <c r="P85" s="64">
        <v>130</v>
      </c>
      <c r="Q85" s="23"/>
      <c r="R85" s="64">
        <v>98</v>
      </c>
      <c r="S85" s="23"/>
      <c r="T85" s="64"/>
      <c r="U85" s="23"/>
      <c r="V85" s="270"/>
      <c r="W85" s="65"/>
      <c r="X85" s="66">
        <v>20</v>
      </c>
      <c r="Y85" s="70"/>
      <c r="Z85" s="71">
        <v>240</v>
      </c>
      <c r="AA85" s="24"/>
      <c r="AB85" s="69">
        <v>0.52</v>
      </c>
      <c r="AC85" s="481"/>
      <c r="AD85" s="480" t="s">
        <v>36</v>
      </c>
      <c r="AE85" s="259" t="s">
        <v>36</v>
      </c>
      <c r="AF85" s="118" t="s">
        <v>36</v>
      </c>
      <c r="AG85" s="6" t="s">
        <v>402</v>
      </c>
      <c r="AH85" s="18" t="s">
        <v>23</v>
      </c>
      <c r="AI85" s="40">
        <v>0.51</v>
      </c>
      <c r="AJ85" s="41">
        <v>0.5</v>
      </c>
      <c r="AK85" s="42" t="s">
        <v>36</v>
      </c>
      <c r="AL85" s="96"/>
    </row>
    <row r="86" spans="1:38">
      <c r="A86" s="2226"/>
      <c r="B86" s="537">
        <v>41653</v>
      </c>
      <c r="C86" s="528" t="s">
        <v>35</v>
      </c>
      <c r="D86" s="75" t="s">
        <v>658</v>
      </c>
      <c r="E86" s="73">
        <v>6</v>
      </c>
      <c r="F86" s="61">
        <v>17.600000000000001</v>
      </c>
      <c r="G86" s="23">
        <v>17.8</v>
      </c>
      <c r="H86" s="64">
        <v>18.600000000000001</v>
      </c>
      <c r="I86" s="65">
        <v>5.7</v>
      </c>
      <c r="J86" s="66">
        <v>4.8</v>
      </c>
      <c r="K86" s="24">
        <v>7.59</v>
      </c>
      <c r="L86" s="69">
        <v>7.76</v>
      </c>
      <c r="M86" s="65">
        <v>31</v>
      </c>
      <c r="N86" s="66">
        <v>32.5</v>
      </c>
      <c r="O86" s="23">
        <v>120</v>
      </c>
      <c r="P86" s="64">
        <v>130</v>
      </c>
      <c r="Q86" s="23">
        <v>86</v>
      </c>
      <c r="R86" s="64">
        <v>90</v>
      </c>
      <c r="S86" s="23">
        <v>70</v>
      </c>
      <c r="T86" s="64">
        <v>74</v>
      </c>
      <c r="U86" s="23">
        <v>16</v>
      </c>
      <c r="V86" s="270">
        <v>16</v>
      </c>
      <c r="W86" s="65">
        <v>19</v>
      </c>
      <c r="X86" s="66">
        <v>19</v>
      </c>
      <c r="Y86" s="70">
        <v>228</v>
      </c>
      <c r="Z86" s="71">
        <v>248</v>
      </c>
      <c r="AA86" s="24">
        <v>0.51</v>
      </c>
      <c r="AB86" s="69">
        <v>0.5</v>
      </c>
      <c r="AC86" s="481"/>
      <c r="AD86" s="480" t="s">
        <v>36</v>
      </c>
      <c r="AE86" s="259" t="s">
        <v>36</v>
      </c>
      <c r="AF86" s="118" t="s">
        <v>36</v>
      </c>
      <c r="AG86" s="6" t="s">
        <v>24</v>
      </c>
      <c r="AH86" s="18" t="s">
        <v>23</v>
      </c>
      <c r="AI86" s="23">
        <v>5.3</v>
      </c>
      <c r="AJ86" s="48">
        <v>4.7</v>
      </c>
      <c r="AK86" s="155" t="s">
        <v>36</v>
      </c>
      <c r="AL86" s="96"/>
    </row>
    <row r="87" spans="1:38">
      <c r="A87" s="2226"/>
      <c r="B87" s="472">
        <v>41654</v>
      </c>
      <c r="C87" s="473" t="s">
        <v>39</v>
      </c>
      <c r="D87" s="75" t="s">
        <v>658</v>
      </c>
      <c r="E87" s="73"/>
      <c r="F87" s="61">
        <v>20.399999999999999</v>
      </c>
      <c r="G87" s="23">
        <v>18.600000000000001</v>
      </c>
      <c r="H87" s="64">
        <v>18.8</v>
      </c>
      <c r="I87" s="65">
        <v>6.7</v>
      </c>
      <c r="J87" s="66">
        <v>4.9000000000000004</v>
      </c>
      <c r="K87" s="24">
        <v>7.57</v>
      </c>
      <c r="L87" s="69">
        <v>7.72</v>
      </c>
      <c r="M87" s="65">
        <v>32.299999999999997</v>
      </c>
      <c r="N87" s="66">
        <v>32.200000000000003</v>
      </c>
      <c r="O87" s="23"/>
      <c r="P87" s="64">
        <v>120</v>
      </c>
      <c r="Q87" s="23"/>
      <c r="R87" s="64">
        <v>90</v>
      </c>
      <c r="S87" s="23"/>
      <c r="T87" s="64"/>
      <c r="U87" s="23"/>
      <c r="V87" s="270"/>
      <c r="W87" s="65"/>
      <c r="X87" s="66">
        <v>19</v>
      </c>
      <c r="Y87" s="70"/>
      <c r="Z87" s="71">
        <v>220</v>
      </c>
      <c r="AA87" s="24"/>
      <c r="AB87" s="69">
        <v>0.53</v>
      </c>
      <c r="AC87" s="481"/>
      <c r="AD87" s="480" t="s">
        <v>36</v>
      </c>
      <c r="AE87" s="259" t="s">
        <v>36</v>
      </c>
      <c r="AF87" s="118" t="s">
        <v>36</v>
      </c>
      <c r="AG87" s="6" t="s">
        <v>25</v>
      </c>
      <c r="AH87" s="18" t="s">
        <v>23</v>
      </c>
      <c r="AI87" s="23">
        <v>3.6</v>
      </c>
      <c r="AJ87" s="48">
        <v>1.7</v>
      </c>
      <c r="AK87" s="155" t="s">
        <v>36</v>
      </c>
      <c r="AL87" s="96"/>
    </row>
    <row r="88" spans="1:38">
      <c r="A88" s="2226"/>
      <c r="B88" s="472">
        <v>41655</v>
      </c>
      <c r="C88" s="473" t="s">
        <v>40</v>
      </c>
      <c r="D88" s="75" t="s">
        <v>657</v>
      </c>
      <c r="E88" s="73"/>
      <c r="F88" s="61">
        <v>23</v>
      </c>
      <c r="G88" s="23">
        <v>20.5</v>
      </c>
      <c r="H88" s="64">
        <v>21.5</v>
      </c>
      <c r="I88" s="65">
        <v>5</v>
      </c>
      <c r="J88" s="66">
        <v>4.8</v>
      </c>
      <c r="K88" s="24">
        <v>7.62</v>
      </c>
      <c r="L88" s="69">
        <v>7.78</v>
      </c>
      <c r="M88" s="65">
        <v>31.9</v>
      </c>
      <c r="N88" s="66">
        <v>32.799999999999997</v>
      </c>
      <c r="O88" s="23"/>
      <c r="P88" s="64">
        <v>130</v>
      </c>
      <c r="Q88" s="23"/>
      <c r="R88" s="64">
        <v>88</v>
      </c>
      <c r="S88" s="23"/>
      <c r="T88" s="64"/>
      <c r="U88" s="23"/>
      <c r="V88" s="270"/>
      <c r="W88" s="65"/>
      <c r="X88" s="66">
        <v>20</v>
      </c>
      <c r="Y88" s="70"/>
      <c r="Z88" s="71">
        <v>254</v>
      </c>
      <c r="AA88" s="24"/>
      <c r="AB88" s="69">
        <v>0.53</v>
      </c>
      <c r="AC88" s="481"/>
      <c r="AD88" s="480" t="s">
        <v>36</v>
      </c>
      <c r="AE88" s="259" t="s">
        <v>36</v>
      </c>
      <c r="AF88" s="118" t="s">
        <v>36</v>
      </c>
      <c r="AG88" s="6" t="s">
        <v>403</v>
      </c>
      <c r="AH88" s="18" t="s">
        <v>23</v>
      </c>
      <c r="AI88" s="23">
        <v>8.1999999999999993</v>
      </c>
      <c r="AJ88" s="48">
        <v>8.4</v>
      </c>
      <c r="AK88" s="155" t="s">
        <v>36</v>
      </c>
      <c r="AL88" s="96"/>
    </row>
    <row r="89" spans="1:38">
      <c r="A89" s="2226"/>
      <c r="B89" s="472">
        <v>41656</v>
      </c>
      <c r="C89" s="473" t="s">
        <v>41</v>
      </c>
      <c r="D89" s="75" t="s">
        <v>657</v>
      </c>
      <c r="E89" s="73"/>
      <c r="F89" s="61">
        <v>22.7</v>
      </c>
      <c r="G89" s="23">
        <v>21.6</v>
      </c>
      <c r="H89" s="64">
        <v>23.1</v>
      </c>
      <c r="I89" s="65">
        <v>6.4</v>
      </c>
      <c r="J89" s="66">
        <v>4.2</v>
      </c>
      <c r="K89" s="24">
        <v>7.7</v>
      </c>
      <c r="L89" s="69">
        <v>7.88</v>
      </c>
      <c r="M89" s="65"/>
      <c r="N89" s="66"/>
      <c r="O89" s="23"/>
      <c r="P89" s="64"/>
      <c r="Q89" s="23"/>
      <c r="R89" s="64"/>
      <c r="S89" s="23"/>
      <c r="T89" s="64"/>
      <c r="U89" s="23"/>
      <c r="V89" s="270"/>
      <c r="W89" s="65"/>
      <c r="X89" s="66"/>
      <c r="Y89" s="70"/>
      <c r="Z89" s="71"/>
      <c r="AA89" s="24"/>
      <c r="AB89" s="69"/>
      <c r="AC89" s="481"/>
      <c r="AD89" s="480" t="s">
        <v>36</v>
      </c>
      <c r="AE89" s="259" t="s">
        <v>36</v>
      </c>
      <c r="AF89" s="118" t="s">
        <v>36</v>
      </c>
      <c r="AG89" s="6" t="s">
        <v>404</v>
      </c>
      <c r="AH89" s="18" t="s">
        <v>23</v>
      </c>
      <c r="AI89" s="45">
        <v>4.7E-2</v>
      </c>
      <c r="AJ89" s="46">
        <v>5.2999999999999999E-2</v>
      </c>
      <c r="AK89" s="47" t="s">
        <v>36</v>
      </c>
      <c r="AL89" s="98"/>
    </row>
    <row r="90" spans="1:38">
      <c r="A90" s="2226"/>
      <c r="B90" s="472">
        <v>41657</v>
      </c>
      <c r="C90" s="473" t="s">
        <v>42</v>
      </c>
      <c r="D90" s="75" t="s">
        <v>658</v>
      </c>
      <c r="E90" s="73">
        <v>28</v>
      </c>
      <c r="F90" s="61">
        <v>19.899999999999999</v>
      </c>
      <c r="G90" s="23">
        <v>21.7</v>
      </c>
      <c r="H90" s="64">
        <v>23</v>
      </c>
      <c r="I90" s="65">
        <v>8</v>
      </c>
      <c r="J90" s="66">
        <v>5.6</v>
      </c>
      <c r="K90" s="24">
        <v>7.64</v>
      </c>
      <c r="L90" s="69">
        <v>7.82</v>
      </c>
      <c r="M90" s="65"/>
      <c r="N90" s="66"/>
      <c r="O90" s="23"/>
      <c r="P90" s="64"/>
      <c r="Q90" s="23"/>
      <c r="R90" s="64"/>
      <c r="S90" s="23"/>
      <c r="T90" s="64"/>
      <c r="U90" s="23"/>
      <c r="V90" s="270"/>
      <c r="W90" s="65"/>
      <c r="X90" s="66"/>
      <c r="Y90" s="70"/>
      <c r="Z90" s="71"/>
      <c r="AA90" s="24"/>
      <c r="AB90" s="69"/>
      <c r="AC90" s="481"/>
      <c r="AD90" s="480" t="s">
        <v>36</v>
      </c>
      <c r="AE90" s="259" t="s">
        <v>36</v>
      </c>
      <c r="AF90" s="118" t="s">
        <v>36</v>
      </c>
      <c r="AG90" s="6" t="s">
        <v>26</v>
      </c>
      <c r="AH90" s="18" t="s">
        <v>23</v>
      </c>
      <c r="AI90" s="24">
        <v>0.47</v>
      </c>
      <c r="AJ90" s="44">
        <v>0.41</v>
      </c>
      <c r="AK90" s="42" t="s">
        <v>36</v>
      </c>
      <c r="AL90" s="96"/>
    </row>
    <row r="91" spans="1:38">
      <c r="A91" s="2226"/>
      <c r="B91" s="472">
        <v>41658</v>
      </c>
      <c r="C91" s="473" t="s">
        <v>37</v>
      </c>
      <c r="D91" s="75" t="s">
        <v>657</v>
      </c>
      <c r="E91" s="73">
        <v>1</v>
      </c>
      <c r="F91" s="61">
        <v>21.3</v>
      </c>
      <c r="G91" s="23">
        <v>19.2</v>
      </c>
      <c r="H91" s="64">
        <v>19.600000000000001</v>
      </c>
      <c r="I91" s="65">
        <v>15.2</v>
      </c>
      <c r="J91" s="66">
        <v>4.5</v>
      </c>
      <c r="K91" s="24">
        <v>7.56</v>
      </c>
      <c r="L91" s="69">
        <v>7.4</v>
      </c>
      <c r="M91" s="65">
        <v>23.2</v>
      </c>
      <c r="N91" s="66">
        <v>22.4</v>
      </c>
      <c r="O91" s="23"/>
      <c r="P91" s="64">
        <v>80</v>
      </c>
      <c r="Q91" s="23"/>
      <c r="R91" s="64">
        <v>64</v>
      </c>
      <c r="S91" s="23"/>
      <c r="T91" s="64"/>
      <c r="U91" s="23"/>
      <c r="V91" s="270"/>
      <c r="W91" s="65"/>
      <c r="X91" s="66">
        <v>18</v>
      </c>
      <c r="Y91" s="70"/>
      <c r="Z91" s="71">
        <v>168</v>
      </c>
      <c r="AA91" s="24"/>
      <c r="AB91" s="69">
        <v>0.36</v>
      </c>
      <c r="AC91" s="481">
        <v>3522</v>
      </c>
      <c r="AD91" s="480" t="s">
        <v>36</v>
      </c>
      <c r="AE91" s="259" t="s">
        <v>36</v>
      </c>
      <c r="AF91" s="118" t="s">
        <v>36</v>
      </c>
      <c r="AG91" s="6" t="s">
        <v>98</v>
      </c>
      <c r="AH91" s="18" t="s">
        <v>23</v>
      </c>
      <c r="AI91" s="24">
        <v>0.99</v>
      </c>
      <c r="AJ91" s="44">
        <v>0.86</v>
      </c>
      <c r="AK91" s="42" t="s">
        <v>36</v>
      </c>
      <c r="AL91" s="96"/>
    </row>
    <row r="92" spans="1:38">
      <c r="A92" s="2226"/>
      <c r="B92" s="472">
        <v>41659</v>
      </c>
      <c r="C92" s="473" t="s">
        <v>38</v>
      </c>
      <c r="D92" s="75" t="s">
        <v>657</v>
      </c>
      <c r="E92" s="73"/>
      <c r="F92" s="61">
        <v>22.3</v>
      </c>
      <c r="G92" s="23">
        <v>20.8</v>
      </c>
      <c r="H92" s="64">
        <v>21.6</v>
      </c>
      <c r="I92" s="65">
        <v>7.4</v>
      </c>
      <c r="J92" s="66">
        <v>6.5</v>
      </c>
      <c r="K92" s="24">
        <v>7.53</v>
      </c>
      <c r="L92" s="69">
        <v>7.67</v>
      </c>
      <c r="M92" s="65">
        <v>31.2</v>
      </c>
      <c r="N92" s="66">
        <v>30.4</v>
      </c>
      <c r="O92" s="23"/>
      <c r="P92" s="64">
        <v>120</v>
      </c>
      <c r="Q92" s="23"/>
      <c r="R92" s="64">
        <v>86</v>
      </c>
      <c r="S92" s="23"/>
      <c r="T92" s="64"/>
      <c r="U92" s="23"/>
      <c r="V92" s="270"/>
      <c r="W92" s="65"/>
      <c r="X92" s="66">
        <v>18</v>
      </c>
      <c r="Y92" s="70"/>
      <c r="Z92" s="71">
        <v>214</v>
      </c>
      <c r="AA92" s="24"/>
      <c r="AB92" s="69">
        <v>0.53</v>
      </c>
      <c r="AC92" s="481"/>
      <c r="AD92" s="480" t="s">
        <v>36</v>
      </c>
      <c r="AE92" s="259" t="s">
        <v>36</v>
      </c>
      <c r="AF92" s="118" t="s">
        <v>36</v>
      </c>
      <c r="AG92" s="6" t="s">
        <v>384</v>
      </c>
      <c r="AH92" s="18" t="s">
        <v>23</v>
      </c>
      <c r="AI92" s="45">
        <v>0.183</v>
      </c>
      <c r="AJ92" s="268">
        <v>0.182</v>
      </c>
      <c r="AK92" s="47" t="s">
        <v>36</v>
      </c>
      <c r="AL92" s="98"/>
    </row>
    <row r="93" spans="1:38">
      <c r="A93" s="2226"/>
      <c r="B93" s="472">
        <v>41660</v>
      </c>
      <c r="C93" s="473" t="s">
        <v>35</v>
      </c>
      <c r="D93" s="75" t="s">
        <v>659</v>
      </c>
      <c r="E93" s="73">
        <v>28</v>
      </c>
      <c r="F93" s="61">
        <v>22.2</v>
      </c>
      <c r="G93" s="23">
        <v>22.1</v>
      </c>
      <c r="H93" s="64">
        <v>23</v>
      </c>
      <c r="I93" s="65">
        <v>5.7</v>
      </c>
      <c r="J93" s="66">
        <v>4.0999999999999996</v>
      </c>
      <c r="K93" s="24">
        <v>7.58</v>
      </c>
      <c r="L93" s="69">
        <v>7.73</v>
      </c>
      <c r="M93" s="65">
        <v>33.1</v>
      </c>
      <c r="N93" s="66">
        <v>32.4</v>
      </c>
      <c r="O93" s="23"/>
      <c r="P93" s="64">
        <v>130</v>
      </c>
      <c r="Q93" s="23"/>
      <c r="R93" s="64">
        <v>92</v>
      </c>
      <c r="S93" s="23"/>
      <c r="T93" s="64"/>
      <c r="U93" s="23"/>
      <c r="V93" s="270"/>
      <c r="W93" s="65"/>
      <c r="X93" s="66">
        <v>18</v>
      </c>
      <c r="Y93" s="70"/>
      <c r="Z93" s="71">
        <v>242</v>
      </c>
      <c r="AA93" s="24"/>
      <c r="AB93" s="69">
        <v>0.46</v>
      </c>
      <c r="AC93" s="481">
        <v>2350</v>
      </c>
      <c r="AD93" s="480" t="s">
        <v>36</v>
      </c>
      <c r="AE93" s="259" t="s">
        <v>36</v>
      </c>
      <c r="AF93" s="118" t="s">
        <v>36</v>
      </c>
      <c r="AG93" s="6" t="s">
        <v>405</v>
      </c>
      <c r="AH93" s="18" t="s">
        <v>23</v>
      </c>
      <c r="AI93" s="269" t="s">
        <v>644</v>
      </c>
      <c r="AJ93" s="269" t="s">
        <v>644</v>
      </c>
      <c r="AK93" s="42" t="s">
        <v>36</v>
      </c>
      <c r="AL93" s="96"/>
    </row>
    <row r="94" spans="1:38">
      <c r="A94" s="2226"/>
      <c r="B94" s="472">
        <v>41661</v>
      </c>
      <c r="C94" s="473" t="s">
        <v>39</v>
      </c>
      <c r="D94" s="75" t="s">
        <v>657</v>
      </c>
      <c r="E94" s="73"/>
      <c r="F94" s="61">
        <v>25.1</v>
      </c>
      <c r="G94" s="23">
        <v>20.8</v>
      </c>
      <c r="H94" s="64">
        <v>21.3</v>
      </c>
      <c r="I94" s="65">
        <v>48.4</v>
      </c>
      <c r="J94" s="66">
        <v>7.5</v>
      </c>
      <c r="K94" s="24">
        <v>7.24</v>
      </c>
      <c r="L94" s="69">
        <v>6.93</v>
      </c>
      <c r="M94" s="65">
        <v>17.5</v>
      </c>
      <c r="N94" s="66">
        <v>19.5</v>
      </c>
      <c r="O94" s="23"/>
      <c r="P94" s="64">
        <v>67</v>
      </c>
      <c r="Q94" s="23"/>
      <c r="R94" s="64">
        <v>54</v>
      </c>
      <c r="S94" s="23"/>
      <c r="T94" s="64"/>
      <c r="U94" s="23"/>
      <c r="V94" s="270"/>
      <c r="W94" s="65"/>
      <c r="X94" s="66">
        <v>21</v>
      </c>
      <c r="Y94" s="70"/>
      <c r="Z94" s="71">
        <v>142</v>
      </c>
      <c r="AA94" s="24"/>
      <c r="AB94" s="69">
        <v>0.32</v>
      </c>
      <c r="AC94" s="481">
        <v>10532</v>
      </c>
      <c r="AD94" s="480" t="s">
        <v>36</v>
      </c>
      <c r="AE94" s="259" t="s">
        <v>36</v>
      </c>
      <c r="AF94" s="118" t="s">
        <v>36</v>
      </c>
      <c r="AG94" s="6" t="s">
        <v>99</v>
      </c>
      <c r="AH94" s="18" t="s">
        <v>23</v>
      </c>
      <c r="AI94" s="23">
        <v>19.2</v>
      </c>
      <c r="AJ94" s="48">
        <v>19.899999999999999</v>
      </c>
      <c r="AK94" s="36" t="s">
        <v>36</v>
      </c>
      <c r="AL94" s="97"/>
    </row>
    <row r="95" spans="1:38">
      <c r="A95" s="2226"/>
      <c r="B95" s="472">
        <v>41662</v>
      </c>
      <c r="C95" s="473" t="s">
        <v>40</v>
      </c>
      <c r="D95" s="75" t="s">
        <v>657</v>
      </c>
      <c r="E95" s="73"/>
      <c r="F95" s="61">
        <v>25.5</v>
      </c>
      <c r="G95" s="23">
        <v>21.5</v>
      </c>
      <c r="H95" s="64">
        <v>22</v>
      </c>
      <c r="I95" s="65">
        <v>14.2</v>
      </c>
      <c r="J95" s="66">
        <v>4.4000000000000004</v>
      </c>
      <c r="K95" s="24">
        <v>7.43</v>
      </c>
      <c r="L95" s="69">
        <v>7.24</v>
      </c>
      <c r="M95" s="65">
        <v>25.4</v>
      </c>
      <c r="N95" s="66">
        <v>24</v>
      </c>
      <c r="O95" s="23"/>
      <c r="P95" s="64">
        <v>84</v>
      </c>
      <c r="Q95" s="23"/>
      <c r="R95" s="64">
        <v>72</v>
      </c>
      <c r="S95" s="23"/>
      <c r="T95" s="64"/>
      <c r="U95" s="23"/>
      <c r="V95" s="270"/>
      <c r="W95" s="65"/>
      <c r="X95" s="66">
        <v>17</v>
      </c>
      <c r="Y95" s="70"/>
      <c r="Z95" s="71">
        <v>174</v>
      </c>
      <c r="AA95" s="24"/>
      <c r="AB95" s="69">
        <v>0.31</v>
      </c>
      <c r="AC95" s="481">
        <v>3975</v>
      </c>
      <c r="AD95" s="480" t="s">
        <v>36</v>
      </c>
      <c r="AE95" s="259" t="s">
        <v>36</v>
      </c>
      <c r="AF95" s="118" t="s">
        <v>36</v>
      </c>
      <c r="AG95" s="6" t="s">
        <v>27</v>
      </c>
      <c r="AH95" s="18" t="s">
        <v>23</v>
      </c>
      <c r="AI95" s="23">
        <v>32.9</v>
      </c>
      <c r="AJ95" s="48">
        <v>35</v>
      </c>
      <c r="AK95" s="36" t="s">
        <v>36</v>
      </c>
      <c r="AL95" s="97"/>
    </row>
    <row r="96" spans="1:38">
      <c r="A96" s="2226"/>
      <c r="B96" s="472">
        <v>41663</v>
      </c>
      <c r="C96" s="473" t="s">
        <v>41</v>
      </c>
      <c r="D96" s="75" t="s">
        <v>658</v>
      </c>
      <c r="E96" s="73"/>
      <c r="F96" s="61">
        <v>24.9</v>
      </c>
      <c r="G96" s="23">
        <v>22.5</v>
      </c>
      <c r="H96" s="64">
        <v>23.6</v>
      </c>
      <c r="I96" s="65">
        <v>13.9</v>
      </c>
      <c r="J96" s="66">
        <v>6.7</v>
      </c>
      <c r="K96" s="24">
        <v>7.52</v>
      </c>
      <c r="L96" s="69">
        <v>7.63</v>
      </c>
      <c r="M96" s="65"/>
      <c r="N96" s="66"/>
      <c r="O96" s="23"/>
      <c r="P96" s="64"/>
      <c r="Q96" s="23"/>
      <c r="R96" s="64"/>
      <c r="S96" s="23"/>
      <c r="T96" s="64"/>
      <c r="U96" s="23"/>
      <c r="V96" s="270"/>
      <c r="W96" s="65"/>
      <c r="X96" s="66"/>
      <c r="Y96" s="70"/>
      <c r="Z96" s="71"/>
      <c r="AA96" s="24"/>
      <c r="AB96" s="69"/>
      <c r="AC96" s="481"/>
      <c r="AD96" s="480" t="s">
        <v>36</v>
      </c>
      <c r="AE96" s="259" t="s">
        <v>36</v>
      </c>
      <c r="AF96" s="118" t="s">
        <v>36</v>
      </c>
      <c r="AG96" s="6" t="s">
        <v>387</v>
      </c>
      <c r="AH96" s="18" t="s">
        <v>398</v>
      </c>
      <c r="AI96" s="51">
        <v>17</v>
      </c>
      <c r="AJ96" s="52">
        <v>16</v>
      </c>
      <c r="AK96" s="43" t="s">
        <v>36</v>
      </c>
      <c r="AL96" s="99"/>
    </row>
    <row r="97" spans="1:38">
      <c r="A97" s="2226"/>
      <c r="B97" s="472">
        <v>41664</v>
      </c>
      <c r="C97" s="473" t="s">
        <v>42</v>
      </c>
      <c r="D97" s="75" t="s">
        <v>659</v>
      </c>
      <c r="E97" s="73">
        <v>24</v>
      </c>
      <c r="F97" s="61">
        <v>22.1</v>
      </c>
      <c r="G97" s="23">
        <v>23</v>
      </c>
      <c r="H97" s="64">
        <v>24.1</v>
      </c>
      <c r="I97" s="65">
        <v>10.9</v>
      </c>
      <c r="J97" s="66">
        <v>6.5</v>
      </c>
      <c r="K97" s="24">
        <v>7.56</v>
      </c>
      <c r="L97" s="69">
        <v>7.66</v>
      </c>
      <c r="M97" s="65"/>
      <c r="N97" s="66"/>
      <c r="O97" s="23"/>
      <c r="P97" s="64"/>
      <c r="Q97" s="23"/>
      <c r="R97" s="64"/>
      <c r="S97" s="23"/>
      <c r="T97" s="64"/>
      <c r="U97" s="23"/>
      <c r="V97" s="270"/>
      <c r="W97" s="65"/>
      <c r="X97" s="66"/>
      <c r="Y97" s="70"/>
      <c r="Z97" s="71"/>
      <c r="AA97" s="24"/>
      <c r="AB97" s="69"/>
      <c r="AC97" s="481">
        <v>3479</v>
      </c>
      <c r="AD97" s="480" t="s">
        <v>36</v>
      </c>
      <c r="AE97" s="259" t="s">
        <v>36</v>
      </c>
      <c r="AF97" s="118" t="s">
        <v>36</v>
      </c>
      <c r="AG97" s="6" t="s">
        <v>406</v>
      </c>
      <c r="AH97" s="18" t="s">
        <v>23</v>
      </c>
      <c r="AI97" s="51">
        <v>10</v>
      </c>
      <c r="AJ97" s="52">
        <v>8</v>
      </c>
      <c r="AK97" s="43" t="s">
        <v>36</v>
      </c>
      <c r="AL97" s="99"/>
    </row>
    <row r="98" spans="1:38">
      <c r="A98" s="2226"/>
      <c r="B98" s="472">
        <v>41665</v>
      </c>
      <c r="C98" s="473" t="s">
        <v>37</v>
      </c>
      <c r="D98" s="75" t="s">
        <v>658</v>
      </c>
      <c r="E98" s="73"/>
      <c r="F98" s="61">
        <v>22.5</v>
      </c>
      <c r="G98" s="23">
        <v>21.1</v>
      </c>
      <c r="H98" s="64">
        <v>21.4</v>
      </c>
      <c r="I98" s="65">
        <v>20.8</v>
      </c>
      <c r="J98" s="66">
        <v>5.9</v>
      </c>
      <c r="K98" s="24">
        <v>7.45</v>
      </c>
      <c r="L98" s="69">
        <v>7.26</v>
      </c>
      <c r="M98" s="65">
        <v>27.2</v>
      </c>
      <c r="N98" s="66">
        <v>26.7</v>
      </c>
      <c r="O98" s="23"/>
      <c r="P98" s="64">
        <v>94</v>
      </c>
      <c r="Q98" s="23"/>
      <c r="R98" s="64">
        <v>78</v>
      </c>
      <c r="S98" s="23"/>
      <c r="T98" s="64"/>
      <c r="U98" s="23"/>
      <c r="V98" s="270"/>
      <c r="W98" s="65"/>
      <c r="X98" s="66">
        <v>20</v>
      </c>
      <c r="Y98" s="70"/>
      <c r="Z98" s="71">
        <v>200</v>
      </c>
      <c r="AA98" s="24"/>
      <c r="AB98" s="69">
        <v>0.44</v>
      </c>
      <c r="AC98" s="481">
        <v>6031</v>
      </c>
      <c r="AD98" s="480" t="s">
        <v>36</v>
      </c>
      <c r="AE98" s="259" t="s">
        <v>36</v>
      </c>
      <c r="AF98" s="118" t="s">
        <v>36</v>
      </c>
      <c r="AG98" s="19"/>
      <c r="AH98" s="9"/>
      <c r="AI98" s="20"/>
      <c r="AJ98" s="8"/>
      <c r="AK98" s="8"/>
      <c r="AL98" s="9"/>
    </row>
    <row r="99" spans="1:38">
      <c r="A99" s="2226"/>
      <c r="B99" s="472">
        <v>41666</v>
      </c>
      <c r="C99" s="473" t="s">
        <v>38</v>
      </c>
      <c r="D99" s="75" t="s">
        <v>658</v>
      </c>
      <c r="E99" s="73">
        <v>1</v>
      </c>
      <c r="F99" s="61">
        <v>23.5</v>
      </c>
      <c r="G99" s="23">
        <v>21</v>
      </c>
      <c r="H99" s="64">
        <v>21.4</v>
      </c>
      <c r="I99" s="65">
        <v>10.9</v>
      </c>
      <c r="J99" s="66">
        <v>4.5999999999999996</v>
      </c>
      <c r="K99" s="24">
        <v>7.36</v>
      </c>
      <c r="L99" s="69">
        <v>7.38</v>
      </c>
      <c r="M99" s="65">
        <v>30</v>
      </c>
      <c r="N99" s="66">
        <v>29.1</v>
      </c>
      <c r="O99" s="23"/>
      <c r="P99" s="64">
        <v>110</v>
      </c>
      <c r="Q99" s="23"/>
      <c r="R99" s="64">
        <v>86</v>
      </c>
      <c r="S99" s="23"/>
      <c r="T99" s="64"/>
      <c r="U99" s="23"/>
      <c r="V99" s="270"/>
      <c r="W99" s="65"/>
      <c r="X99" s="66">
        <v>20</v>
      </c>
      <c r="Y99" s="70"/>
      <c r="Z99" s="71">
        <v>224</v>
      </c>
      <c r="AA99" s="24"/>
      <c r="AB99" s="69">
        <v>0.49</v>
      </c>
      <c r="AC99" s="481">
        <v>1419</v>
      </c>
      <c r="AD99" s="480" t="s">
        <v>36</v>
      </c>
      <c r="AE99" s="259" t="s">
        <v>36</v>
      </c>
      <c r="AF99" s="118" t="s">
        <v>36</v>
      </c>
      <c r="AG99" s="19"/>
      <c r="AH99" s="9"/>
      <c r="AI99" s="20"/>
      <c r="AJ99" s="8"/>
      <c r="AK99" s="8"/>
      <c r="AL99" s="9"/>
    </row>
    <row r="100" spans="1:38">
      <c r="A100" s="2226"/>
      <c r="B100" s="472">
        <v>41667</v>
      </c>
      <c r="C100" s="473" t="s">
        <v>35</v>
      </c>
      <c r="D100" s="75" t="s">
        <v>659</v>
      </c>
      <c r="E100" s="73">
        <v>1</v>
      </c>
      <c r="F100" s="61">
        <v>22.6</v>
      </c>
      <c r="G100" s="23">
        <v>20.5</v>
      </c>
      <c r="H100" s="64">
        <v>21.2</v>
      </c>
      <c r="I100" s="65">
        <v>9.8000000000000007</v>
      </c>
      <c r="J100" s="66">
        <v>6.7</v>
      </c>
      <c r="K100" s="24">
        <v>7.45</v>
      </c>
      <c r="L100" s="69">
        <v>7.65</v>
      </c>
      <c r="M100" s="65">
        <v>29.9</v>
      </c>
      <c r="N100" s="66">
        <v>30.9</v>
      </c>
      <c r="O100" s="23"/>
      <c r="P100" s="64">
        <v>120</v>
      </c>
      <c r="Q100" s="23"/>
      <c r="R100" s="64">
        <v>82</v>
      </c>
      <c r="S100" s="23"/>
      <c r="T100" s="64"/>
      <c r="U100" s="23"/>
      <c r="V100" s="270"/>
      <c r="W100" s="65"/>
      <c r="X100" s="66">
        <v>17</v>
      </c>
      <c r="Y100" s="70"/>
      <c r="Z100" s="71">
        <v>250</v>
      </c>
      <c r="AA100" s="24"/>
      <c r="AB100" s="69">
        <v>0.79</v>
      </c>
      <c r="AC100" s="481"/>
      <c r="AD100" s="480" t="s">
        <v>36</v>
      </c>
      <c r="AE100" s="259" t="s">
        <v>36</v>
      </c>
      <c r="AF100" s="118" t="s">
        <v>36</v>
      </c>
      <c r="AG100" s="21"/>
      <c r="AH100" s="3"/>
      <c r="AI100" s="22"/>
      <c r="AJ100" s="10"/>
      <c r="AK100" s="10"/>
      <c r="AL100" s="3"/>
    </row>
    <row r="101" spans="1:38">
      <c r="A101" s="2226"/>
      <c r="B101" s="472">
        <v>29</v>
      </c>
      <c r="C101" s="574" t="s">
        <v>39</v>
      </c>
      <c r="D101" s="75" t="s">
        <v>658</v>
      </c>
      <c r="E101" s="73"/>
      <c r="F101" s="61">
        <v>24</v>
      </c>
      <c r="G101" s="23">
        <v>20.5</v>
      </c>
      <c r="H101" s="64">
        <v>21.4</v>
      </c>
      <c r="I101" s="65">
        <v>6.7</v>
      </c>
      <c r="J101" s="66">
        <v>5.2</v>
      </c>
      <c r="K101" s="24">
        <v>7.6</v>
      </c>
      <c r="L101" s="69">
        <v>7.64</v>
      </c>
      <c r="M101" s="65">
        <v>33.299999999999997</v>
      </c>
      <c r="N101" s="66">
        <v>33.299999999999997</v>
      </c>
      <c r="O101" s="23"/>
      <c r="P101" s="64">
        <v>140</v>
      </c>
      <c r="Q101" s="23"/>
      <c r="R101" s="64">
        <v>96</v>
      </c>
      <c r="S101" s="23"/>
      <c r="T101" s="64"/>
      <c r="U101" s="23"/>
      <c r="V101" s="270"/>
      <c r="W101" s="65"/>
      <c r="X101" s="66">
        <v>17</v>
      </c>
      <c r="Y101" s="70"/>
      <c r="Z101" s="71">
        <v>242</v>
      </c>
      <c r="AA101" s="24"/>
      <c r="AB101" s="69">
        <v>0.64</v>
      </c>
      <c r="AC101" s="481"/>
      <c r="AD101" s="480" t="s">
        <v>36</v>
      </c>
      <c r="AE101" s="259" t="s">
        <v>36</v>
      </c>
      <c r="AF101" s="118" t="s">
        <v>36</v>
      </c>
      <c r="AG101" s="29" t="s">
        <v>389</v>
      </c>
      <c r="AH101" s="2" t="s">
        <v>36</v>
      </c>
      <c r="AI101" s="2" t="s">
        <v>36</v>
      </c>
      <c r="AJ101" s="2" t="s">
        <v>36</v>
      </c>
      <c r="AK101" s="2" t="s">
        <v>36</v>
      </c>
      <c r="AL101" s="100" t="s">
        <v>36</v>
      </c>
    </row>
    <row r="102" spans="1:38">
      <c r="A102" s="2226"/>
      <c r="B102" s="475">
        <v>30</v>
      </c>
      <c r="C102" s="476" t="s">
        <v>40</v>
      </c>
      <c r="D102" s="267" t="s">
        <v>659</v>
      </c>
      <c r="E102" s="146">
        <v>0</v>
      </c>
      <c r="F102" s="136">
        <v>23.4</v>
      </c>
      <c r="G102" s="137">
        <v>21.6</v>
      </c>
      <c r="H102" s="138">
        <v>22.5</v>
      </c>
      <c r="I102" s="139">
        <v>7.2</v>
      </c>
      <c r="J102" s="140">
        <v>5.0999999999999996</v>
      </c>
      <c r="K102" s="141">
        <v>7.58</v>
      </c>
      <c r="L102" s="142">
        <v>7.72</v>
      </c>
      <c r="M102" s="139">
        <v>33.200000000000003</v>
      </c>
      <c r="N102" s="140">
        <v>33.299999999999997</v>
      </c>
      <c r="O102" s="137"/>
      <c r="P102" s="138">
        <v>130</v>
      </c>
      <c r="Q102" s="137"/>
      <c r="R102" s="138">
        <v>94</v>
      </c>
      <c r="S102" s="137"/>
      <c r="T102" s="138"/>
      <c r="U102" s="137"/>
      <c r="V102" s="272"/>
      <c r="W102" s="139"/>
      <c r="X102" s="140">
        <v>17</v>
      </c>
      <c r="Y102" s="143"/>
      <c r="Z102" s="144">
        <v>252</v>
      </c>
      <c r="AA102" s="141"/>
      <c r="AB102" s="142">
        <v>0.61</v>
      </c>
      <c r="AC102" s="478"/>
      <c r="AD102" s="480" t="s">
        <v>36</v>
      </c>
      <c r="AE102" s="259" t="s">
        <v>36</v>
      </c>
      <c r="AF102" s="118" t="s">
        <v>36</v>
      </c>
      <c r="AG102" s="11" t="s">
        <v>36</v>
      </c>
      <c r="AH102" s="2" t="s">
        <v>36</v>
      </c>
      <c r="AI102" s="2" t="s">
        <v>36</v>
      </c>
      <c r="AJ102" s="2" t="s">
        <v>36</v>
      </c>
      <c r="AK102" s="2" t="s">
        <v>36</v>
      </c>
      <c r="AL102" s="100" t="s">
        <v>36</v>
      </c>
    </row>
    <row r="103" spans="1:38" s="1" customFormat="1" ht="13.5" customHeight="1">
      <c r="A103" s="2226"/>
      <c r="B103" s="2301" t="s">
        <v>407</v>
      </c>
      <c r="C103" s="2302"/>
      <c r="D103" s="664"/>
      <c r="E103" s="586">
        <v>28</v>
      </c>
      <c r="F103" s="587">
        <v>25.5</v>
      </c>
      <c r="G103" s="588">
        <v>23</v>
      </c>
      <c r="H103" s="589">
        <v>24.1</v>
      </c>
      <c r="I103" s="590">
        <v>48.4</v>
      </c>
      <c r="J103" s="591">
        <v>7.8</v>
      </c>
      <c r="K103" s="592">
        <v>7.72</v>
      </c>
      <c r="L103" s="593">
        <v>7.91</v>
      </c>
      <c r="M103" s="590">
        <v>36.5</v>
      </c>
      <c r="N103" s="591">
        <v>38.299999999999997</v>
      </c>
      <c r="O103" s="588">
        <v>120</v>
      </c>
      <c r="P103" s="589">
        <v>140</v>
      </c>
      <c r="Q103" s="588">
        <v>86</v>
      </c>
      <c r="R103" s="589">
        <v>110</v>
      </c>
      <c r="S103" s="588">
        <v>70</v>
      </c>
      <c r="T103" s="589">
        <v>74</v>
      </c>
      <c r="U103" s="588">
        <v>16</v>
      </c>
      <c r="V103" s="589">
        <v>16</v>
      </c>
      <c r="W103" s="590">
        <v>19</v>
      </c>
      <c r="X103" s="591">
        <v>23</v>
      </c>
      <c r="Y103" s="594">
        <v>228</v>
      </c>
      <c r="Z103" s="595">
        <v>270</v>
      </c>
      <c r="AA103" s="592">
        <v>0.51</v>
      </c>
      <c r="AB103" s="593">
        <v>0.79</v>
      </c>
      <c r="AC103" s="615">
        <v>10532</v>
      </c>
      <c r="AD103" s="564">
        <f t="shared" ref="AD103:AF103" si="8">MAX(AD73:AD102)</f>
        <v>0</v>
      </c>
      <c r="AE103" s="529">
        <f t="shared" si="8"/>
        <v>0</v>
      </c>
      <c r="AF103" s="611">
        <f t="shared" si="8"/>
        <v>0</v>
      </c>
      <c r="AG103" s="11" t="s">
        <v>36</v>
      </c>
      <c r="AH103" s="2" t="s">
        <v>36</v>
      </c>
      <c r="AI103" s="2" t="s">
        <v>36</v>
      </c>
      <c r="AJ103" s="2" t="s">
        <v>36</v>
      </c>
      <c r="AK103" s="2" t="s">
        <v>36</v>
      </c>
      <c r="AL103" s="100" t="s">
        <v>36</v>
      </c>
    </row>
    <row r="104" spans="1:38" s="1" customFormat="1" ht="13.5" customHeight="1">
      <c r="A104" s="2226"/>
      <c r="B104" s="2303" t="s">
        <v>408</v>
      </c>
      <c r="C104" s="2304"/>
      <c r="D104" s="666"/>
      <c r="E104" s="597">
        <v>0</v>
      </c>
      <c r="F104" s="598">
        <v>17.600000000000001</v>
      </c>
      <c r="G104" s="599">
        <v>17.8</v>
      </c>
      <c r="H104" s="600">
        <v>18.600000000000001</v>
      </c>
      <c r="I104" s="601">
        <v>5</v>
      </c>
      <c r="J104" s="602">
        <v>4.0999999999999996</v>
      </c>
      <c r="K104" s="603">
        <v>7.24</v>
      </c>
      <c r="L104" s="604">
        <v>6.93</v>
      </c>
      <c r="M104" s="601">
        <v>17.5</v>
      </c>
      <c r="N104" s="602">
        <v>19.5</v>
      </c>
      <c r="O104" s="599">
        <v>120</v>
      </c>
      <c r="P104" s="600">
        <v>67</v>
      </c>
      <c r="Q104" s="599">
        <v>86</v>
      </c>
      <c r="R104" s="600">
        <v>54</v>
      </c>
      <c r="S104" s="599">
        <v>70</v>
      </c>
      <c r="T104" s="600">
        <v>74</v>
      </c>
      <c r="U104" s="599">
        <v>16</v>
      </c>
      <c r="V104" s="600">
        <v>16</v>
      </c>
      <c r="W104" s="601">
        <v>19</v>
      </c>
      <c r="X104" s="602">
        <v>17</v>
      </c>
      <c r="Y104" s="605">
        <v>228</v>
      </c>
      <c r="Z104" s="606">
        <v>142</v>
      </c>
      <c r="AA104" s="603">
        <v>0.51</v>
      </c>
      <c r="AB104" s="604">
        <v>0.31</v>
      </c>
      <c r="AC104" s="49">
        <v>230</v>
      </c>
      <c r="AD104" s="565">
        <f t="shared" ref="AD104:AF104" si="9">MIN(AD73:AD102)</f>
        <v>0</v>
      </c>
      <c r="AE104" s="530">
        <f t="shared" si="9"/>
        <v>0</v>
      </c>
      <c r="AF104" s="612">
        <f t="shared" si="9"/>
        <v>0</v>
      </c>
      <c r="AG104" s="11" t="s">
        <v>36</v>
      </c>
      <c r="AH104" s="2" t="s">
        <v>36</v>
      </c>
      <c r="AI104" s="2" t="s">
        <v>36</v>
      </c>
      <c r="AJ104" s="2" t="s">
        <v>36</v>
      </c>
      <c r="AK104" s="2" t="s">
        <v>36</v>
      </c>
      <c r="AL104" s="100" t="s">
        <v>36</v>
      </c>
    </row>
    <row r="105" spans="1:38" s="1" customFormat="1" ht="13.5" customHeight="1">
      <c r="A105" s="2226"/>
      <c r="B105" s="2303" t="s">
        <v>409</v>
      </c>
      <c r="C105" s="2304"/>
      <c r="D105" s="666"/>
      <c r="E105" s="1572">
        <f>E106/COUNT(B73:B102)</f>
        <v>3.1333333333333333</v>
      </c>
      <c r="F105" s="598">
        <v>22.030000000000005</v>
      </c>
      <c r="G105" s="599">
        <v>20.683333333333337</v>
      </c>
      <c r="H105" s="600">
        <v>21.510000000000005</v>
      </c>
      <c r="I105" s="601">
        <v>10.133333333333331</v>
      </c>
      <c r="J105" s="602">
        <v>5.7666666666666648</v>
      </c>
      <c r="K105" s="603">
        <v>7.5746666666666673</v>
      </c>
      <c r="L105" s="604">
        <v>7.6786666666666665</v>
      </c>
      <c r="M105" s="601">
        <v>31.486363636363638</v>
      </c>
      <c r="N105" s="602">
        <v>31.718181818181815</v>
      </c>
      <c r="O105" s="599">
        <v>120</v>
      </c>
      <c r="P105" s="600">
        <v>121.13636363636364</v>
      </c>
      <c r="Q105" s="599">
        <v>86</v>
      </c>
      <c r="R105" s="600">
        <v>90.090909090909093</v>
      </c>
      <c r="S105" s="599">
        <v>70</v>
      </c>
      <c r="T105" s="600">
        <v>74</v>
      </c>
      <c r="U105" s="599">
        <v>16</v>
      </c>
      <c r="V105" s="600">
        <v>16</v>
      </c>
      <c r="W105" s="601">
        <v>19</v>
      </c>
      <c r="X105" s="602">
        <v>19.318181818181817</v>
      </c>
      <c r="Y105" s="605">
        <v>228</v>
      </c>
      <c r="Z105" s="606">
        <v>229.54545454545453</v>
      </c>
      <c r="AA105" s="603">
        <v>0.51</v>
      </c>
      <c r="AB105" s="604">
        <v>0.51090909090909098</v>
      </c>
      <c r="AC105" s="49">
        <v>1051.2666666666667</v>
      </c>
      <c r="AD105" s="569"/>
      <c r="AE105" s="531"/>
      <c r="AF105" s="613"/>
      <c r="AG105" s="11" t="s">
        <v>36</v>
      </c>
      <c r="AH105" s="2" t="s">
        <v>36</v>
      </c>
      <c r="AI105" s="2" t="s">
        <v>36</v>
      </c>
      <c r="AJ105" s="2" t="s">
        <v>36</v>
      </c>
      <c r="AK105" s="2" t="s">
        <v>36</v>
      </c>
      <c r="AL105" s="100" t="s">
        <v>36</v>
      </c>
    </row>
    <row r="106" spans="1:38" s="1" customFormat="1" ht="13.5" customHeight="1">
      <c r="A106" s="2227"/>
      <c r="B106" s="2309" t="s">
        <v>410</v>
      </c>
      <c r="C106" s="2306"/>
      <c r="D106" s="666"/>
      <c r="E106" s="669">
        <v>94</v>
      </c>
      <c r="F106" s="725"/>
      <c r="G106" s="726"/>
      <c r="H106" s="733"/>
      <c r="I106" s="734"/>
      <c r="J106" s="729"/>
      <c r="K106" s="730"/>
      <c r="L106" s="765"/>
      <c r="M106" s="734"/>
      <c r="N106" s="729"/>
      <c r="O106" s="726"/>
      <c r="P106" s="733"/>
      <c r="Q106" s="726"/>
      <c r="R106" s="733"/>
      <c r="S106" s="726"/>
      <c r="T106" s="733"/>
      <c r="U106" s="726"/>
      <c r="V106" s="733"/>
      <c r="W106" s="734"/>
      <c r="X106" s="729"/>
      <c r="Y106" s="766"/>
      <c r="Z106" s="737"/>
      <c r="AA106" s="730"/>
      <c r="AB106" s="765"/>
      <c r="AC106" s="767">
        <f>SUM(AC73:AC102)</f>
        <v>31538</v>
      </c>
      <c r="AD106" s="686"/>
      <c r="AE106" s="687"/>
      <c r="AF106" s="674"/>
      <c r="AG106" s="11" t="s">
        <v>36</v>
      </c>
      <c r="AH106" s="2" t="s">
        <v>36</v>
      </c>
      <c r="AI106" s="2" t="s">
        <v>36</v>
      </c>
      <c r="AJ106" s="2" t="s">
        <v>36</v>
      </c>
      <c r="AK106" s="2" t="s">
        <v>36</v>
      </c>
      <c r="AL106" s="100" t="s">
        <v>36</v>
      </c>
    </row>
    <row r="107" spans="1:38" ht="13.5" customHeight="1">
      <c r="A107" s="2225" t="s">
        <v>319</v>
      </c>
      <c r="B107" s="469">
        <v>41640</v>
      </c>
      <c r="C107" s="625" t="s">
        <v>41</v>
      </c>
      <c r="D107" s="74" t="s">
        <v>658</v>
      </c>
      <c r="E107" s="72">
        <v>1</v>
      </c>
      <c r="F107" s="60">
        <v>24.2</v>
      </c>
      <c r="G107" s="62">
        <v>22.4</v>
      </c>
      <c r="H107" s="63">
        <v>22.7</v>
      </c>
      <c r="I107" s="56">
        <v>8.9</v>
      </c>
      <c r="J107" s="57">
        <v>5.3</v>
      </c>
      <c r="K107" s="67">
        <v>7.67</v>
      </c>
      <c r="L107" s="68">
        <v>7.77</v>
      </c>
      <c r="M107" s="56"/>
      <c r="N107" s="57"/>
      <c r="O107" s="62"/>
      <c r="P107" s="63"/>
      <c r="Q107" s="62"/>
      <c r="R107" s="63"/>
      <c r="S107" s="62"/>
      <c r="T107" s="63"/>
      <c r="U107" s="62"/>
      <c r="V107" s="63"/>
      <c r="W107" s="56"/>
      <c r="X107" s="57"/>
      <c r="Y107" s="58"/>
      <c r="Z107" s="59"/>
      <c r="AA107" s="67"/>
      <c r="AB107" s="68"/>
      <c r="AC107" s="483"/>
      <c r="AD107" s="482" t="s">
        <v>36</v>
      </c>
      <c r="AE107" s="258" t="s">
        <v>36</v>
      </c>
      <c r="AF107" s="117" t="s">
        <v>36</v>
      </c>
      <c r="AG107" s="186">
        <v>42928</v>
      </c>
      <c r="AH107" s="147" t="s">
        <v>3</v>
      </c>
      <c r="AI107" s="148">
        <v>27.6</v>
      </c>
      <c r="AJ107" s="149" t="s">
        <v>20</v>
      </c>
      <c r="AK107" s="150"/>
      <c r="AL107" s="151"/>
    </row>
    <row r="108" spans="1:38">
      <c r="A108" s="2226"/>
      <c r="B108" s="472">
        <v>41641</v>
      </c>
      <c r="C108" s="473" t="s">
        <v>42</v>
      </c>
      <c r="D108" s="75" t="s">
        <v>658</v>
      </c>
      <c r="E108" s="73"/>
      <c r="F108" s="61">
        <v>25.3</v>
      </c>
      <c r="G108" s="23">
        <v>22.8</v>
      </c>
      <c r="H108" s="64">
        <v>23.2</v>
      </c>
      <c r="I108" s="65">
        <v>11.1</v>
      </c>
      <c r="J108" s="66">
        <v>6.4</v>
      </c>
      <c r="K108" s="24">
        <v>7.6</v>
      </c>
      <c r="L108" s="69">
        <v>7.73</v>
      </c>
      <c r="M108" s="65"/>
      <c r="N108" s="66"/>
      <c r="O108" s="23"/>
      <c r="P108" s="64"/>
      <c r="Q108" s="23"/>
      <c r="R108" s="64"/>
      <c r="S108" s="23"/>
      <c r="T108" s="64"/>
      <c r="U108" s="23"/>
      <c r="V108" s="64"/>
      <c r="W108" s="65"/>
      <c r="X108" s="66"/>
      <c r="Y108" s="70"/>
      <c r="Z108" s="71"/>
      <c r="AA108" s="24"/>
      <c r="AB108" s="69"/>
      <c r="AC108" s="481"/>
      <c r="AD108" s="480" t="s">
        <v>36</v>
      </c>
      <c r="AE108" s="259" t="s">
        <v>36</v>
      </c>
      <c r="AF108" s="118" t="s">
        <v>36</v>
      </c>
      <c r="AG108" s="12" t="s">
        <v>94</v>
      </c>
      <c r="AH108" s="13" t="s">
        <v>396</v>
      </c>
      <c r="AI108" s="14" t="s">
        <v>5</v>
      </c>
      <c r="AJ108" s="15" t="s">
        <v>6</v>
      </c>
      <c r="AK108" s="16" t="s">
        <v>36</v>
      </c>
      <c r="AL108" s="93"/>
    </row>
    <row r="109" spans="1:38">
      <c r="A109" s="2226"/>
      <c r="B109" s="472">
        <v>41642</v>
      </c>
      <c r="C109" s="473" t="s">
        <v>37</v>
      </c>
      <c r="D109" s="76" t="s">
        <v>658</v>
      </c>
      <c r="E109" s="73"/>
      <c r="F109" s="61">
        <v>28</v>
      </c>
      <c r="G109" s="23">
        <v>24.1</v>
      </c>
      <c r="H109" s="64">
        <v>24.7</v>
      </c>
      <c r="I109" s="65">
        <v>11.4</v>
      </c>
      <c r="J109" s="66">
        <v>5.9</v>
      </c>
      <c r="K109" s="24">
        <v>7.58</v>
      </c>
      <c r="L109" s="69">
        <v>7.71</v>
      </c>
      <c r="M109" s="65">
        <v>34.9</v>
      </c>
      <c r="N109" s="66">
        <v>34.799999999999997</v>
      </c>
      <c r="O109" s="23"/>
      <c r="P109" s="64">
        <v>140</v>
      </c>
      <c r="Q109" s="23"/>
      <c r="R109" s="64">
        <v>98</v>
      </c>
      <c r="S109" s="23"/>
      <c r="T109" s="64"/>
      <c r="U109" s="23"/>
      <c r="V109" s="64"/>
      <c r="W109" s="65"/>
      <c r="X109" s="66">
        <v>18</v>
      </c>
      <c r="Y109" s="70"/>
      <c r="Z109" s="71">
        <v>268</v>
      </c>
      <c r="AA109" s="24"/>
      <c r="AB109" s="69">
        <v>0.67</v>
      </c>
      <c r="AC109" s="481"/>
      <c r="AD109" s="480" t="s">
        <v>36</v>
      </c>
      <c r="AE109" s="259" t="s">
        <v>36</v>
      </c>
      <c r="AF109" s="118" t="s">
        <v>36</v>
      </c>
      <c r="AG109" s="5" t="s">
        <v>95</v>
      </c>
      <c r="AH109" s="17" t="s">
        <v>20</v>
      </c>
      <c r="AI109" s="31">
        <v>25.1</v>
      </c>
      <c r="AJ109" s="32">
        <v>26.4</v>
      </c>
      <c r="AK109" s="33" t="s">
        <v>36</v>
      </c>
      <c r="AL109" s="94"/>
    </row>
    <row r="110" spans="1:38">
      <c r="A110" s="2226"/>
      <c r="B110" s="472">
        <v>41643</v>
      </c>
      <c r="C110" s="473" t="s">
        <v>38</v>
      </c>
      <c r="D110" s="76" t="s">
        <v>658</v>
      </c>
      <c r="E110" s="73">
        <v>6</v>
      </c>
      <c r="F110" s="61">
        <v>28.1</v>
      </c>
      <c r="G110" s="23">
        <v>24.6</v>
      </c>
      <c r="H110" s="64">
        <v>25.2</v>
      </c>
      <c r="I110" s="65">
        <v>9.8000000000000007</v>
      </c>
      <c r="J110" s="66">
        <v>6</v>
      </c>
      <c r="K110" s="24">
        <v>7.66</v>
      </c>
      <c r="L110" s="69">
        <v>7.75</v>
      </c>
      <c r="M110" s="65">
        <v>34.4</v>
      </c>
      <c r="N110" s="66">
        <v>35.1</v>
      </c>
      <c r="O110" s="23"/>
      <c r="P110" s="64">
        <v>140</v>
      </c>
      <c r="Q110" s="23"/>
      <c r="R110" s="64">
        <v>98</v>
      </c>
      <c r="S110" s="23"/>
      <c r="T110" s="64"/>
      <c r="U110" s="23"/>
      <c r="V110" s="64"/>
      <c r="W110" s="65"/>
      <c r="X110" s="66">
        <v>20</v>
      </c>
      <c r="Y110" s="70"/>
      <c r="Z110" s="71">
        <v>246</v>
      </c>
      <c r="AA110" s="24"/>
      <c r="AB110" s="69">
        <v>0.7</v>
      </c>
      <c r="AC110" s="481"/>
      <c r="AD110" s="480" t="s">
        <v>36</v>
      </c>
      <c r="AE110" s="259" t="s">
        <v>36</v>
      </c>
      <c r="AF110" s="118" t="s">
        <v>36</v>
      </c>
      <c r="AG110" s="6" t="s">
        <v>397</v>
      </c>
      <c r="AH110" s="18" t="s">
        <v>398</v>
      </c>
      <c r="AI110" s="37">
        <v>6.7</v>
      </c>
      <c r="AJ110" s="38">
        <v>6.3</v>
      </c>
      <c r="AK110" s="39" t="s">
        <v>36</v>
      </c>
      <c r="AL110" s="95"/>
    </row>
    <row r="111" spans="1:38">
      <c r="A111" s="2226"/>
      <c r="B111" s="472">
        <v>41644</v>
      </c>
      <c r="C111" s="473" t="s">
        <v>35</v>
      </c>
      <c r="D111" s="76" t="s">
        <v>657</v>
      </c>
      <c r="E111" s="73">
        <v>0</v>
      </c>
      <c r="F111" s="61">
        <v>26.3</v>
      </c>
      <c r="G111" s="23">
        <v>23.8</v>
      </c>
      <c r="H111" s="64">
        <v>24.2</v>
      </c>
      <c r="I111" s="65">
        <v>7.6</v>
      </c>
      <c r="J111" s="66">
        <v>5.5</v>
      </c>
      <c r="K111" s="24">
        <v>7.64</v>
      </c>
      <c r="L111" s="69">
        <v>7.75</v>
      </c>
      <c r="M111" s="65">
        <v>32.6</v>
      </c>
      <c r="N111" s="66">
        <v>34.799999999999997</v>
      </c>
      <c r="O111" s="23"/>
      <c r="P111" s="64">
        <v>120</v>
      </c>
      <c r="Q111" s="23"/>
      <c r="R111" s="64">
        <v>110</v>
      </c>
      <c r="S111" s="23"/>
      <c r="T111" s="64"/>
      <c r="U111" s="23"/>
      <c r="V111" s="64"/>
      <c r="W111" s="65"/>
      <c r="X111" s="66">
        <v>21</v>
      </c>
      <c r="Y111" s="70"/>
      <c r="Z111" s="71">
        <v>250</v>
      </c>
      <c r="AA111" s="24"/>
      <c r="AB111" s="69">
        <v>0.55000000000000004</v>
      </c>
      <c r="AC111" s="481"/>
      <c r="AD111" s="480" t="s">
        <v>36</v>
      </c>
      <c r="AE111" s="259" t="s">
        <v>36</v>
      </c>
      <c r="AF111" s="118" t="s">
        <v>36</v>
      </c>
      <c r="AG111" s="6" t="s">
        <v>21</v>
      </c>
      <c r="AH111" s="18"/>
      <c r="AI111" s="40">
        <v>7.55</v>
      </c>
      <c r="AJ111" s="41">
        <v>7.75</v>
      </c>
      <c r="AK111" s="42" t="s">
        <v>36</v>
      </c>
      <c r="AL111" s="96"/>
    </row>
    <row r="112" spans="1:38">
      <c r="A112" s="2226"/>
      <c r="B112" s="472">
        <v>41645</v>
      </c>
      <c r="C112" s="473" t="s">
        <v>39</v>
      </c>
      <c r="D112" s="76" t="s">
        <v>657</v>
      </c>
      <c r="E112" s="73"/>
      <c r="F112" s="61">
        <v>26</v>
      </c>
      <c r="G112" s="23">
        <v>24.1</v>
      </c>
      <c r="H112" s="64">
        <v>25.2</v>
      </c>
      <c r="I112" s="65">
        <v>7.4</v>
      </c>
      <c r="J112" s="66">
        <v>6.5</v>
      </c>
      <c r="K112" s="24">
        <v>7.58</v>
      </c>
      <c r="L112" s="69">
        <v>7.7</v>
      </c>
      <c r="M112" s="65">
        <v>33.4</v>
      </c>
      <c r="N112" s="66">
        <v>33.200000000000003</v>
      </c>
      <c r="O112" s="23"/>
      <c r="P112" s="64">
        <v>130</v>
      </c>
      <c r="Q112" s="23"/>
      <c r="R112" s="64">
        <v>90</v>
      </c>
      <c r="S112" s="23"/>
      <c r="T112" s="64"/>
      <c r="U112" s="23"/>
      <c r="V112" s="64"/>
      <c r="W112" s="65"/>
      <c r="X112" s="66">
        <v>20</v>
      </c>
      <c r="Y112" s="70"/>
      <c r="Z112" s="71">
        <v>278</v>
      </c>
      <c r="AA112" s="24"/>
      <c r="AB112" s="69">
        <v>0.68</v>
      </c>
      <c r="AC112" s="481"/>
      <c r="AD112" s="480" t="s">
        <v>36</v>
      </c>
      <c r="AE112" s="259" t="s">
        <v>36</v>
      </c>
      <c r="AF112" s="118" t="s">
        <v>36</v>
      </c>
      <c r="AG112" s="6" t="s">
        <v>369</v>
      </c>
      <c r="AH112" s="18" t="s">
        <v>22</v>
      </c>
      <c r="AI112" s="34">
        <v>33.5</v>
      </c>
      <c r="AJ112" s="35">
        <v>34.1</v>
      </c>
      <c r="AK112" s="36" t="s">
        <v>36</v>
      </c>
      <c r="AL112" s="97"/>
    </row>
    <row r="113" spans="1:38">
      <c r="A113" s="2226"/>
      <c r="B113" s="472">
        <v>41646</v>
      </c>
      <c r="C113" s="473" t="s">
        <v>40</v>
      </c>
      <c r="D113" s="76" t="s">
        <v>657</v>
      </c>
      <c r="E113" s="73"/>
      <c r="F113" s="61">
        <v>26.4</v>
      </c>
      <c r="G113" s="23">
        <v>24.2</v>
      </c>
      <c r="H113" s="64">
        <v>25.4</v>
      </c>
      <c r="I113" s="65">
        <v>8.4</v>
      </c>
      <c r="J113" s="66">
        <v>5.4</v>
      </c>
      <c r="K113" s="24">
        <v>7.63</v>
      </c>
      <c r="L113" s="69">
        <v>7.74</v>
      </c>
      <c r="M113" s="65">
        <v>33.799999999999997</v>
      </c>
      <c r="N113" s="66">
        <v>33.1</v>
      </c>
      <c r="O113" s="23"/>
      <c r="P113" s="64">
        <v>130</v>
      </c>
      <c r="Q113" s="23"/>
      <c r="R113" s="64">
        <v>94</v>
      </c>
      <c r="S113" s="23"/>
      <c r="T113" s="64"/>
      <c r="U113" s="23"/>
      <c r="V113" s="64"/>
      <c r="W113" s="65"/>
      <c r="X113" s="66">
        <v>18</v>
      </c>
      <c r="Y113" s="70"/>
      <c r="Z113" s="71">
        <v>258</v>
      </c>
      <c r="AA113" s="24"/>
      <c r="AB113" s="69">
        <v>0.53</v>
      </c>
      <c r="AC113" s="481"/>
      <c r="AD113" s="480" t="s">
        <v>36</v>
      </c>
      <c r="AE113" s="259" t="s">
        <v>36</v>
      </c>
      <c r="AF113" s="118" t="s">
        <v>36</v>
      </c>
      <c r="AG113" s="6" t="s">
        <v>399</v>
      </c>
      <c r="AH113" s="18" t="s">
        <v>23</v>
      </c>
      <c r="AI113" s="34">
        <v>120</v>
      </c>
      <c r="AJ113" s="35">
        <v>120</v>
      </c>
      <c r="AK113" s="36" t="s">
        <v>36</v>
      </c>
      <c r="AL113" s="97"/>
    </row>
    <row r="114" spans="1:38">
      <c r="A114" s="2226"/>
      <c r="B114" s="472">
        <v>41647</v>
      </c>
      <c r="C114" s="473" t="s">
        <v>41</v>
      </c>
      <c r="D114" s="76" t="s">
        <v>657</v>
      </c>
      <c r="E114" s="73"/>
      <c r="F114" s="61">
        <v>28.6</v>
      </c>
      <c r="G114" s="23">
        <v>24.7</v>
      </c>
      <c r="H114" s="64">
        <v>26</v>
      </c>
      <c r="I114" s="65">
        <v>6.6</v>
      </c>
      <c r="J114" s="66">
        <v>3.9</v>
      </c>
      <c r="K114" s="24">
        <v>7.65</v>
      </c>
      <c r="L114" s="69">
        <v>7.79</v>
      </c>
      <c r="M114" s="65"/>
      <c r="N114" s="66"/>
      <c r="O114" s="23"/>
      <c r="P114" s="64"/>
      <c r="Q114" s="23"/>
      <c r="R114" s="64"/>
      <c r="S114" s="23"/>
      <c r="T114" s="64"/>
      <c r="U114" s="23"/>
      <c r="V114" s="64"/>
      <c r="W114" s="65"/>
      <c r="X114" s="66"/>
      <c r="Y114" s="70"/>
      <c r="Z114" s="71"/>
      <c r="AA114" s="24"/>
      <c r="AB114" s="69"/>
      <c r="AC114" s="481"/>
      <c r="AD114" s="480" t="s">
        <v>36</v>
      </c>
      <c r="AE114" s="259" t="s">
        <v>36</v>
      </c>
      <c r="AF114" s="118" t="s">
        <v>36</v>
      </c>
      <c r="AG114" s="6" t="s">
        <v>373</v>
      </c>
      <c r="AH114" s="18" t="s">
        <v>23</v>
      </c>
      <c r="AI114" s="34">
        <v>94</v>
      </c>
      <c r="AJ114" s="35">
        <v>94</v>
      </c>
      <c r="AK114" s="36" t="s">
        <v>36</v>
      </c>
      <c r="AL114" s="97"/>
    </row>
    <row r="115" spans="1:38">
      <c r="A115" s="2226"/>
      <c r="B115" s="472">
        <v>41648</v>
      </c>
      <c r="C115" s="473" t="s">
        <v>42</v>
      </c>
      <c r="D115" s="76" t="s">
        <v>657</v>
      </c>
      <c r="E115" s="73"/>
      <c r="F115" s="61">
        <v>26.7</v>
      </c>
      <c r="G115" s="23">
        <v>24.9</v>
      </c>
      <c r="H115" s="64">
        <v>26</v>
      </c>
      <c r="I115" s="65">
        <v>9.1</v>
      </c>
      <c r="J115" s="66">
        <v>5.6</v>
      </c>
      <c r="K115" s="24">
        <v>7.68</v>
      </c>
      <c r="L115" s="69">
        <v>7.82</v>
      </c>
      <c r="M115" s="65"/>
      <c r="N115" s="66"/>
      <c r="O115" s="23"/>
      <c r="P115" s="64"/>
      <c r="Q115" s="23"/>
      <c r="R115" s="64"/>
      <c r="S115" s="23"/>
      <c r="T115" s="64"/>
      <c r="U115" s="23"/>
      <c r="V115" s="64"/>
      <c r="W115" s="65"/>
      <c r="X115" s="66"/>
      <c r="Y115" s="70"/>
      <c r="Z115" s="71"/>
      <c r="AA115" s="24"/>
      <c r="AB115" s="69"/>
      <c r="AC115" s="481"/>
      <c r="AD115" s="480" t="s">
        <v>36</v>
      </c>
      <c r="AE115" s="259" t="s">
        <v>36</v>
      </c>
      <c r="AF115" s="118" t="s">
        <v>36</v>
      </c>
      <c r="AG115" s="6" t="s">
        <v>374</v>
      </c>
      <c r="AH115" s="18" t="s">
        <v>23</v>
      </c>
      <c r="AI115" s="34">
        <v>68</v>
      </c>
      <c r="AJ115" s="35">
        <v>66</v>
      </c>
      <c r="AK115" s="36" t="s">
        <v>36</v>
      </c>
      <c r="AL115" s="97"/>
    </row>
    <row r="116" spans="1:38">
      <c r="A116" s="2226"/>
      <c r="B116" s="472">
        <v>41649</v>
      </c>
      <c r="C116" s="473" t="s">
        <v>37</v>
      </c>
      <c r="D116" s="120" t="s">
        <v>657</v>
      </c>
      <c r="E116" s="121"/>
      <c r="F116" s="122">
        <v>27.1</v>
      </c>
      <c r="G116" s="123">
        <v>25</v>
      </c>
      <c r="H116" s="124">
        <v>26.2</v>
      </c>
      <c r="I116" s="125">
        <v>7.6</v>
      </c>
      <c r="J116" s="126">
        <v>5.5</v>
      </c>
      <c r="K116" s="127">
        <v>7.63</v>
      </c>
      <c r="L116" s="128">
        <v>7.76</v>
      </c>
      <c r="M116" s="125">
        <v>33.9</v>
      </c>
      <c r="N116" s="126">
        <v>34.6</v>
      </c>
      <c r="O116" s="123"/>
      <c r="P116" s="124">
        <v>130</v>
      </c>
      <c r="Q116" s="123"/>
      <c r="R116" s="124">
        <v>94</v>
      </c>
      <c r="S116" s="123"/>
      <c r="T116" s="124"/>
      <c r="U116" s="123"/>
      <c r="V116" s="124"/>
      <c r="W116" s="125"/>
      <c r="X116" s="126">
        <v>21</v>
      </c>
      <c r="Y116" s="129"/>
      <c r="Z116" s="130">
        <v>268</v>
      </c>
      <c r="AA116" s="127"/>
      <c r="AB116" s="128">
        <v>0.55000000000000004</v>
      </c>
      <c r="AC116" s="481"/>
      <c r="AD116" s="480" t="s">
        <v>36</v>
      </c>
      <c r="AE116" s="259" t="s">
        <v>36</v>
      </c>
      <c r="AF116" s="118" t="s">
        <v>36</v>
      </c>
      <c r="AG116" s="6" t="s">
        <v>375</v>
      </c>
      <c r="AH116" s="18" t="s">
        <v>23</v>
      </c>
      <c r="AI116" s="34">
        <v>26</v>
      </c>
      <c r="AJ116" s="35">
        <v>28</v>
      </c>
      <c r="AK116" s="36" t="s">
        <v>36</v>
      </c>
      <c r="AL116" s="97"/>
    </row>
    <row r="117" spans="1:38">
      <c r="A117" s="2226"/>
      <c r="B117" s="472">
        <v>41650</v>
      </c>
      <c r="C117" s="473" t="s">
        <v>38</v>
      </c>
      <c r="D117" s="76" t="s">
        <v>657</v>
      </c>
      <c r="E117" s="73"/>
      <c r="F117" s="61">
        <v>27.6</v>
      </c>
      <c r="G117" s="23">
        <v>25.1</v>
      </c>
      <c r="H117" s="64">
        <v>26.2</v>
      </c>
      <c r="I117" s="65">
        <v>7.2</v>
      </c>
      <c r="J117" s="66">
        <v>6.4</v>
      </c>
      <c r="K117" s="24">
        <v>7.57</v>
      </c>
      <c r="L117" s="69">
        <v>7.76</v>
      </c>
      <c r="M117" s="65">
        <v>34.299999999999997</v>
      </c>
      <c r="N117" s="66">
        <v>34.4</v>
      </c>
      <c r="O117" s="23"/>
      <c r="P117" s="64">
        <v>130</v>
      </c>
      <c r="Q117" s="23"/>
      <c r="R117" s="64">
        <v>94</v>
      </c>
      <c r="S117" s="23"/>
      <c r="T117" s="64"/>
      <c r="U117" s="23"/>
      <c r="V117" s="64"/>
      <c r="W117" s="65"/>
      <c r="X117" s="66">
        <v>22</v>
      </c>
      <c r="Y117" s="70"/>
      <c r="Z117" s="71">
        <v>250</v>
      </c>
      <c r="AA117" s="24"/>
      <c r="AB117" s="69">
        <v>0.61</v>
      </c>
      <c r="AC117" s="481"/>
      <c r="AD117" s="480" t="s">
        <v>36</v>
      </c>
      <c r="AE117" s="259" t="s">
        <v>36</v>
      </c>
      <c r="AF117" s="118" t="s">
        <v>36</v>
      </c>
      <c r="AG117" s="6" t="s">
        <v>400</v>
      </c>
      <c r="AH117" s="18" t="s">
        <v>23</v>
      </c>
      <c r="AI117" s="37">
        <v>22</v>
      </c>
      <c r="AJ117" s="38">
        <v>23</v>
      </c>
      <c r="AK117" s="39" t="s">
        <v>36</v>
      </c>
      <c r="AL117" s="95"/>
    </row>
    <row r="118" spans="1:38">
      <c r="A118" s="2226"/>
      <c r="B118" s="537">
        <v>41651</v>
      </c>
      <c r="C118" s="528" t="s">
        <v>35</v>
      </c>
      <c r="D118" s="76" t="s">
        <v>657</v>
      </c>
      <c r="E118" s="73"/>
      <c r="F118" s="61">
        <v>27.6</v>
      </c>
      <c r="G118" s="23">
        <v>25.1</v>
      </c>
      <c r="H118" s="64">
        <v>26.4</v>
      </c>
      <c r="I118" s="65">
        <v>6.7</v>
      </c>
      <c r="J118" s="66">
        <v>6.3</v>
      </c>
      <c r="K118" s="24">
        <v>7.55</v>
      </c>
      <c r="L118" s="69">
        <v>7.75</v>
      </c>
      <c r="M118" s="65">
        <v>33.5</v>
      </c>
      <c r="N118" s="66">
        <v>34.1</v>
      </c>
      <c r="O118" s="23">
        <v>120</v>
      </c>
      <c r="P118" s="64">
        <v>120</v>
      </c>
      <c r="Q118" s="23">
        <v>94</v>
      </c>
      <c r="R118" s="64">
        <v>94</v>
      </c>
      <c r="S118" s="23">
        <v>68</v>
      </c>
      <c r="T118" s="64">
        <v>66</v>
      </c>
      <c r="U118" s="23">
        <v>26</v>
      </c>
      <c r="V118" s="64">
        <v>28</v>
      </c>
      <c r="W118" s="65">
        <v>22</v>
      </c>
      <c r="X118" s="66">
        <v>23</v>
      </c>
      <c r="Y118" s="70">
        <v>276</v>
      </c>
      <c r="Z118" s="71">
        <v>280</v>
      </c>
      <c r="AA118" s="24">
        <v>0.64</v>
      </c>
      <c r="AB118" s="69">
        <v>0.57999999999999996</v>
      </c>
      <c r="AC118" s="481"/>
      <c r="AD118" s="480" t="s">
        <v>36</v>
      </c>
      <c r="AE118" s="259" t="s">
        <v>36</v>
      </c>
      <c r="AF118" s="118" t="s">
        <v>36</v>
      </c>
      <c r="AG118" s="6" t="s">
        <v>401</v>
      </c>
      <c r="AH118" s="18" t="s">
        <v>23</v>
      </c>
      <c r="AI118" s="49">
        <v>276</v>
      </c>
      <c r="AJ118" s="50">
        <v>280</v>
      </c>
      <c r="AK118" s="25" t="s">
        <v>36</v>
      </c>
      <c r="AL118" s="26"/>
    </row>
    <row r="119" spans="1:38">
      <c r="A119" s="2226"/>
      <c r="B119" s="1592">
        <v>41652</v>
      </c>
      <c r="C119" s="1593" t="s">
        <v>39</v>
      </c>
      <c r="D119" s="76" t="s">
        <v>657</v>
      </c>
      <c r="E119" s="73"/>
      <c r="F119" s="61">
        <v>28</v>
      </c>
      <c r="G119" s="23">
        <v>25.5</v>
      </c>
      <c r="H119" s="64">
        <v>26.6</v>
      </c>
      <c r="I119" s="65">
        <v>8.8000000000000007</v>
      </c>
      <c r="J119" s="66">
        <v>6.5</v>
      </c>
      <c r="K119" s="24">
        <v>7.54</v>
      </c>
      <c r="L119" s="69">
        <v>7.76</v>
      </c>
      <c r="M119" s="65">
        <v>31.9</v>
      </c>
      <c r="N119" s="66">
        <v>33.200000000000003</v>
      </c>
      <c r="O119" s="23"/>
      <c r="P119" s="64">
        <v>130</v>
      </c>
      <c r="Q119" s="23"/>
      <c r="R119" s="64">
        <v>92</v>
      </c>
      <c r="S119" s="23"/>
      <c r="T119" s="64"/>
      <c r="U119" s="23"/>
      <c r="V119" s="64"/>
      <c r="W119" s="65"/>
      <c r="X119" s="66">
        <v>22</v>
      </c>
      <c r="Y119" s="70"/>
      <c r="Z119" s="71">
        <v>244</v>
      </c>
      <c r="AA119" s="24"/>
      <c r="AB119" s="69">
        <v>0.52</v>
      </c>
      <c r="AC119" s="481"/>
      <c r="AD119" s="480" t="s">
        <v>36</v>
      </c>
      <c r="AE119" s="259" t="s">
        <v>36</v>
      </c>
      <c r="AF119" s="118" t="s">
        <v>36</v>
      </c>
      <c r="AG119" s="6" t="s">
        <v>402</v>
      </c>
      <c r="AH119" s="18" t="s">
        <v>23</v>
      </c>
      <c r="AI119" s="40">
        <v>0.64</v>
      </c>
      <c r="AJ119" s="41">
        <v>0.57999999999999996</v>
      </c>
      <c r="AK119" s="42" t="s">
        <v>36</v>
      </c>
      <c r="AL119" s="96"/>
    </row>
    <row r="120" spans="1:38">
      <c r="A120" s="2226"/>
      <c r="B120" s="472">
        <v>41653</v>
      </c>
      <c r="C120" s="473" t="s">
        <v>40</v>
      </c>
      <c r="D120" s="76" t="s">
        <v>657</v>
      </c>
      <c r="E120" s="73"/>
      <c r="F120" s="61">
        <v>28.1</v>
      </c>
      <c r="G120" s="23">
        <v>25.5</v>
      </c>
      <c r="H120" s="64">
        <v>26.8</v>
      </c>
      <c r="I120" s="65">
        <v>7.3</v>
      </c>
      <c r="J120" s="66">
        <v>5.7</v>
      </c>
      <c r="K120" s="24">
        <v>7.56</v>
      </c>
      <c r="L120" s="69">
        <v>7.76</v>
      </c>
      <c r="M120" s="65">
        <v>32.5</v>
      </c>
      <c r="N120" s="66">
        <v>33</v>
      </c>
      <c r="O120" s="23"/>
      <c r="P120" s="64">
        <v>120</v>
      </c>
      <c r="Q120" s="23"/>
      <c r="R120" s="64">
        <v>106</v>
      </c>
      <c r="S120" s="23"/>
      <c r="T120" s="64"/>
      <c r="U120" s="23"/>
      <c r="V120" s="64"/>
      <c r="W120" s="65"/>
      <c r="X120" s="66">
        <v>23</v>
      </c>
      <c r="Y120" s="70"/>
      <c r="Z120" s="71">
        <v>250</v>
      </c>
      <c r="AA120" s="24"/>
      <c r="AB120" s="69">
        <v>0.52</v>
      </c>
      <c r="AC120" s="481"/>
      <c r="AD120" s="480" t="s">
        <v>36</v>
      </c>
      <c r="AE120" s="259" t="s">
        <v>36</v>
      </c>
      <c r="AF120" s="118" t="s">
        <v>36</v>
      </c>
      <c r="AG120" s="6" t="s">
        <v>24</v>
      </c>
      <c r="AH120" s="18" t="s">
        <v>23</v>
      </c>
      <c r="AI120" s="23">
        <v>5.0999999999999996</v>
      </c>
      <c r="AJ120" s="48">
        <v>4.8</v>
      </c>
      <c r="AK120" s="155" t="s">
        <v>36</v>
      </c>
      <c r="AL120" s="96"/>
    </row>
    <row r="121" spans="1:38">
      <c r="A121" s="2226"/>
      <c r="B121" s="472">
        <v>41654</v>
      </c>
      <c r="C121" s="473" t="s">
        <v>41</v>
      </c>
      <c r="D121" s="76" t="s">
        <v>657</v>
      </c>
      <c r="E121" s="73"/>
      <c r="F121" s="61">
        <v>27.6</v>
      </c>
      <c r="G121" s="23">
        <v>25.8</v>
      </c>
      <c r="H121" s="64">
        <v>26.7</v>
      </c>
      <c r="I121" s="65">
        <v>8.3000000000000007</v>
      </c>
      <c r="J121" s="66">
        <v>5.9</v>
      </c>
      <c r="K121" s="24">
        <v>7.63</v>
      </c>
      <c r="L121" s="69">
        <v>7.82</v>
      </c>
      <c r="M121" s="65"/>
      <c r="N121" s="66"/>
      <c r="O121" s="23"/>
      <c r="P121" s="64"/>
      <c r="Q121" s="23"/>
      <c r="R121" s="64"/>
      <c r="S121" s="23"/>
      <c r="T121" s="64"/>
      <c r="U121" s="23"/>
      <c r="V121" s="64"/>
      <c r="W121" s="65"/>
      <c r="X121" s="66"/>
      <c r="Y121" s="70"/>
      <c r="Z121" s="71"/>
      <c r="AA121" s="24"/>
      <c r="AB121" s="69"/>
      <c r="AC121" s="481"/>
      <c r="AD121" s="480" t="s">
        <v>36</v>
      </c>
      <c r="AE121" s="259" t="s">
        <v>36</v>
      </c>
      <c r="AF121" s="118" t="s">
        <v>36</v>
      </c>
      <c r="AG121" s="6" t="s">
        <v>25</v>
      </c>
      <c r="AH121" s="18" t="s">
        <v>23</v>
      </c>
      <c r="AI121" s="23">
        <v>1.3</v>
      </c>
      <c r="AJ121" s="48">
        <v>1.2</v>
      </c>
      <c r="AK121" s="36" t="s">
        <v>36</v>
      </c>
      <c r="AL121" s="96"/>
    </row>
    <row r="122" spans="1:38">
      <c r="A122" s="2226"/>
      <c r="B122" s="472">
        <v>41655</v>
      </c>
      <c r="C122" s="473" t="s">
        <v>42</v>
      </c>
      <c r="D122" s="76" t="s">
        <v>657</v>
      </c>
      <c r="E122" s="73"/>
      <c r="F122" s="61">
        <v>28.2</v>
      </c>
      <c r="G122" s="23">
        <v>26.2</v>
      </c>
      <c r="H122" s="64">
        <v>26.7</v>
      </c>
      <c r="I122" s="65">
        <v>9.4</v>
      </c>
      <c r="J122" s="66">
        <v>7.1</v>
      </c>
      <c r="K122" s="24">
        <v>7.61</v>
      </c>
      <c r="L122" s="69">
        <v>7.82</v>
      </c>
      <c r="M122" s="65"/>
      <c r="N122" s="66"/>
      <c r="O122" s="23"/>
      <c r="P122" s="64"/>
      <c r="Q122" s="23"/>
      <c r="R122" s="64"/>
      <c r="S122" s="23"/>
      <c r="T122" s="64"/>
      <c r="U122" s="23"/>
      <c r="V122" s="64"/>
      <c r="W122" s="65"/>
      <c r="X122" s="66"/>
      <c r="Y122" s="70"/>
      <c r="Z122" s="71"/>
      <c r="AA122" s="24"/>
      <c r="AB122" s="69"/>
      <c r="AC122" s="481"/>
      <c r="AD122" s="480" t="s">
        <v>36</v>
      </c>
      <c r="AE122" s="259" t="s">
        <v>36</v>
      </c>
      <c r="AF122" s="118" t="s">
        <v>36</v>
      </c>
      <c r="AG122" s="6" t="s">
        <v>403</v>
      </c>
      <c r="AH122" s="18" t="s">
        <v>23</v>
      </c>
      <c r="AI122" s="23">
        <v>7.4</v>
      </c>
      <c r="AJ122" s="48">
        <v>7.7</v>
      </c>
      <c r="AK122" s="36" t="s">
        <v>36</v>
      </c>
      <c r="AL122" s="96"/>
    </row>
    <row r="123" spans="1:38">
      <c r="A123" s="2226"/>
      <c r="B123" s="472">
        <v>41656</v>
      </c>
      <c r="C123" s="473" t="s">
        <v>37</v>
      </c>
      <c r="D123" s="76" t="s">
        <v>657</v>
      </c>
      <c r="E123" s="73"/>
      <c r="F123" s="61">
        <v>30.4</v>
      </c>
      <c r="G123" s="23">
        <v>26</v>
      </c>
      <c r="H123" s="64">
        <v>26.3</v>
      </c>
      <c r="I123" s="65">
        <v>9.5</v>
      </c>
      <c r="J123" s="66">
        <v>7.3</v>
      </c>
      <c r="K123" s="24">
        <v>7.61</v>
      </c>
      <c r="L123" s="69">
        <v>7.8</v>
      </c>
      <c r="M123" s="65"/>
      <c r="N123" s="66"/>
      <c r="O123" s="23"/>
      <c r="P123" s="64"/>
      <c r="Q123" s="23"/>
      <c r="R123" s="64"/>
      <c r="S123" s="23"/>
      <c r="T123" s="64"/>
      <c r="U123" s="23"/>
      <c r="V123" s="64"/>
      <c r="W123" s="65"/>
      <c r="X123" s="66"/>
      <c r="Y123" s="70"/>
      <c r="Z123" s="71"/>
      <c r="AA123" s="24"/>
      <c r="AB123" s="69"/>
      <c r="AC123" s="481"/>
      <c r="AD123" s="480" t="s">
        <v>36</v>
      </c>
      <c r="AE123" s="259" t="s">
        <v>36</v>
      </c>
      <c r="AF123" s="118" t="s">
        <v>36</v>
      </c>
      <c r="AG123" s="6" t="s">
        <v>404</v>
      </c>
      <c r="AH123" s="18" t="s">
        <v>23</v>
      </c>
      <c r="AI123" s="45">
        <v>7.5999999999999998E-2</v>
      </c>
      <c r="AJ123" s="46">
        <v>7.6999999999999999E-2</v>
      </c>
      <c r="AK123" s="47" t="s">
        <v>36</v>
      </c>
      <c r="AL123" s="98"/>
    </row>
    <row r="124" spans="1:38">
      <c r="A124" s="2226"/>
      <c r="B124" s="472">
        <v>41657</v>
      </c>
      <c r="C124" s="473" t="s">
        <v>38</v>
      </c>
      <c r="D124" s="76" t="s">
        <v>658</v>
      </c>
      <c r="E124" s="73">
        <v>2</v>
      </c>
      <c r="F124" s="61">
        <v>28.3</v>
      </c>
      <c r="G124" s="23">
        <v>25</v>
      </c>
      <c r="H124" s="64">
        <v>25.5</v>
      </c>
      <c r="I124" s="65">
        <v>6.4</v>
      </c>
      <c r="J124" s="66">
        <v>6.1</v>
      </c>
      <c r="K124" s="24">
        <v>7.58</v>
      </c>
      <c r="L124" s="69">
        <v>7.69</v>
      </c>
      <c r="M124" s="65">
        <v>32.299999999999997</v>
      </c>
      <c r="N124" s="66">
        <v>33.9</v>
      </c>
      <c r="O124" s="23"/>
      <c r="P124" s="64">
        <v>120</v>
      </c>
      <c r="Q124" s="23"/>
      <c r="R124" s="64">
        <v>90</v>
      </c>
      <c r="S124" s="23"/>
      <c r="T124" s="64"/>
      <c r="U124" s="23"/>
      <c r="V124" s="64"/>
      <c r="W124" s="65"/>
      <c r="X124" s="66">
        <v>22</v>
      </c>
      <c r="Y124" s="70"/>
      <c r="Z124" s="71">
        <v>246</v>
      </c>
      <c r="AA124" s="24"/>
      <c r="AB124" s="69">
        <v>0.51</v>
      </c>
      <c r="AC124" s="481"/>
      <c r="AD124" s="480" t="s">
        <v>36</v>
      </c>
      <c r="AE124" s="259" t="s">
        <v>36</v>
      </c>
      <c r="AF124" s="118" t="s">
        <v>36</v>
      </c>
      <c r="AG124" s="6" t="s">
        <v>26</v>
      </c>
      <c r="AH124" s="18" t="s">
        <v>23</v>
      </c>
      <c r="AI124" s="24">
        <v>0.56000000000000005</v>
      </c>
      <c r="AJ124" s="44">
        <v>0.34</v>
      </c>
      <c r="AK124" s="42" t="s">
        <v>36</v>
      </c>
      <c r="AL124" s="96"/>
    </row>
    <row r="125" spans="1:38">
      <c r="A125" s="2226"/>
      <c r="B125" s="472">
        <v>41658</v>
      </c>
      <c r="C125" s="473" t="s">
        <v>35</v>
      </c>
      <c r="D125" s="76" t="s">
        <v>657</v>
      </c>
      <c r="E125" s="73"/>
      <c r="F125" s="61">
        <v>26.3</v>
      </c>
      <c r="G125" s="23">
        <v>24.5</v>
      </c>
      <c r="H125" s="64">
        <v>25</v>
      </c>
      <c r="I125" s="65">
        <v>7.5</v>
      </c>
      <c r="J125" s="66">
        <v>6.3</v>
      </c>
      <c r="K125" s="24">
        <v>7.55</v>
      </c>
      <c r="L125" s="69">
        <v>7.66</v>
      </c>
      <c r="M125" s="65">
        <v>32.200000000000003</v>
      </c>
      <c r="N125" s="66">
        <v>32.200000000000003</v>
      </c>
      <c r="O125" s="23"/>
      <c r="P125" s="64">
        <v>120</v>
      </c>
      <c r="Q125" s="23"/>
      <c r="R125" s="64">
        <v>96</v>
      </c>
      <c r="S125" s="23"/>
      <c r="T125" s="64"/>
      <c r="U125" s="23"/>
      <c r="V125" s="64"/>
      <c r="W125" s="65"/>
      <c r="X125" s="66">
        <v>22</v>
      </c>
      <c r="Y125" s="70"/>
      <c r="Z125" s="71">
        <v>244</v>
      </c>
      <c r="AA125" s="24"/>
      <c r="AB125" s="69">
        <v>0.52</v>
      </c>
      <c r="AC125" s="481"/>
      <c r="AD125" s="480" t="s">
        <v>36</v>
      </c>
      <c r="AE125" s="259" t="s">
        <v>36</v>
      </c>
      <c r="AF125" s="118" t="s">
        <v>36</v>
      </c>
      <c r="AG125" s="6" t="s">
        <v>98</v>
      </c>
      <c r="AH125" s="18" t="s">
        <v>23</v>
      </c>
      <c r="AI125" s="24">
        <v>0.81</v>
      </c>
      <c r="AJ125" s="44">
        <v>0.8</v>
      </c>
      <c r="AK125" s="42" t="s">
        <v>36</v>
      </c>
      <c r="AL125" s="96"/>
    </row>
    <row r="126" spans="1:38">
      <c r="A126" s="2226"/>
      <c r="B126" s="472">
        <v>41659</v>
      </c>
      <c r="C126" s="473" t="s">
        <v>39</v>
      </c>
      <c r="D126" s="76" t="s">
        <v>657</v>
      </c>
      <c r="E126" s="73"/>
      <c r="F126" s="61">
        <v>28.4</v>
      </c>
      <c r="G126" s="23">
        <v>24</v>
      </c>
      <c r="H126" s="64">
        <v>25</v>
      </c>
      <c r="I126" s="65">
        <v>7.1</v>
      </c>
      <c r="J126" s="66">
        <v>6.2</v>
      </c>
      <c r="K126" s="24">
        <v>7.61</v>
      </c>
      <c r="L126" s="69">
        <v>7.74</v>
      </c>
      <c r="M126" s="65">
        <v>32.299999999999997</v>
      </c>
      <c r="N126" s="66">
        <v>32.1</v>
      </c>
      <c r="O126" s="23"/>
      <c r="P126" s="64">
        <v>120</v>
      </c>
      <c r="Q126" s="23"/>
      <c r="R126" s="64">
        <v>88</v>
      </c>
      <c r="S126" s="23"/>
      <c r="T126" s="64"/>
      <c r="U126" s="23"/>
      <c r="V126" s="64"/>
      <c r="W126" s="65"/>
      <c r="X126" s="66">
        <v>21</v>
      </c>
      <c r="Y126" s="70"/>
      <c r="Z126" s="71">
        <v>242</v>
      </c>
      <c r="AA126" s="24"/>
      <c r="AB126" s="69">
        <v>0.56000000000000005</v>
      </c>
      <c r="AC126" s="481"/>
      <c r="AD126" s="480" t="s">
        <v>36</v>
      </c>
      <c r="AE126" s="259" t="s">
        <v>36</v>
      </c>
      <c r="AF126" s="118" t="s">
        <v>36</v>
      </c>
      <c r="AG126" s="6" t="s">
        <v>384</v>
      </c>
      <c r="AH126" s="18" t="s">
        <v>23</v>
      </c>
      <c r="AI126" s="45">
        <v>0.17599999999999999</v>
      </c>
      <c r="AJ126" s="46">
        <v>0.18</v>
      </c>
      <c r="AK126" s="47" t="s">
        <v>36</v>
      </c>
      <c r="AL126" s="98"/>
    </row>
    <row r="127" spans="1:38">
      <c r="A127" s="2226"/>
      <c r="B127" s="472">
        <v>41660</v>
      </c>
      <c r="C127" s="473" t="s">
        <v>40</v>
      </c>
      <c r="D127" s="76" t="s">
        <v>657</v>
      </c>
      <c r="E127" s="73"/>
      <c r="F127" s="61">
        <v>28.4</v>
      </c>
      <c r="G127" s="23">
        <v>24.6</v>
      </c>
      <c r="H127" s="64">
        <v>25.4</v>
      </c>
      <c r="I127" s="65">
        <v>6.4</v>
      </c>
      <c r="J127" s="66">
        <v>6</v>
      </c>
      <c r="K127" s="24">
        <v>7.59</v>
      </c>
      <c r="L127" s="69">
        <v>7.76</v>
      </c>
      <c r="M127" s="65">
        <v>32.299999999999997</v>
      </c>
      <c r="N127" s="66">
        <v>33</v>
      </c>
      <c r="O127" s="23"/>
      <c r="P127" s="64">
        <v>120</v>
      </c>
      <c r="Q127" s="23"/>
      <c r="R127" s="64">
        <v>88</v>
      </c>
      <c r="S127" s="23"/>
      <c r="T127" s="64"/>
      <c r="U127" s="23"/>
      <c r="V127" s="64"/>
      <c r="W127" s="65"/>
      <c r="X127" s="66">
        <v>21</v>
      </c>
      <c r="Y127" s="70"/>
      <c r="Z127" s="71">
        <v>244</v>
      </c>
      <c r="AA127" s="24"/>
      <c r="AB127" s="69">
        <v>0.49</v>
      </c>
      <c r="AC127" s="481"/>
      <c r="AD127" s="480" t="s">
        <v>36</v>
      </c>
      <c r="AE127" s="259" t="s">
        <v>36</v>
      </c>
      <c r="AF127" s="118" t="s">
        <v>36</v>
      </c>
      <c r="AG127" s="6" t="s">
        <v>405</v>
      </c>
      <c r="AH127" s="18" t="s">
        <v>23</v>
      </c>
      <c r="AI127" s="269" t="s">
        <v>644</v>
      </c>
      <c r="AJ127" s="269" t="s">
        <v>644</v>
      </c>
      <c r="AK127" s="42" t="s">
        <v>36</v>
      </c>
      <c r="AL127" s="96"/>
    </row>
    <row r="128" spans="1:38">
      <c r="A128" s="2226"/>
      <c r="B128" s="472">
        <v>41661</v>
      </c>
      <c r="C128" s="473" t="s">
        <v>41</v>
      </c>
      <c r="D128" s="76" t="s">
        <v>657</v>
      </c>
      <c r="E128" s="73"/>
      <c r="F128" s="61">
        <v>28.6</v>
      </c>
      <c r="G128" s="23">
        <v>25.6</v>
      </c>
      <c r="H128" s="64">
        <v>26.4</v>
      </c>
      <c r="I128" s="65">
        <v>8.3000000000000007</v>
      </c>
      <c r="J128" s="66">
        <v>6.5</v>
      </c>
      <c r="K128" s="24">
        <v>7.64</v>
      </c>
      <c r="L128" s="69">
        <v>7.82</v>
      </c>
      <c r="M128" s="65"/>
      <c r="N128" s="66"/>
      <c r="O128" s="23"/>
      <c r="P128" s="64"/>
      <c r="Q128" s="23"/>
      <c r="R128" s="64"/>
      <c r="S128" s="23"/>
      <c r="T128" s="64"/>
      <c r="U128" s="23"/>
      <c r="V128" s="64"/>
      <c r="W128" s="65"/>
      <c r="X128" s="66"/>
      <c r="Y128" s="70"/>
      <c r="Z128" s="71"/>
      <c r="AA128" s="24"/>
      <c r="AB128" s="69"/>
      <c r="AC128" s="481"/>
      <c r="AD128" s="480" t="s">
        <v>36</v>
      </c>
      <c r="AE128" s="259" t="s">
        <v>36</v>
      </c>
      <c r="AF128" s="118" t="s">
        <v>36</v>
      </c>
      <c r="AG128" s="6" t="s">
        <v>99</v>
      </c>
      <c r="AH128" s="18" t="s">
        <v>23</v>
      </c>
      <c r="AI128" s="23">
        <v>19.399999999999999</v>
      </c>
      <c r="AJ128" s="48">
        <v>20.100000000000001</v>
      </c>
      <c r="AK128" s="36" t="s">
        <v>36</v>
      </c>
      <c r="AL128" s="97"/>
    </row>
    <row r="129" spans="1:38">
      <c r="A129" s="2226"/>
      <c r="B129" s="472">
        <v>41662</v>
      </c>
      <c r="C129" s="473" t="s">
        <v>42</v>
      </c>
      <c r="D129" s="76" t="s">
        <v>658</v>
      </c>
      <c r="E129" s="73">
        <v>0</v>
      </c>
      <c r="F129" s="61">
        <v>27.1</v>
      </c>
      <c r="G129" s="23">
        <v>25.5</v>
      </c>
      <c r="H129" s="64">
        <v>26.3</v>
      </c>
      <c r="I129" s="65">
        <v>9.1999999999999993</v>
      </c>
      <c r="J129" s="66">
        <v>8.1</v>
      </c>
      <c r="K129" s="24">
        <v>7.65</v>
      </c>
      <c r="L129" s="69">
        <v>7.8</v>
      </c>
      <c r="M129" s="65"/>
      <c r="N129" s="66"/>
      <c r="O129" s="23"/>
      <c r="P129" s="64"/>
      <c r="Q129" s="23"/>
      <c r="R129" s="64"/>
      <c r="S129" s="23"/>
      <c r="T129" s="64"/>
      <c r="U129" s="23"/>
      <c r="V129" s="64"/>
      <c r="W129" s="65"/>
      <c r="X129" s="66"/>
      <c r="Y129" s="70"/>
      <c r="Z129" s="71"/>
      <c r="AA129" s="24"/>
      <c r="AB129" s="69"/>
      <c r="AC129" s="481"/>
      <c r="AD129" s="480" t="s">
        <v>36</v>
      </c>
      <c r="AE129" s="259" t="s">
        <v>36</v>
      </c>
      <c r="AF129" s="118" t="s">
        <v>36</v>
      </c>
      <c r="AG129" s="6" t="s">
        <v>27</v>
      </c>
      <c r="AH129" s="18" t="s">
        <v>23</v>
      </c>
      <c r="AI129" s="23">
        <v>34.299999999999997</v>
      </c>
      <c r="AJ129" s="48">
        <v>34.299999999999997</v>
      </c>
      <c r="AK129" s="36" t="s">
        <v>36</v>
      </c>
      <c r="AL129" s="97"/>
    </row>
    <row r="130" spans="1:38">
      <c r="A130" s="2226"/>
      <c r="B130" s="472">
        <v>41663</v>
      </c>
      <c r="C130" s="473" t="s">
        <v>37</v>
      </c>
      <c r="D130" s="76" t="s">
        <v>658</v>
      </c>
      <c r="E130" s="73"/>
      <c r="F130" s="61">
        <v>27</v>
      </c>
      <c r="G130" s="23">
        <v>23.5</v>
      </c>
      <c r="H130" s="64">
        <v>24</v>
      </c>
      <c r="I130" s="65">
        <v>8.8000000000000007</v>
      </c>
      <c r="J130" s="66">
        <v>8.6</v>
      </c>
      <c r="K130" s="24">
        <v>7.61</v>
      </c>
      <c r="L130" s="69">
        <v>7.68</v>
      </c>
      <c r="M130" s="65">
        <v>32.4</v>
      </c>
      <c r="N130" s="66">
        <v>32.6</v>
      </c>
      <c r="O130" s="23"/>
      <c r="P130" s="64">
        <v>120</v>
      </c>
      <c r="Q130" s="23"/>
      <c r="R130" s="64">
        <v>88</v>
      </c>
      <c r="S130" s="23"/>
      <c r="T130" s="64"/>
      <c r="U130" s="23"/>
      <c r="V130" s="64"/>
      <c r="W130" s="65"/>
      <c r="X130" s="66">
        <v>22</v>
      </c>
      <c r="Y130" s="70"/>
      <c r="Z130" s="71">
        <v>262</v>
      </c>
      <c r="AA130" s="24"/>
      <c r="AB130" s="69">
        <v>0.56999999999999995</v>
      </c>
      <c r="AC130" s="481"/>
      <c r="AD130" s="480" t="s">
        <v>36</v>
      </c>
      <c r="AE130" s="259" t="s">
        <v>36</v>
      </c>
      <c r="AF130" s="118" t="s">
        <v>36</v>
      </c>
      <c r="AG130" s="6" t="s">
        <v>387</v>
      </c>
      <c r="AH130" s="18" t="s">
        <v>398</v>
      </c>
      <c r="AI130" s="51">
        <v>17</v>
      </c>
      <c r="AJ130" s="52">
        <v>15</v>
      </c>
      <c r="AK130" s="43" t="s">
        <v>36</v>
      </c>
      <c r="AL130" s="99"/>
    </row>
    <row r="131" spans="1:38">
      <c r="A131" s="2226"/>
      <c r="B131" s="472">
        <v>41664</v>
      </c>
      <c r="C131" s="473" t="s">
        <v>38</v>
      </c>
      <c r="D131" s="76" t="s">
        <v>658</v>
      </c>
      <c r="E131" s="73"/>
      <c r="F131" s="61">
        <v>27.3</v>
      </c>
      <c r="G131" s="23">
        <v>24.5</v>
      </c>
      <c r="H131" s="64">
        <v>24.9</v>
      </c>
      <c r="I131" s="65">
        <v>7.5</v>
      </c>
      <c r="J131" s="66">
        <v>6.8</v>
      </c>
      <c r="K131" s="24">
        <v>7.61</v>
      </c>
      <c r="L131" s="69">
        <v>7.79</v>
      </c>
      <c r="M131" s="65">
        <v>32.6</v>
      </c>
      <c r="N131" s="66">
        <v>34.299999999999997</v>
      </c>
      <c r="O131" s="23"/>
      <c r="P131" s="64">
        <v>120</v>
      </c>
      <c r="Q131" s="23"/>
      <c r="R131" s="64">
        <v>90</v>
      </c>
      <c r="S131" s="23"/>
      <c r="T131" s="64"/>
      <c r="U131" s="23"/>
      <c r="V131" s="64"/>
      <c r="W131" s="65"/>
      <c r="X131" s="66">
        <v>22</v>
      </c>
      <c r="Y131" s="70"/>
      <c r="Z131" s="71">
        <v>268</v>
      </c>
      <c r="AA131" s="24"/>
      <c r="AB131" s="69">
        <v>0.54</v>
      </c>
      <c r="AC131" s="481"/>
      <c r="AD131" s="480" t="s">
        <v>36</v>
      </c>
      <c r="AE131" s="259" t="s">
        <v>36</v>
      </c>
      <c r="AF131" s="118" t="s">
        <v>36</v>
      </c>
      <c r="AG131" s="6" t="s">
        <v>406</v>
      </c>
      <c r="AH131" s="18" t="s">
        <v>23</v>
      </c>
      <c r="AI131" s="51">
        <v>12</v>
      </c>
      <c r="AJ131" s="52">
        <v>10</v>
      </c>
      <c r="AK131" s="43" t="s">
        <v>36</v>
      </c>
      <c r="AL131" s="99"/>
    </row>
    <row r="132" spans="1:38">
      <c r="A132" s="2226"/>
      <c r="B132" s="472">
        <v>41665</v>
      </c>
      <c r="C132" s="473" t="s">
        <v>35</v>
      </c>
      <c r="D132" s="76" t="s">
        <v>658</v>
      </c>
      <c r="E132" s="73">
        <v>0</v>
      </c>
      <c r="F132" s="61">
        <v>25.6</v>
      </c>
      <c r="G132" s="23">
        <v>24.4</v>
      </c>
      <c r="H132" s="64">
        <v>25.1</v>
      </c>
      <c r="I132" s="65">
        <v>7</v>
      </c>
      <c r="J132" s="66">
        <v>6.2</v>
      </c>
      <c r="K132" s="24">
        <v>7.57</v>
      </c>
      <c r="L132" s="69">
        <v>7.7</v>
      </c>
      <c r="M132" s="65">
        <v>32.4</v>
      </c>
      <c r="N132" s="66">
        <v>32.1</v>
      </c>
      <c r="O132" s="23"/>
      <c r="P132" s="64">
        <v>120</v>
      </c>
      <c r="Q132" s="23"/>
      <c r="R132" s="64">
        <v>88</v>
      </c>
      <c r="S132" s="23"/>
      <c r="T132" s="64"/>
      <c r="U132" s="23"/>
      <c r="V132" s="64"/>
      <c r="W132" s="65"/>
      <c r="X132" s="66">
        <v>21</v>
      </c>
      <c r="Y132" s="70"/>
      <c r="Z132" s="71">
        <v>258</v>
      </c>
      <c r="AA132" s="24"/>
      <c r="AB132" s="69">
        <v>0.52</v>
      </c>
      <c r="AC132" s="481"/>
      <c r="AD132" s="480" t="s">
        <v>36</v>
      </c>
      <c r="AE132" s="259" t="s">
        <v>36</v>
      </c>
      <c r="AF132" s="118" t="s">
        <v>36</v>
      </c>
      <c r="AG132" s="19"/>
      <c r="AH132" s="9"/>
      <c r="AI132" s="20"/>
      <c r="AJ132" s="8"/>
      <c r="AK132" s="8"/>
      <c r="AL132" s="9"/>
    </row>
    <row r="133" spans="1:38">
      <c r="A133" s="2226"/>
      <c r="B133" s="472">
        <v>41666</v>
      </c>
      <c r="C133" s="473" t="s">
        <v>39</v>
      </c>
      <c r="D133" s="76" t="s">
        <v>659</v>
      </c>
      <c r="E133" s="73">
        <v>1</v>
      </c>
      <c r="F133" s="61">
        <v>23.2</v>
      </c>
      <c r="G133" s="23">
        <v>22.5</v>
      </c>
      <c r="H133" s="64">
        <v>23</v>
      </c>
      <c r="I133" s="65">
        <v>8.8000000000000007</v>
      </c>
      <c r="J133" s="66">
        <v>6.4</v>
      </c>
      <c r="K133" s="24">
        <v>7.52</v>
      </c>
      <c r="L133" s="69">
        <v>7.66</v>
      </c>
      <c r="M133" s="65">
        <v>31.7</v>
      </c>
      <c r="N133" s="66">
        <v>31.9</v>
      </c>
      <c r="O133" s="23"/>
      <c r="P133" s="64">
        <v>120</v>
      </c>
      <c r="Q133" s="23"/>
      <c r="R133" s="64">
        <v>82</v>
      </c>
      <c r="S133" s="23"/>
      <c r="T133" s="64"/>
      <c r="U133" s="23"/>
      <c r="V133" s="64"/>
      <c r="W133" s="65"/>
      <c r="X133" s="66">
        <v>20</v>
      </c>
      <c r="Y133" s="70"/>
      <c r="Z133" s="71">
        <v>240</v>
      </c>
      <c r="AA133" s="24"/>
      <c r="AB133" s="69">
        <v>0.57999999999999996</v>
      </c>
      <c r="AC133" s="481"/>
      <c r="AD133" s="480" t="s">
        <v>36</v>
      </c>
      <c r="AE133" s="259" t="s">
        <v>36</v>
      </c>
      <c r="AF133" s="118" t="s">
        <v>36</v>
      </c>
      <c r="AG133" s="19"/>
      <c r="AH133" s="9"/>
      <c r="AI133" s="20"/>
      <c r="AJ133" s="8"/>
      <c r="AK133" s="8"/>
      <c r="AL133" s="9"/>
    </row>
    <row r="134" spans="1:38">
      <c r="A134" s="2226"/>
      <c r="B134" s="472">
        <v>41667</v>
      </c>
      <c r="C134" s="473" t="s">
        <v>40</v>
      </c>
      <c r="D134" s="76" t="s">
        <v>658</v>
      </c>
      <c r="E134" s="73"/>
      <c r="F134" s="61">
        <v>25.2</v>
      </c>
      <c r="G134" s="23">
        <v>22</v>
      </c>
      <c r="H134" s="64">
        <v>22.3</v>
      </c>
      <c r="I134" s="65">
        <v>5.8</v>
      </c>
      <c r="J134" s="66">
        <v>5.7</v>
      </c>
      <c r="K134" s="24">
        <v>7.56</v>
      </c>
      <c r="L134" s="69">
        <v>7.61</v>
      </c>
      <c r="M134" s="65">
        <v>31.5</v>
      </c>
      <c r="N134" s="66">
        <v>30.9</v>
      </c>
      <c r="O134" s="23"/>
      <c r="P134" s="64">
        <v>110</v>
      </c>
      <c r="Q134" s="23"/>
      <c r="R134" s="64">
        <v>80</v>
      </c>
      <c r="S134" s="23"/>
      <c r="T134" s="64"/>
      <c r="U134" s="23"/>
      <c r="V134" s="64"/>
      <c r="W134" s="65"/>
      <c r="X134" s="66">
        <v>21</v>
      </c>
      <c r="Y134" s="70"/>
      <c r="Z134" s="71">
        <v>248</v>
      </c>
      <c r="AA134" s="24"/>
      <c r="AB134" s="69">
        <v>0.66</v>
      </c>
      <c r="AC134" s="481"/>
      <c r="AD134" s="480" t="s">
        <v>36</v>
      </c>
      <c r="AE134" s="259" t="s">
        <v>36</v>
      </c>
      <c r="AF134" s="118" t="s">
        <v>36</v>
      </c>
      <c r="AG134" s="21"/>
      <c r="AH134" s="3"/>
      <c r="AI134" s="22"/>
      <c r="AJ134" s="10"/>
      <c r="AK134" s="10"/>
      <c r="AL134" s="3"/>
    </row>
    <row r="135" spans="1:38">
      <c r="A135" s="2226"/>
      <c r="B135" s="472">
        <v>29</v>
      </c>
      <c r="C135" s="473" t="s">
        <v>41</v>
      </c>
      <c r="D135" s="76" t="s">
        <v>657</v>
      </c>
      <c r="E135" s="73">
        <v>6</v>
      </c>
      <c r="F135" s="61">
        <v>29.8</v>
      </c>
      <c r="G135" s="23">
        <v>24.2</v>
      </c>
      <c r="H135" s="64">
        <v>24.9</v>
      </c>
      <c r="I135" s="65">
        <v>6.4</v>
      </c>
      <c r="J135" s="66">
        <v>5.0999999999999996</v>
      </c>
      <c r="K135" s="24">
        <v>7.62</v>
      </c>
      <c r="L135" s="69">
        <v>7.82</v>
      </c>
      <c r="M135" s="65"/>
      <c r="N135" s="66"/>
      <c r="O135" s="23"/>
      <c r="P135" s="64"/>
      <c r="Q135" s="23"/>
      <c r="R135" s="64"/>
      <c r="S135" s="23"/>
      <c r="T135" s="64"/>
      <c r="U135" s="23"/>
      <c r="V135" s="64"/>
      <c r="W135" s="65"/>
      <c r="X135" s="66"/>
      <c r="Y135" s="70"/>
      <c r="Z135" s="71"/>
      <c r="AA135" s="24"/>
      <c r="AB135" s="69"/>
      <c r="AC135" s="481"/>
      <c r="AD135" s="480" t="s">
        <v>36</v>
      </c>
      <c r="AE135" s="259" t="s">
        <v>36</v>
      </c>
      <c r="AF135" s="118" t="s">
        <v>36</v>
      </c>
      <c r="AG135" s="29" t="s">
        <v>389</v>
      </c>
      <c r="AH135" s="2" t="s">
        <v>36</v>
      </c>
      <c r="AI135" s="2" t="s">
        <v>36</v>
      </c>
      <c r="AJ135" s="2" t="s">
        <v>36</v>
      </c>
      <c r="AK135" s="2" t="s">
        <v>36</v>
      </c>
      <c r="AL135" s="100" t="s">
        <v>36</v>
      </c>
    </row>
    <row r="136" spans="1:38">
      <c r="A136" s="2226"/>
      <c r="B136" s="472">
        <v>30</v>
      </c>
      <c r="C136" s="574" t="s">
        <v>42</v>
      </c>
      <c r="D136" s="76" t="s">
        <v>658</v>
      </c>
      <c r="E136" s="73"/>
      <c r="F136" s="61">
        <v>26.1</v>
      </c>
      <c r="G136" s="23">
        <v>23.9</v>
      </c>
      <c r="H136" s="64">
        <v>24.5</v>
      </c>
      <c r="I136" s="65">
        <v>7.3</v>
      </c>
      <c r="J136" s="66">
        <v>6.4</v>
      </c>
      <c r="K136" s="24">
        <v>7.56</v>
      </c>
      <c r="L136" s="69">
        <v>7.69</v>
      </c>
      <c r="M136" s="65"/>
      <c r="N136" s="66"/>
      <c r="O136" s="23"/>
      <c r="P136" s="64"/>
      <c r="Q136" s="23"/>
      <c r="R136" s="64"/>
      <c r="S136" s="23"/>
      <c r="T136" s="64"/>
      <c r="U136" s="23"/>
      <c r="V136" s="64"/>
      <c r="W136" s="65"/>
      <c r="X136" s="66"/>
      <c r="Y136" s="70"/>
      <c r="Z136" s="71"/>
      <c r="AA136" s="24"/>
      <c r="AB136" s="69"/>
      <c r="AC136" s="481"/>
      <c r="AD136" s="480" t="s">
        <v>36</v>
      </c>
      <c r="AE136" s="259" t="s">
        <v>36</v>
      </c>
      <c r="AF136" s="118" t="s">
        <v>36</v>
      </c>
      <c r="AG136" s="11" t="s">
        <v>36</v>
      </c>
      <c r="AH136" s="2" t="s">
        <v>36</v>
      </c>
      <c r="AI136" s="2" t="s">
        <v>36</v>
      </c>
      <c r="AJ136" s="2" t="s">
        <v>36</v>
      </c>
      <c r="AK136" s="2" t="s">
        <v>36</v>
      </c>
      <c r="AL136" s="100" t="s">
        <v>36</v>
      </c>
    </row>
    <row r="137" spans="1:38">
      <c r="A137" s="2226"/>
      <c r="B137" s="475">
        <v>31</v>
      </c>
      <c r="C137" s="476" t="s">
        <v>37</v>
      </c>
      <c r="D137" s="156" t="s">
        <v>657</v>
      </c>
      <c r="E137" s="146"/>
      <c r="F137" s="136">
        <v>29.1</v>
      </c>
      <c r="G137" s="137">
        <v>24</v>
      </c>
      <c r="H137" s="138">
        <v>24.6</v>
      </c>
      <c r="I137" s="139">
        <v>7.1</v>
      </c>
      <c r="J137" s="140">
        <v>6.9</v>
      </c>
      <c r="K137" s="141">
        <v>7.59</v>
      </c>
      <c r="L137" s="142">
        <v>7.74</v>
      </c>
      <c r="M137" s="139">
        <v>32.9</v>
      </c>
      <c r="N137" s="140">
        <v>33.200000000000003</v>
      </c>
      <c r="O137" s="137"/>
      <c r="P137" s="138">
        <v>130</v>
      </c>
      <c r="Q137" s="137"/>
      <c r="R137" s="138">
        <v>90</v>
      </c>
      <c r="S137" s="137"/>
      <c r="T137" s="138"/>
      <c r="U137" s="137"/>
      <c r="V137" s="138"/>
      <c r="W137" s="139"/>
      <c r="X137" s="140">
        <v>21</v>
      </c>
      <c r="Y137" s="143"/>
      <c r="Z137" s="144">
        <v>246</v>
      </c>
      <c r="AA137" s="141"/>
      <c r="AB137" s="142">
        <v>0.52</v>
      </c>
      <c r="AC137" s="478"/>
      <c r="AD137" s="479" t="s">
        <v>36</v>
      </c>
      <c r="AE137" s="279" t="s">
        <v>36</v>
      </c>
      <c r="AF137" s="187" t="s">
        <v>36</v>
      </c>
      <c r="AG137" s="11" t="s">
        <v>36</v>
      </c>
      <c r="AH137" s="2" t="s">
        <v>36</v>
      </c>
      <c r="AI137" s="2" t="s">
        <v>36</v>
      </c>
      <c r="AJ137" s="2" t="s">
        <v>36</v>
      </c>
      <c r="AK137" s="2" t="s">
        <v>36</v>
      </c>
      <c r="AL137" s="100" t="s">
        <v>36</v>
      </c>
    </row>
    <row r="138" spans="1:38" s="1" customFormat="1" ht="13.5" customHeight="1">
      <c r="A138" s="2226"/>
      <c r="B138" s="2301" t="s">
        <v>407</v>
      </c>
      <c r="C138" s="2302"/>
      <c r="D138" s="664"/>
      <c r="E138" s="586">
        <f t="shared" ref="E138:AF138" si="10">MAX(E107:E137)</f>
        <v>6</v>
      </c>
      <c r="F138" s="587">
        <f t="shared" si="10"/>
        <v>30.4</v>
      </c>
      <c r="G138" s="588">
        <f t="shared" si="10"/>
        <v>26.2</v>
      </c>
      <c r="H138" s="589">
        <f t="shared" si="10"/>
        <v>26.8</v>
      </c>
      <c r="I138" s="590">
        <f t="shared" si="10"/>
        <v>11.4</v>
      </c>
      <c r="J138" s="591">
        <f t="shared" si="10"/>
        <v>8.6</v>
      </c>
      <c r="K138" s="592">
        <f t="shared" si="10"/>
        <v>7.68</v>
      </c>
      <c r="L138" s="593">
        <f t="shared" si="10"/>
        <v>7.82</v>
      </c>
      <c r="M138" s="590">
        <f t="shared" si="10"/>
        <v>34.9</v>
      </c>
      <c r="N138" s="591">
        <f t="shared" si="10"/>
        <v>35.1</v>
      </c>
      <c r="O138" s="588">
        <f t="shared" si="10"/>
        <v>120</v>
      </c>
      <c r="P138" s="589">
        <f t="shared" si="10"/>
        <v>140</v>
      </c>
      <c r="Q138" s="588">
        <f t="shared" si="10"/>
        <v>94</v>
      </c>
      <c r="R138" s="589">
        <f t="shared" si="10"/>
        <v>110</v>
      </c>
      <c r="S138" s="588">
        <f t="shared" si="10"/>
        <v>68</v>
      </c>
      <c r="T138" s="589">
        <f t="shared" si="10"/>
        <v>66</v>
      </c>
      <c r="U138" s="588">
        <f t="shared" si="10"/>
        <v>26</v>
      </c>
      <c r="V138" s="589">
        <f t="shared" si="10"/>
        <v>28</v>
      </c>
      <c r="W138" s="590">
        <f t="shared" si="10"/>
        <v>22</v>
      </c>
      <c r="X138" s="591">
        <f t="shared" si="10"/>
        <v>23</v>
      </c>
      <c r="Y138" s="594">
        <f t="shared" si="10"/>
        <v>276</v>
      </c>
      <c r="Z138" s="595">
        <f t="shared" si="10"/>
        <v>280</v>
      </c>
      <c r="AA138" s="592">
        <f t="shared" si="10"/>
        <v>0.64</v>
      </c>
      <c r="AB138" s="593">
        <f t="shared" si="10"/>
        <v>0.7</v>
      </c>
      <c r="AC138" s="615">
        <f t="shared" si="10"/>
        <v>0</v>
      </c>
      <c r="AD138" s="564">
        <f t="shared" si="10"/>
        <v>0</v>
      </c>
      <c r="AE138" s="529">
        <f t="shared" si="10"/>
        <v>0</v>
      </c>
      <c r="AF138" s="611">
        <f t="shared" si="10"/>
        <v>0</v>
      </c>
      <c r="AG138" s="11" t="s">
        <v>36</v>
      </c>
      <c r="AH138" s="2" t="s">
        <v>36</v>
      </c>
      <c r="AI138" s="2" t="s">
        <v>36</v>
      </c>
      <c r="AJ138" s="2" t="s">
        <v>36</v>
      </c>
      <c r="AK138" s="2" t="s">
        <v>36</v>
      </c>
      <c r="AL138" s="100" t="s">
        <v>36</v>
      </c>
    </row>
    <row r="139" spans="1:38" s="1" customFormat="1" ht="13.5" customHeight="1">
      <c r="A139" s="2226"/>
      <c r="B139" s="2303" t="s">
        <v>408</v>
      </c>
      <c r="C139" s="2304"/>
      <c r="D139" s="666"/>
      <c r="E139" s="597">
        <f t="shared" ref="E139:AF139" si="11">MIN(E107:E137)</f>
        <v>0</v>
      </c>
      <c r="F139" s="598">
        <f t="shared" si="11"/>
        <v>23.2</v>
      </c>
      <c r="G139" s="599">
        <f t="shared" si="11"/>
        <v>22</v>
      </c>
      <c r="H139" s="600">
        <f t="shared" si="11"/>
        <v>22.3</v>
      </c>
      <c r="I139" s="601">
        <f t="shared" si="11"/>
        <v>5.8</v>
      </c>
      <c r="J139" s="602">
        <f t="shared" si="11"/>
        <v>3.9</v>
      </c>
      <c r="K139" s="603">
        <f t="shared" si="11"/>
        <v>7.52</v>
      </c>
      <c r="L139" s="604">
        <f t="shared" si="11"/>
        <v>7.61</v>
      </c>
      <c r="M139" s="601">
        <f t="shared" si="11"/>
        <v>31.5</v>
      </c>
      <c r="N139" s="602">
        <f t="shared" si="11"/>
        <v>30.9</v>
      </c>
      <c r="O139" s="599">
        <f t="shared" si="11"/>
        <v>120</v>
      </c>
      <c r="P139" s="600">
        <f t="shared" si="11"/>
        <v>110</v>
      </c>
      <c r="Q139" s="599">
        <f t="shared" si="11"/>
        <v>94</v>
      </c>
      <c r="R139" s="600">
        <f t="shared" si="11"/>
        <v>80</v>
      </c>
      <c r="S139" s="599">
        <f t="shared" si="11"/>
        <v>68</v>
      </c>
      <c r="T139" s="600">
        <f t="shared" si="11"/>
        <v>66</v>
      </c>
      <c r="U139" s="599">
        <f t="shared" si="11"/>
        <v>26</v>
      </c>
      <c r="V139" s="600">
        <f t="shared" si="11"/>
        <v>28</v>
      </c>
      <c r="W139" s="601">
        <f t="shared" si="11"/>
        <v>22</v>
      </c>
      <c r="X139" s="602">
        <f t="shared" si="11"/>
        <v>18</v>
      </c>
      <c r="Y139" s="605">
        <f t="shared" si="11"/>
        <v>276</v>
      </c>
      <c r="Z139" s="606">
        <f t="shared" si="11"/>
        <v>240</v>
      </c>
      <c r="AA139" s="603">
        <f t="shared" si="11"/>
        <v>0.64</v>
      </c>
      <c r="AB139" s="604">
        <f t="shared" si="11"/>
        <v>0.49</v>
      </c>
      <c r="AC139" s="49">
        <f t="shared" si="11"/>
        <v>0</v>
      </c>
      <c r="AD139" s="565">
        <f t="shared" si="11"/>
        <v>0</v>
      </c>
      <c r="AE139" s="530">
        <f t="shared" si="11"/>
        <v>0</v>
      </c>
      <c r="AF139" s="612">
        <f t="shared" si="11"/>
        <v>0</v>
      </c>
      <c r="AG139" s="11" t="s">
        <v>36</v>
      </c>
      <c r="AH139" s="2" t="s">
        <v>36</v>
      </c>
      <c r="AI139" s="2" t="s">
        <v>36</v>
      </c>
      <c r="AJ139" s="2" t="s">
        <v>36</v>
      </c>
      <c r="AK139" s="2" t="s">
        <v>36</v>
      </c>
      <c r="AL139" s="100" t="s">
        <v>36</v>
      </c>
    </row>
    <row r="140" spans="1:38" s="1" customFormat="1" ht="13.5" customHeight="1">
      <c r="A140" s="2226"/>
      <c r="B140" s="2303" t="s">
        <v>409</v>
      </c>
      <c r="C140" s="2304"/>
      <c r="D140" s="666"/>
      <c r="E140" s="1607">
        <f>E141/COUNT(B107:B137)</f>
        <v>0.5161290322580645</v>
      </c>
      <c r="F140" s="598">
        <f t="shared" ref="F140:AC140" si="12">IF(COUNT(F107:F137)=0,0,AVERAGE(F107:F137))</f>
        <v>27.245161290322585</v>
      </c>
      <c r="G140" s="599">
        <f t="shared" si="12"/>
        <v>24.451612903225808</v>
      </c>
      <c r="H140" s="600">
        <f t="shared" si="12"/>
        <v>25.206451612903223</v>
      </c>
      <c r="I140" s="601">
        <f t="shared" si="12"/>
        <v>8.0225806451612911</v>
      </c>
      <c r="J140" s="602">
        <f t="shared" si="12"/>
        <v>6.209677419354839</v>
      </c>
      <c r="K140" s="603">
        <f t="shared" si="12"/>
        <v>7.6016129032258082</v>
      </c>
      <c r="L140" s="604">
        <f t="shared" si="12"/>
        <v>7.7467741935483883</v>
      </c>
      <c r="M140" s="601">
        <f t="shared" si="12"/>
        <v>32.89</v>
      </c>
      <c r="N140" s="602">
        <f t="shared" si="12"/>
        <v>33.325000000000003</v>
      </c>
      <c r="O140" s="599">
        <f t="shared" si="12"/>
        <v>120</v>
      </c>
      <c r="P140" s="600">
        <f t="shared" si="12"/>
        <v>124.5</v>
      </c>
      <c r="Q140" s="599">
        <f t="shared" si="12"/>
        <v>94</v>
      </c>
      <c r="R140" s="600">
        <f t="shared" si="12"/>
        <v>92.5</v>
      </c>
      <c r="S140" s="599">
        <f t="shared" si="12"/>
        <v>68</v>
      </c>
      <c r="T140" s="600">
        <f t="shared" si="12"/>
        <v>66</v>
      </c>
      <c r="U140" s="599">
        <f t="shared" si="12"/>
        <v>26</v>
      </c>
      <c r="V140" s="600">
        <f t="shared" si="12"/>
        <v>28</v>
      </c>
      <c r="W140" s="601">
        <f t="shared" si="12"/>
        <v>22</v>
      </c>
      <c r="X140" s="602">
        <f t="shared" si="12"/>
        <v>21.05</v>
      </c>
      <c r="Y140" s="605">
        <f t="shared" si="12"/>
        <v>276</v>
      </c>
      <c r="Z140" s="606">
        <f t="shared" si="12"/>
        <v>254.5</v>
      </c>
      <c r="AA140" s="603">
        <f t="shared" si="12"/>
        <v>0.64</v>
      </c>
      <c r="AB140" s="604">
        <f t="shared" si="12"/>
        <v>0.56900000000000006</v>
      </c>
      <c r="AC140" s="49">
        <f t="shared" si="12"/>
        <v>0</v>
      </c>
      <c r="AD140" s="569"/>
      <c r="AE140" s="531"/>
      <c r="AF140" s="613"/>
      <c r="AG140" s="11" t="s">
        <v>36</v>
      </c>
      <c r="AH140" s="2" t="s">
        <v>36</v>
      </c>
      <c r="AI140" s="2" t="s">
        <v>36</v>
      </c>
      <c r="AJ140" s="2" t="s">
        <v>36</v>
      </c>
      <c r="AK140" s="2" t="s">
        <v>36</v>
      </c>
      <c r="AL140" s="100" t="s">
        <v>36</v>
      </c>
    </row>
    <row r="141" spans="1:38" s="1" customFormat="1" ht="13.5" customHeight="1">
      <c r="A141" s="2227"/>
      <c r="B141" s="2309" t="s">
        <v>410</v>
      </c>
      <c r="C141" s="2306"/>
      <c r="D141" s="666"/>
      <c r="E141" s="669">
        <f>SUM(E107:E137)</f>
        <v>16</v>
      </c>
      <c r="F141" s="725"/>
      <c r="G141" s="726"/>
      <c r="H141" s="733"/>
      <c r="I141" s="734"/>
      <c r="J141" s="729"/>
      <c r="K141" s="730"/>
      <c r="L141" s="765"/>
      <c r="M141" s="734"/>
      <c r="N141" s="729"/>
      <c r="O141" s="726"/>
      <c r="P141" s="733"/>
      <c r="Q141" s="726"/>
      <c r="R141" s="733"/>
      <c r="S141" s="726"/>
      <c r="T141" s="733"/>
      <c r="U141" s="726"/>
      <c r="V141" s="733"/>
      <c r="W141" s="734"/>
      <c r="X141" s="729"/>
      <c r="Y141" s="766"/>
      <c r="Z141" s="737"/>
      <c r="AA141" s="730"/>
      <c r="AB141" s="765"/>
      <c r="AC141" s="767">
        <f>SUM(AC108:AC137)</f>
        <v>0</v>
      </c>
      <c r="AD141" s="686"/>
      <c r="AE141" s="687"/>
      <c r="AF141" s="674"/>
      <c r="AG141" s="11" t="s">
        <v>36</v>
      </c>
      <c r="AH141" s="2" t="s">
        <v>36</v>
      </c>
      <c r="AI141" s="2" t="s">
        <v>36</v>
      </c>
      <c r="AJ141" s="2" t="s">
        <v>36</v>
      </c>
      <c r="AK141" s="2" t="s">
        <v>36</v>
      </c>
      <c r="AL141" s="100" t="s">
        <v>36</v>
      </c>
    </row>
    <row r="142" spans="1:38" ht="13.5" customHeight="1">
      <c r="A142" s="2234" t="s">
        <v>322</v>
      </c>
      <c r="B142" s="469">
        <v>41640</v>
      </c>
      <c r="C142" s="625" t="s">
        <v>38</v>
      </c>
      <c r="D142" s="74" t="s">
        <v>658</v>
      </c>
      <c r="E142" s="72">
        <v>35</v>
      </c>
      <c r="F142" s="60">
        <v>28</v>
      </c>
      <c r="G142" s="62">
        <v>25.2</v>
      </c>
      <c r="H142" s="63">
        <v>26</v>
      </c>
      <c r="I142" s="56">
        <v>7.4</v>
      </c>
      <c r="J142" s="57">
        <v>6.6</v>
      </c>
      <c r="K142" s="67">
        <v>7.57</v>
      </c>
      <c r="L142" s="68">
        <v>7.68</v>
      </c>
      <c r="M142" s="56">
        <v>33</v>
      </c>
      <c r="N142" s="57">
        <v>33.700000000000003</v>
      </c>
      <c r="O142" s="62"/>
      <c r="P142" s="63">
        <v>120</v>
      </c>
      <c r="Q142" s="62"/>
      <c r="R142" s="63">
        <v>92</v>
      </c>
      <c r="S142" s="62"/>
      <c r="T142" s="63"/>
      <c r="U142" s="62"/>
      <c r="V142" s="63"/>
      <c r="W142" s="56"/>
      <c r="X142" s="57">
        <v>22</v>
      </c>
      <c r="Y142" s="58"/>
      <c r="Z142" s="59">
        <v>236</v>
      </c>
      <c r="AA142" s="67"/>
      <c r="AB142" s="68">
        <v>0.55000000000000004</v>
      </c>
      <c r="AC142" s="483">
        <v>2380</v>
      </c>
      <c r="AD142" s="482" t="s">
        <v>36</v>
      </c>
      <c r="AE142" s="258" t="s">
        <v>36</v>
      </c>
      <c r="AF142" s="117" t="s">
        <v>36</v>
      </c>
      <c r="AG142" s="186">
        <v>42956</v>
      </c>
      <c r="AH142" s="147" t="s">
        <v>3</v>
      </c>
      <c r="AI142" s="1608">
        <v>31</v>
      </c>
      <c r="AJ142" s="149" t="s">
        <v>20</v>
      </c>
      <c r="AK142" s="150"/>
      <c r="AL142" s="151"/>
    </row>
    <row r="143" spans="1:38">
      <c r="A143" s="2235"/>
      <c r="B143" s="472">
        <v>41641</v>
      </c>
      <c r="C143" s="473" t="s">
        <v>35</v>
      </c>
      <c r="D143" s="116" t="s">
        <v>659</v>
      </c>
      <c r="E143" s="73">
        <v>3</v>
      </c>
      <c r="F143" s="61">
        <v>22.6</v>
      </c>
      <c r="G143" s="23">
        <v>23</v>
      </c>
      <c r="H143" s="64">
        <v>23.4</v>
      </c>
      <c r="I143" s="65">
        <v>92.8</v>
      </c>
      <c r="J143" s="66">
        <v>5.2</v>
      </c>
      <c r="K143" s="24">
        <v>7.16</v>
      </c>
      <c r="L143" s="69">
        <v>6.54</v>
      </c>
      <c r="M143" s="65">
        <v>16.5</v>
      </c>
      <c r="N143" s="66">
        <v>16.7</v>
      </c>
      <c r="O143" s="23"/>
      <c r="P143" s="64">
        <v>32</v>
      </c>
      <c r="Q143" s="23"/>
      <c r="R143" s="64">
        <v>50</v>
      </c>
      <c r="S143" s="23"/>
      <c r="T143" s="64"/>
      <c r="U143" s="23"/>
      <c r="V143" s="64"/>
      <c r="W143" s="65"/>
      <c r="X143" s="66">
        <v>23</v>
      </c>
      <c r="Y143" s="70"/>
      <c r="Z143" s="71">
        <v>148</v>
      </c>
      <c r="AA143" s="24"/>
      <c r="AB143" s="69">
        <v>0.22</v>
      </c>
      <c r="AC143" s="481">
        <v>17664</v>
      </c>
      <c r="AD143" s="480" t="s">
        <v>36</v>
      </c>
      <c r="AE143" s="259" t="s">
        <v>36</v>
      </c>
      <c r="AF143" s="118" t="s">
        <v>36</v>
      </c>
      <c r="AG143" s="12" t="s">
        <v>94</v>
      </c>
      <c r="AH143" s="13" t="s">
        <v>396</v>
      </c>
      <c r="AI143" s="14" t="s">
        <v>5</v>
      </c>
      <c r="AJ143" s="15" t="s">
        <v>6</v>
      </c>
      <c r="AK143" s="16" t="s">
        <v>36</v>
      </c>
      <c r="AL143" s="93"/>
    </row>
    <row r="144" spans="1:38">
      <c r="A144" s="2235"/>
      <c r="B144" s="472">
        <v>41642</v>
      </c>
      <c r="C144" s="473" t="s">
        <v>39</v>
      </c>
      <c r="D144" s="116" t="s">
        <v>658</v>
      </c>
      <c r="E144" s="73">
        <v>1</v>
      </c>
      <c r="F144" s="61">
        <v>22.9</v>
      </c>
      <c r="G144" s="23">
        <v>22</v>
      </c>
      <c r="H144" s="64">
        <v>22.4</v>
      </c>
      <c r="I144" s="65">
        <v>17.8</v>
      </c>
      <c r="J144" s="66">
        <v>4.5999999999999996</v>
      </c>
      <c r="K144" s="24">
        <v>7.4</v>
      </c>
      <c r="L144" s="69">
        <v>7.16</v>
      </c>
      <c r="M144" s="65">
        <v>25.3</v>
      </c>
      <c r="N144" s="66">
        <v>23.5</v>
      </c>
      <c r="O144" s="23"/>
      <c r="P144" s="64">
        <v>74</v>
      </c>
      <c r="Q144" s="23"/>
      <c r="R144" s="64">
        <v>68</v>
      </c>
      <c r="S144" s="23"/>
      <c r="T144" s="64"/>
      <c r="U144" s="23"/>
      <c r="V144" s="64"/>
      <c r="W144" s="65"/>
      <c r="X144" s="66">
        <v>20</v>
      </c>
      <c r="Y144" s="70"/>
      <c r="Z144" s="71">
        <v>192</v>
      </c>
      <c r="AA144" s="24"/>
      <c r="AB144" s="69">
        <v>0.28000000000000003</v>
      </c>
      <c r="AC144" s="481">
        <v>5888</v>
      </c>
      <c r="AD144" s="480" t="s">
        <v>36</v>
      </c>
      <c r="AE144" s="259" t="s">
        <v>36</v>
      </c>
      <c r="AF144" s="118" t="s">
        <v>36</v>
      </c>
      <c r="AG144" s="5" t="s">
        <v>95</v>
      </c>
      <c r="AH144" s="17" t="s">
        <v>20</v>
      </c>
      <c r="AI144" s="31">
        <v>25.5</v>
      </c>
      <c r="AJ144" s="32">
        <v>25.5</v>
      </c>
      <c r="AK144" s="33" t="s">
        <v>36</v>
      </c>
      <c r="AL144" s="94"/>
    </row>
    <row r="145" spans="1:38">
      <c r="A145" s="2235"/>
      <c r="B145" s="472">
        <v>41643</v>
      </c>
      <c r="C145" s="473" t="s">
        <v>40</v>
      </c>
      <c r="D145" s="116" t="s">
        <v>658</v>
      </c>
      <c r="E145" s="73">
        <v>3</v>
      </c>
      <c r="F145" s="61">
        <v>24.8</v>
      </c>
      <c r="G145" s="23">
        <v>22.6</v>
      </c>
      <c r="H145" s="64">
        <v>22.8</v>
      </c>
      <c r="I145" s="65">
        <v>12.9</v>
      </c>
      <c r="J145" s="66">
        <v>8.1</v>
      </c>
      <c r="K145" s="24">
        <v>7.46</v>
      </c>
      <c r="L145" s="69">
        <v>7.52</v>
      </c>
      <c r="M145" s="65">
        <v>28.4</v>
      </c>
      <c r="N145" s="66">
        <v>29.6</v>
      </c>
      <c r="O145" s="23"/>
      <c r="P145" s="64">
        <v>100</v>
      </c>
      <c r="Q145" s="23"/>
      <c r="R145" s="64">
        <v>82</v>
      </c>
      <c r="S145" s="23"/>
      <c r="T145" s="64"/>
      <c r="U145" s="23"/>
      <c r="V145" s="64"/>
      <c r="W145" s="65"/>
      <c r="X145" s="66">
        <v>19</v>
      </c>
      <c r="Y145" s="70"/>
      <c r="Z145" s="71">
        <v>228</v>
      </c>
      <c r="AA145" s="24"/>
      <c r="AB145" s="69">
        <v>0.61</v>
      </c>
      <c r="AC145" s="481">
        <v>1338</v>
      </c>
      <c r="AD145" s="480" t="s">
        <v>36</v>
      </c>
      <c r="AE145" s="259" t="s">
        <v>36</v>
      </c>
      <c r="AF145" s="118" t="s">
        <v>36</v>
      </c>
      <c r="AG145" s="6" t="s">
        <v>397</v>
      </c>
      <c r="AH145" s="18" t="s">
        <v>398</v>
      </c>
      <c r="AI145" s="37">
        <v>9</v>
      </c>
      <c r="AJ145" s="38">
        <v>9.1999999999999993</v>
      </c>
      <c r="AK145" s="39" t="s">
        <v>36</v>
      </c>
      <c r="AL145" s="95"/>
    </row>
    <row r="146" spans="1:38">
      <c r="A146" s="2235"/>
      <c r="B146" s="472">
        <v>41644</v>
      </c>
      <c r="C146" s="473" t="s">
        <v>41</v>
      </c>
      <c r="D146" s="116" t="s">
        <v>658</v>
      </c>
      <c r="E146" s="73"/>
      <c r="F146" s="61">
        <v>27.4</v>
      </c>
      <c r="G146" s="23">
        <v>23.8</v>
      </c>
      <c r="H146" s="64">
        <v>23.7</v>
      </c>
      <c r="I146" s="65">
        <v>16.399999999999999</v>
      </c>
      <c r="J146" s="66">
        <v>8.8000000000000007</v>
      </c>
      <c r="K146" s="24">
        <v>7.38</v>
      </c>
      <c r="L146" s="69">
        <v>7.55</v>
      </c>
      <c r="M146" s="65"/>
      <c r="N146" s="66"/>
      <c r="O146" s="23"/>
      <c r="P146" s="64"/>
      <c r="Q146" s="23"/>
      <c r="R146" s="64"/>
      <c r="S146" s="23"/>
      <c r="T146" s="64"/>
      <c r="U146" s="23"/>
      <c r="V146" s="64"/>
      <c r="W146" s="65"/>
      <c r="X146" s="66"/>
      <c r="Y146" s="70"/>
      <c r="Z146" s="71"/>
      <c r="AA146" s="24"/>
      <c r="AB146" s="69"/>
      <c r="AC146" s="481">
        <v>1659</v>
      </c>
      <c r="AD146" s="480" t="s">
        <v>36</v>
      </c>
      <c r="AE146" s="259" t="s">
        <v>36</v>
      </c>
      <c r="AF146" s="118" t="s">
        <v>36</v>
      </c>
      <c r="AG146" s="6" t="s">
        <v>21</v>
      </c>
      <c r="AH146" s="18"/>
      <c r="AI146" s="40">
        <v>7.47</v>
      </c>
      <c r="AJ146" s="41">
        <v>7.64</v>
      </c>
      <c r="AK146" s="42" t="s">
        <v>36</v>
      </c>
      <c r="AL146" s="96"/>
    </row>
    <row r="147" spans="1:38">
      <c r="A147" s="2235"/>
      <c r="B147" s="472">
        <v>41645</v>
      </c>
      <c r="C147" s="473" t="s">
        <v>42</v>
      </c>
      <c r="D147" s="116" t="s">
        <v>657</v>
      </c>
      <c r="E147" s="73"/>
      <c r="F147" s="61">
        <v>29.4</v>
      </c>
      <c r="G147" s="23">
        <v>24.7</v>
      </c>
      <c r="H147" s="64">
        <v>25.1</v>
      </c>
      <c r="I147" s="65">
        <v>15.5</v>
      </c>
      <c r="J147" s="66">
        <v>9.9</v>
      </c>
      <c r="K147" s="24">
        <v>7.47</v>
      </c>
      <c r="L147" s="69">
        <v>7.59</v>
      </c>
      <c r="M147" s="65"/>
      <c r="N147" s="66"/>
      <c r="O147" s="23"/>
      <c r="P147" s="64"/>
      <c r="Q147" s="23"/>
      <c r="R147" s="64"/>
      <c r="S147" s="23"/>
      <c r="T147" s="64"/>
      <c r="U147" s="23"/>
      <c r="V147" s="64"/>
      <c r="W147" s="65"/>
      <c r="X147" s="66"/>
      <c r="Y147" s="70"/>
      <c r="Z147" s="71"/>
      <c r="AA147" s="24"/>
      <c r="AB147" s="69"/>
      <c r="AC147" s="481">
        <v>1333</v>
      </c>
      <c r="AD147" s="480" t="s">
        <v>36</v>
      </c>
      <c r="AE147" s="259" t="s">
        <v>36</v>
      </c>
      <c r="AF147" s="118" t="s">
        <v>36</v>
      </c>
      <c r="AG147" s="6" t="s">
        <v>369</v>
      </c>
      <c r="AH147" s="18" t="s">
        <v>22</v>
      </c>
      <c r="AI147" s="34">
        <v>32.4</v>
      </c>
      <c r="AJ147" s="35">
        <v>32.1</v>
      </c>
      <c r="AK147" s="36" t="s">
        <v>36</v>
      </c>
      <c r="AL147" s="97"/>
    </row>
    <row r="148" spans="1:38">
      <c r="A148" s="2235"/>
      <c r="B148" s="472">
        <v>41646</v>
      </c>
      <c r="C148" s="473" t="s">
        <v>37</v>
      </c>
      <c r="D148" s="116" t="s">
        <v>657</v>
      </c>
      <c r="E148" s="73">
        <v>3</v>
      </c>
      <c r="F148" s="61">
        <v>30</v>
      </c>
      <c r="G148" s="23">
        <v>24.6</v>
      </c>
      <c r="H148" s="64">
        <v>24.3</v>
      </c>
      <c r="I148" s="65">
        <v>40.6</v>
      </c>
      <c r="J148" s="66">
        <v>4.5</v>
      </c>
      <c r="K148" s="24">
        <v>7.45</v>
      </c>
      <c r="L148" s="69">
        <v>7.31</v>
      </c>
      <c r="M148" s="65">
        <v>25.6</v>
      </c>
      <c r="N148" s="66">
        <v>30.8</v>
      </c>
      <c r="O148" s="23"/>
      <c r="P148" s="64">
        <v>110</v>
      </c>
      <c r="Q148" s="23"/>
      <c r="R148" s="64">
        <v>80</v>
      </c>
      <c r="S148" s="23"/>
      <c r="T148" s="64"/>
      <c r="U148" s="23"/>
      <c r="V148" s="64"/>
      <c r="W148" s="65"/>
      <c r="X148" s="66">
        <v>23</v>
      </c>
      <c r="Y148" s="70"/>
      <c r="Z148" s="71">
        <v>224</v>
      </c>
      <c r="AA148" s="24"/>
      <c r="AB148" s="69">
        <v>0.21</v>
      </c>
      <c r="AC148" s="481">
        <v>8888</v>
      </c>
      <c r="AD148" s="480" t="s">
        <v>36</v>
      </c>
      <c r="AE148" s="259" t="s">
        <v>36</v>
      </c>
      <c r="AF148" s="118" t="s">
        <v>36</v>
      </c>
      <c r="AG148" s="6" t="s">
        <v>399</v>
      </c>
      <c r="AH148" s="18" t="s">
        <v>23</v>
      </c>
      <c r="AI148" s="34">
        <v>130</v>
      </c>
      <c r="AJ148" s="35">
        <v>120</v>
      </c>
      <c r="AK148" s="36" t="s">
        <v>36</v>
      </c>
      <c r="AL148" s="97"/>
    </row>
    <row r="149" spans="1:38">
      <c r="A149" s="2235"/>
      <c r="B149" s="472">
        <v>41647</v>
      </c>
      <c r="C149" s="473" t="s">
        <v>38</v>
      </c>
      <c r="D149" s="116" t="s">
        <v>658</v>
      </c>
      <c r="E149" s="73"/>
      <c r="F149" s="61">
        <v>28.1</v>
      </c>
      <c r="G149" s="23">
        <v>25</v>
      </c>
      <c r="H149" s="64">
        <v>25.2</v>
      </c>
      <c r="I149" s="65">
        <v>21.8</v>
      </c>
      <c r="J149" s="66">
        <v>4</v>
      </c>
      <c r="K149" s="24">
        <v>7.48</v>
      </c>
      <c r="L149" s="69">
        <v>7.47</v>
      </c>
      <c r="M149" s="65">
        <v>29</v>
      </c>
      <c r="N149" s="66">
        <v>30.2</v>
      </c>
      <c r="O149" s="23"/>
      <c r="P149" s="64">
        <v>110</v>
      </c>
      <c r="Q149" s="23"/>
      <c r="R149" s="64">
        <v>80</v>
      </c>
      <c r="S149" s="23"/>
      <c r="T149" s="64"/>
      <c r="U149" s="23"/>
      <c r="V149" s="64"/>
      <c r="W149" s="65"/>
      <c r="X149" s="66">
        <v>22</v>
      </c>
      <c r="Y149" s="70"/>
      <c r="Z149" s="71">
        <v>238</v>
      </c>
      <c r="AA149" s="24"/>
      <c r="AB149" s="69">
        <v>0.3</v>
      </c>
      <c r="AC149" s="481">
        <v>2949</v>
      </c>
      <c r="AD149" s="480" t="s">
        <v>36</v>
      </c>
      <c r="AE149" s="259" t="s">
        <v>36</v>
      </c>
      <c r="AF149" s="118" t="s">
        <v>36</v>
      </c>
      <c r="AG149" s="6" t="s">
        <v>373</v>
      </c>
      <c r="AH149" s="18" t="s">
        <v>23</v>
      </c>
      <c r="AI149" s="34">
        <v>86</v>
      </c>
      <c r="AJ149" s="35">
        <v>86</v>
      </c>
      <c r="AK149" s="36" t="s">
        <v>36</v>
      </c>
      <c r="AL149" s="97"/>
    </row>
    <row r="150" spans="1:38">
      <c r="A150" s="2235"/>
      <c r="B150" s="537">
        <v>41648</v>
      </c>
      <c r="C150" s="528" t="s">
        <v>35</v>
      </c>
      <c r="D150" s="116" t="s">
        <v>657</v>
      </c>
      <c r="E150" s="73"/>
      <c r="F150" s="61">
        <v>31</v>
      </c>
      <c r="G150" s="23">
        <v>25.5</v>
      </c>
      <c r="H150" s="64">
        <v>25.5</v>
      </c>
      <c r="I150" s="65">
        <v>9</v>
      </c>
      <c r="J150" s="66">
        <v>9.1999999999999993</v>
      </c>
      <c r="K150" s="24">
        <v>7.47</v>
      </c>
      <c r="L150" s="69">
        <v>7.64</v>
      </c>
      <c r="M150" s="65">
        <v>32.4</v>
      </c>
      <c r="N150" s="66">
        <v>32.1</v>
      </c>
      <c r="O150" s="23">
        <v>130</v>
      </c>
      <c r="P150" s="64">
        <v>120</v>
      </c>
      <c r="Q150" s="23">
        <v>86</v>
      </c>
      <c r="R150" s="64">
        <v>86</v>
      </c>
      <c r="S150" s="23">
        <v>74</v>
      </c>
      <c r="T150" s="64">
        <v>66</v>
      </c>
      <c r="U150" s="23">
        <v>12</v>
      </c>
      <c r="V150" s="64">
        <v>20</v>
      </c>
      <c r="W150" s="65">
        <v>16</v>
      </c>
      <c r="X150" s="66">
        <v>17</v>
      </c>
      <c r="Y150" s="70">
        <v>268</v>
      </c>
      <c r="Z150" s="71">
        <v>260</v>
      </c>
      <c r="AA150" s="24">
        <v>0.78</v>
      </c>
      <c r="AB150" s="69">
        <v>0.64</v>
      </c>
      <c r="AC150" s="481"/>
      <c r="AD150" s="480" t="s">
        <v>36</v>
      </c>
      <c r="AE150" s="259" t="s">
        <v>36</v>
      </c>
      <c r="AF150" s="118" t="s">
        <v>36</v>
      </c>
      <c r="AG150" s="6" t="s">
        <v>374</v>
      </c>
      <c r="AH150" s="18" t="s">
        <v>23</v>
      </c>
      <c r="AI150" s="34">
        <v>74</v>
      </c>
      <c r="AJ150" s="35">
        <v>66</v>
      </c>
      <c r="AK150" s="36" t="s">
        <v>36</v>
      </c>
      <c r="AL150" s="97"/>
    </row>
    <row r="151" spans="1:38">
      <c r="A151" s="2235"/>
      <c r="B151" s="1592">
        <v>41649</v>
      </c>
      <c r="C151" s="1593" t="s">
        <v>39</v>
      </c>
      <c r="D151" s="116" t="s">
        <v>658</v>
      </c>
      <c r="E151" s="73">
        <v>0</v>
      </c>
      <c r="F151" s="61">
        <v>26.1</v>
      </c>
      <c r="G151" s="23">
        <v>28.4</v>
      </c>
      <c r="H151" s="64">
        <v>26.5</v>
      </c>
      <c r="I151" s="65">
        <v>7.6</v>
      </c>
      <c r="J151" s="66">
        <v>6.9</v>
      </c>
      <c r="K151" s="24">
        <v>7.53</v>
      </c>
      <c r="L151" s="69">
        <v>7.62</v>
      </c>
      <c r="M151" s="65">
        <v>32.700000000000003</v>
      </c>
      <c r="N151" s="66">
        <v>23.5</v>
      </c>
      <c r="O151" s="23"/>
      <c r="P151" s="64">
        <v>130</v>
      </c>
      <c r="Q151" s="23"/>
      <c r="R151" s="64">
        <v>88</v>
      </c>
      <c r="S151" s="23"/>
      <c r="T151" s="64"/>
      <c r="U151" s="23"/>
      <c r="V151" s="64"/>
      <c r="W151" s="65"/>
      <c r="X151" s="66">
        <v>20</v>
      </c>
      <c r="Y151" s="70"/>
      <c r="Z151" s="71">
        <v>252</v>
      </c>
      <c r="AA151" s="24"/>
      <c r="AB151" s="69">
        <v>0.5</v>
      </c>
      <c r="AC151" s="481"/>
      <c r="AD151" s="480" t="s">
        <v>36</v>
      </c>
      <c r="AE151" s="259" t="s">
        <v>36</v>
      </c>
      <c r="AF151" s="118" t="s">
        <v>36</v>
      </c>
      <c r="AG151" s="6" t="s">
        <v>375</v>
      </c>
      <c r="AH151" s="18" t="s">
        <v>23</v>
      </c>
      <c r="AI151" s="34">
        <v>12</v>
      </c>
      <c r="AJ151" s="35">
        <v>20</v>
      </c>
      <c r="AK151" s="36" t="s">
        <v>36</v>
      </c>
      <c r="AL151" s="97"/>
    </row>
    <row r="152" spans="1:38">
      <c r="A152" s="2235"/>
      <c r="B152" s="472">
        <v>41650</v>
      </c>
      <c r="C152" s="473" t="s">
        <v>40</v>
      </c>
      <c r="D152" s="116" t="s">
        <v>659</v>
      </c>
      <c r="E152" s="73">
        <v>4</v>
      </c>
      <c r="F152" s="61">
        <v>22.7</v>
      </c>
      <c r="G152" s="23">
        <v>24.2</v>
      </c>
      <c r="H152" s="64">
        <v>25.2</v>
      </c>
      <c r="I152" s="65">
        <v>10.5</v>
      </c>
      <c r="J152" s="66">
        <v>7.2</v>
      </c>
      <c r="K152" s="24">
        <v>7.6</v>
      </c>
      <c r="L152" s="69">
        <v>7.73</v>
      </c>
      <c r="M152" s="65"/>
      <c r="N152" s="66"/>
      <c r="O152" s="23"/>
      <c r="P152" s="64"/>
      <c r="Q152" s="23"/>
      <c r="R152" s="64"/>
      <c r="S152" s="23"/>
      <c r="T152" s="64"/>
      <c r="U152" s="23"/>
      <c r="V152" s="64"/>
      <c r="W152" s="65"/>
      <c r="X152" s="66"/>
      <c r="Y152" s="70"/>
      <c r="Z152" s="71"/>
      <c r="AA152" s="24"/>
      <c r="AB152" s="69"/>
      <c r="AC152" s="481"/>
      <c r="AD152" s="480" t="s">
        <v>36</v>
      </c>
      <c r="AE152" s="259" t="s">
        <v>36</v>
      </c>
      <c r="AF152" s="118" t="s">
        <v>36</v>
      </c>
      <c r="AG152" s="6" t="s">
        <v>400</v>
      </c>
      <c r="AH152" s="18" t="s">
        <v>23</v>
      </c>
      <c r="AI152" s="37">
        <v>16</v>
      </c>
      <c r="AJ152" s="38">
        <v>17</v>
      </c>
      <c r="AK152" s="39" t="s">
        <v>36</v>
      </c>
      <c r="AL152" s="95"/>
    </row>
    <row r="153" spans="1:38">
      <c r="A153" s="2235"/>
      <c r="B153" s="472">
        <v>41651</v>
      </c>
      <c r="C153" s="473" t="s">
        <v>41</v>
      </c>
      <c r="D153" s="116" t="s">
        <v>659</v>
      </c>
      <c r="E153" s="73">
        <v>11</v>
      </c>
      <c r="F153" s="61">
        <v>22.2</v>
      </c>
      <c r="G153" s="23">
        <v>22.3</v>
      </c>
      <c r="H153" s="64">
        <v>22.9</v>
      </c>
      <c r="I153" s="65">
        <v>10.3</v>
      </c>
      <c r="J153" s="66">
        <v>8.8000000000000007</v>
      </c>
      <c r="K153" s="24">
        <v>7.59</v>
      </c>
      <c r="L153" s="69">
        <v>7.73</v>
      </c>
      <c r="M153" s="65"/>
      <c r="N153" s="66"/>
      <c r="O153" s="23"/>
      <c r="P153" s="64"/>
      <c r="Q153" s="23"/>
      <c r="R153" s="64"/>
      <c r="S153" s="23"/>
      <c r="T153" s="64"/>
      <c r="U153" s="23"/>
      <c r="V153" s="64"/>
      <c r="W153" s="65"/>
      <c r="X153" s="66"/>
      <c r="Y153" s="70"/>
      <c r="Z153" s="71"/>
      <c r="AA153" s="24"/>
      <c r="AB153" s="69"/>
      <c r="AC153" s="481"/>
      <c r="AD153" s="480" t="s">
        <v>36</v>
      </c>
      <c r="AE153" s="259" t="s">
        <v>36</v>
      </c>
      <c r="AF153" s="118" t="s">
        <v>36</v>
      </c>
      <c r="AG153" s="6" t="s">
        <v>401</v>
      </c>
      <c r="AH153" s="18" t="s">
        <v>23</v>
      </c>
      <c r="AI153" s="49">
        <v>268</v>
      </c>
      <c r="AJ153" s="50">
        <v>260</v>
      </c>
      <c r="AK153" s="25" t="s">
        <v>36</v>
      </c>
      <c r="AL153" s="26"/>
    </row>
    <row r="154" spans="1:38">
      <c r="A154" s="2235"/>
      <c r="B154" s="472">
        <v>41652</v>
      </c>
      <c r="C154" s="473" t="s">
        <v>42</v>
      </c>
      <c r="D154" s="116" t="s">
        <v>657</v>
      </c>
      <c r="E154" s="73"/>
      <c r="F154" s="61">
        <v>27</v>
      </c>
      <c r="G154" s="23">
        <v>22.8</v>
      </c>
      <c r="H154" s="64">
        <v>23.3</v>
      </c>
      <c r="I154" s="65">
        <v>9.1999999999999993</v>
      </c>
      <c r="J154" s="66">
        <v>8.6999999999999993</v>
      </c>
      <c r="K154" s="24">
        <v>7.65</v>
      </c>
      <c r="L154" s="69">
        <v>7.76</v>
      </c>
      <c r="M154" s="65"/>
      <c r="N154" s="66"/>
      <c r="O154" s="23"/>
      <c r="P154" s="64"/>
      <c r="Q154" s="23"/>
      <c r="R154" s="64"/>
      <c r="S154" s="23"/>
      <c r="T154" s="64"/>
      <c r="U154" s="23"/>
      <c r="V154" s="64"/>
      <c r="W154" s="65"/>
      <c r="X154" s="66"/>
      <c r="Y154" s="70"/>
      <c r="Z154" s="71"/>
      <c r="AA154" s="24"/>
      <c r="AB154" s="69"/>
      <c r="AC154" s="481"/>
      <c r="AD154" s="480" t="s">
        <v>36</v>
      </c>
      <c r="AE154" s="259" t="s">
        <v>36</v>
      </c>
      <c r="AF154" s="118" t="s">
        <v>36</v>
      </c>
      <c r="AG154" s="6" t="s">
        <v>402</v>
      </c>
      <c r="AH154" s="18" t="s">
        <v>23</v>
      </c>
      <c r="AI154" s="41">
        <v>0.78</v>
      </c>
      <c r="AJ154" s="41">
        <v>0.64</v>
      </c>
      <c r="AK154" s="42" t="s">
        <v>36</v>
      </c>
      <c r="AL154" s="96"/>
    </row>
    <row r="155" spans="1:38">
      <c r="A155" s="2235"/>
      <c r="B155" s="472">
        <v>41653</v>
      </c>
      <c r="C155" s="473" t="s">
        <v>37</v>
      </c>
      <c r="D155" s="116" t="s">
        <v>658</v>
      </c>
      <c r="E155" s="73">
        <v>12</v>
      </c>
      <c r="F155" s="61">
        <v>26.8</v>
      </c>
      <c r="G155" s="23">
        <v>23.4</v>
      </c>
      <c r="H155" s="64">
        <v>24</v>
      </c>
      <c r="I155" s="65">
        <v>9.3000000000000007</v>
      </c>
      <c r="J155" s="66">
        <v>8.4</v>
      </c>
      <c r="K155" s="24">
        <v>7.59</v>
      </c>
      <c r="L155" s="69">
        <v>7.71</v>
      </c>
      <c r="M155" s="65">
        <v>33.1</v>
      </c>
      <c r="N155" s="66">
        <v>32.9</v>
      </c>
      <c r="O155" s="23"/>
      <c r="P155" s="64">
        <v>130</v>
      </c>
      <c r="Q155" s="23"/>
      <c r="R155" s="64">
        <v>88</v>
      </c>
      <c r="S155" s="23"/>
      <c r="T155" s="64"/>
      <c r="U155" s="23"/>
      <c r="V155" s="64"/>
      <c r="W155" s="65"/>
      <c r="X155" s="66">
        <v>19</v>
      </c>
      <c r="Y155" s="70"/>
      <c r="Z155" s="71">
        <v>264</v>
      </c>
      <c r="AA155" s="24"/>
      <c r="AB155" s="69">
        <v>0.57999999999999996</v>
      </c>
      <c r="AC155" s="481">
        <v>3779</v>
      </c>
      <c r="AD155" s="480" t="s">
        <v>36</v>
      </c>
      <c r="AE155" s="259" t="s">
        <v>36</v>
      </c>
      <c r="AF155" s="118" t="s">
        <v>36</v>
      </c>
      <c r="AG155" s="6" t="s">
        <v>24</v>
      </c>
      <c r="AH155" s="18" t="s">
        <v>23</v>
      </c>
      <c r="AI155" s="23">
        <v>6</v>
      </c>
      <c r="AJ155" s="48">
        <v>5.7</v>
      </c>
      <c r="AK155" s="155" t="s">
        <v>36</v>
      </c>
      <c r="AL155" s="96"/>
    </row>
    <row r="156" spans="1:38">
      <c r="A156" s="2235"/>
      <c r="B156" s="472">
        <v>41654</v>
      </c>
      <c r="C156" s="473" t="s">
        <v>38</v>
      </c>
      <c r="D156" s="75" t="s">
        <v>658</v>
      </c>
      <c r="E156" s="73">
        <v>19</v>
      </c>
      <c r="F156" s="61">
        <v>25.5</v>
      </c>
      <c r="G156" s="23">
        <v>23.5</v>
      </c>
      <c r="H156" s="64">
        <v>23.8</v>
      </c>
      <c r="I156" s="65">
        <v>38.700000000000003</v>
      </c>
      <c r="J156" s="66">
        <v>7.8</v>
      </c>
      <c r="K156" s="24">
        <v>7.43</v>
      </c>
      <c r="L156" s="69">
        <v>7.1</v>
      </c>
      <c r="M156" s="65">
        <v>22.1</v>
      </c>
      <c r="N156" s="66">
        <v>20.2</v>
      </c>
      <c r="O156" s="23"/>
      <c r="P156" s="64">
        <v>60</v>
      </c>
      <c r="Q156" s="23"/>
      <c r="R156" s="64">
        <v>54</v>
      </c>
      <c r="S156" s="23"/>
      <c r="T156" s="64"/>
      <c r="U156" s="23"/>
      <c r="V156" s="64"/>
      <c r="W156" s="65"/>
      <c r="X156" s="66">
        <v>19</v>
      </c>
      <c r="Y156" s="70"/>
      <c r="Z156" s="71">
        <v>162</v>
      </c>
      <c r="AA156" s="24"/>
      <c r="AB156" s="69">
        <v>0.3</v>
      </c>
      <c r="AC156" s="481">
        <v>8855</v>
      </c>
      <c r="AD156" s="480" t="s">
        <v>36</v>
      </c>
      <c r="AE156" s="259" t="s">
        <v>36</v>
      </c>
      <c r="AF156" s="118" t="s">
        <v>36</v>
      </c>
      <c r="AG156" s="6" t="s">
        <v>25</v>
      </c>
      <c r="AH156" s="18" t="s">
        <v>23</v>
      </c>
      <c r="AI156" s="23">
        <v>2.1</v>
      </c>
      <c r="AJ156" s="48">
        <v>2.1</v>
      </c>
      <c r="AK156" s="36" t="s">
        <v>36</v>
      </c>
      <c r="AL156" s="96"/>
    </row>
    <row r="157" spans="1:38">
      <c r="A157" s="2235"/>
      <c r="B157" s="472">
        <v>41655</v>
      </c>
      <c r="C157" s="473" t="s">
        <v>35</v>
      </c>
      <c r="D157" s="116" t="s">
        <v>659</v>
      </c>
      <c r="E157" s="73">
        <v>10</v>
      </c>
      <c r="F157" s="61">
        <v>22.6</v>
      </c>
      <c r="G157" s="23">
        <v>22.4</v>
      </c>
      <c r="H157" s="64">
        <v>23</v>
      </c>
      <c r="I157" s="65">
        <v>18.600000000000001</v>
      </c>
      <c r="J157" s="66">
        <v>7.2</v>
      </c>
      <c r="K157" s="24">
        <v>7.46</v>
      </c>
      <c r="L157" s="69">
        <v>7.15</v>
      </c>
      <c r="M157" s="65">
        <v>26.4</v>
      </c>
      <c r="N157" s="66">
        <v>23.1</v>
      </c>
      <c r="O157" s="23"/>
      <c r="P157" s="64">
        <v>84</v>
      </c>
      <c r="Q157" s="23"/>
      <c r="R157" s="64">
        <v>66</v>
      </c>
      <c r="S157" s="23"/>
      <c r="T157" s="64"/>
      <c r="U157" s="23"/>
      <c r="V157" s="64"/>
      <c r="W157" s="65"/>
      <c r="X157" s="66">
        <v>20</v>
      </c>
      <c r="Y157" s="70"/>
      <c r="Z157" s="71">
        <v>200</v>
      </c>
      <c r="AA157" s="24"/>
      <c r="AB157" s="69">
        <v>0.33</v>
      </c>
      <c r="AC157" s="481">
        <v>6539</v>
      </c>
      <c r="AD157" s="480" t="s">
        <v>36</v>
      </c>
      <c r="AE157" s="259" t="s">
        <v>36</v>
      </c>
      <c r="AF157" s="118" t="s">
        <v>36</v>
      </c>
      <c r="AG157" s="6" t="s">
        <v>403</v>
      </c>
      <c r="AH157" s="18" t="s">
        <v>23</v>
      </c>
      <c r="AI157" s="23">
        <v>7.1</v>
      </c>
      <c r="AJ157" s="48">
        <v>7.3</v>
      </c>
      <c r="AK157" s="36" t="s">
        <v>36</v>
      </c>
      <c r="AL157" s="96"/>
    </row>
    <row r="158" spans="1:38">
      <c r="A158" s="2235"/>
      <c r="B158" s="472">
        <v>41656</v>
      </c>
      <c r="C158" s="473" t="s">
        <v>39</v>
      </c>
      <c r="D158" s="116" t="s">
        <v>658</v>
      </c>
      <c r="E158" s="73">
        <v>2</v>
      </c>
      <c r="F158" s="61">
        <v>23.1</v>
      </c>
      <c r="G158" s="23">
        <v>21.6</v>
      </c>
      <c r="H158" s="64">
        <v>22</v>
      </c>
      <c r="I158" s="65">
        <v>9.8000000000000007</v>
      </c>
      <c r="J158" s="66">
        <v>6.4</v>
      </c>
      <c r="K158" s="24">
        <v>7.48</v>
      </c>
      <c r="L158" s="69">
        <v>7.4</v>
      </c>
      <c r="M158" s="65">
        <v>26.1</v>
      </c>
      <c r="N158" s="66">
        <v>25.8</v>
      </c>
      <c r="O158" s="23"/>
      <c r="P158" s="64">
        <v>91</v>
      </c>
      <c r="Q158" s="23"/>
      <c r="R158" s="64">
        <v>74</v>
      </c>
      <c r="S158" s="23"/>
      <c r="T158" s="64"/>
      <c r="U158" s="23"/>
      <c r="V158" s="64"/>
      <c r="W158" s="65"/>
      <c r="X158" s="66">
        <v>17</v>
      </c>
      <c r="Y158" s="70"/>
      <c r="Z158" s="71">
        <v>212</v>
      </c>
      <c r="AA158" s="24"/>
      <c r="AB158" s="69">
        <v>0.37</v>
      </c>
      <c r="AC158" s="481">
        <v>1333</v>
      </c>
      <c r="AD158" s="480" t="s">
        <v>36</v>
      </c>
      <c r="AE158" s="259" t="s">
        <v>36</v>
      </c>
      <c r="AF158" s="118" t="s">
        <v>36</v>
      </c>
      <c r="AG158" s="6" t="s">
        <v>404</v>
      </c>
      <c r="AH158" s="18" t="s">
        <v>23</v>
      </c>
      <c r="AI158" s="45">
        <v>0.11</v>
      </c>
      <c r="AJ158" s="46">
        <v>0.1</v>
      </c>
      <c r="AK158" s="47" t="s">
        <v>36</v>
      </c>
      <c r="AL158" s="98"/>
    </row>
    <row r="159" spans="1:38">
      <c r="A159" s="2235"/>
      <c r="B159" s="472">
        <v>41657</v>
      </c>
      <c r="C159" s="473" t="s">
        <v>40</v>
      </c>
      <c r="D159" s="116" t="s">
        <v>657</v>
      </c>
      <c r="E159" s="73"/>
      <c r="F159" s="61">
        <v>27.6</v>
      </c>
      <c r="G159" s="23">
        <v>22.4</v>
      </c>
      <c r="H159" s="64">
        <v>22.8</v>
      </c>
      <c r="I159" s="65">
        <v>10.199999999999999</v>
      </c>
      <c r="J159" s="66">
        <v>9.6999999999999993</v>
      </c>
      <c r="K159" s="24">
        <v>7.48</v>
      </c>
      <c r="L159" s="69">
        <v>7.66</v>
      </c>
      <c r="M159" s="65">
        <v>29.4</v>
      </c>
      <c r="N159" s="66">
        <v>29.1</v>
      </c>
      <c r="O159" s="23"/>
      <c r="P159" s="64">
        <v>110</v>
      </c>
      <c r="Q159" s="23"/>
      <c r="R159" s="64">
        <v>86</v>
      </c>
      <c r="S159" s="23"/>
      <c r="T159" s="64"/>
      <c r="U159" s="23"/>
      <c r="V159" s="64"/>
      <c r="W159" s="65"/>
      <c r="X159" s="66">
        <v>16</v>
      </c>
      <c r="Y159" s="70"/>
      <c r="Z159" s="71">
        <v>236</v>
      </c>
      <c r="AA159" s="24"/>
      <c r="AB159" s="69">
        <v>0.71</v>
      </c>
      <c r="AC159" s="481"/>
      <c r="AD159" s="480" t="s">
        <v>36</v>
      </c>
      <c r="AE159" s="259" t="s">
        <v>36</v>
      </c>
      <c r="AF159" s="118" t="s">
        <v>36</v>
      </c>
      <c r="AG159" s="6" t="s">
        <v>26</v>
      </c>
      <c r="AH159" s="18" t="s">
        <v>23</v>
      </c>
      <c r="AI159" s="24">
        <v>0.77</v>
      </c>
      <c r="AJ159" s="44">
        <v>0.75</v>
      </c>
      <c r="AK159" s="42" t="s">
        <v>36</v>
      </c>
      <c r="AL159" s="96"/>
    </row>
    <row r="160" spans="1:38">
      <c r="A160" s="2235"/>
      <c r="B160" s="472">
        <v>41658</v>
      </c>
      <c r="C160" s="473" t="s">
        <v>41</v>
      </c>
      <c r="D160" s="116" t="s">
        <v>658</v>
      </c>
      <c r="E160" s="73">
        <v>9</v>
      </c>
      <c r="F160" s="61">
        <v>27.8</v>
      </c>
      <c r="G160" s="23">
        <v>23.6</v>
      </c>
      <c r="H160" s="64">
        <v>24.3</v>
      </c>
      <c r="I160" s="65">
        <v>10.5</v>
      </c>
      <c r="J160" s="66">
        <v>7.9</v>
      </c>
      <c r="K160" s="24">
        <v>7.53</v>
      </c>
      <c r="L160" s="69">
        <v>7.73</v>
      </c>
      <c r="M160" s="65"/>
      <c r="N160" s="66"/>
      <c r="O160" s="23"/>
      <c r="P160" s="64"/>
      <c r="Q160" s="23"/>
      <c r="R160" s="64"/>
      <c r="S160" s="23"/>
      <c r="T160" s="64"/>
      <c r="U160" s="23"/>
      <c r="V160" s="64"/>
      <c r="W160" s="65"/>
      <c r="X160" s="66"/>
      <c r="Y160" s="70"/>
      <c r="Z160" s="71"/>
      <c r="AA160" s="24"/>
      <c r="AB160" s="69"/>
      <c r="AC160" s="481"/>
      <c r="AD160" s="480" t="s">
        <v>36</v>
      </c>
      <c r="AE160" s="259" t="s">
        <v>36</v>
      </c>
      <c r="AF160" s="118" t="s">
        <v>36</v>
      </c>
      <c r="AG160" s="6" t="s">
        <v>98</v>
      </c>
      <c r="AH160" s="18" t="s">
        <v>23</v>
      </c>
      <c r="AI160" s="24">
        <v>0.92</v>
      </c>
      <c r="AJ160" s="44">
        <v>0.93</v>
      </c>
      <c r="AK160" s="42" t="s">
        <v>36</v>
      </c>
      <c r="AL160" s="96"/>
    </row>
    <row r="161" spans="1:38">
      <c r="A161" s="2235"/>
      <c r="B161" s="472">
        <v>41659</v>
      </c>
      <c r="C161" s="473" t="s">
        <v>42</v>
      </c>
      <c r="D161" s="116" t="s">
        <v>658</v>
      </c>
      <c r="E161" s="73">
        <v>1</v>
      </c>
      <c r="F161" s="61">
        <v>24.2</v>
      </c>
      <c r="G161" s="23">
        <v>24</v>
      </c>
      <c r="H161" s="64">
        <v>24.6</v>
      </c>
      <c r="I161" s="65">
        <v>41.6</v>
      </c>
      <c r="J161" s="66">
        <v>6</v>
      </c>
      <c r="K161" s="24">
        <v>7.4</v>
      </c>
      <c r="L161" s="69">
        <v>7.41</v>
      </c>
      <c r="M161" s="65"/>
      <c r="N161" s="66"/>
      <c r="O161" s="23"/>
      <c r="P161" s="64"/>
      <c r="Q161" s="23"/>
      <c r="R161" s="64"/>
      <c r="S161" s="23"/>
      <c r="T161" s="64"/>
      <c r="U161" s="23"/>
      <c r="V161" s="64"/>
      <c r="W161" s="65"/>
      <c r="X161" s="66"/>
      <c r="Y161" s="70"/>
      <c r="Z161" s="71"/>
      <c r="AA161" s="24"/>
      <c r="AB161" s="69"/>
      <c r="AC161" s="481">
        <v>6394</v>
      </c>
      <c r="AD161" s="480" t="s">
        <v>36</v>
      </c>
      <c r="AE161" s="259" t="s">
        <v>36</v>
      </c>
      <c r="AF161" s="118" t="s">
        <v>36</v>
      </c>
      <c r="AG161" s="6" t="s">
        <v>384</v>
      </c>
      <c r="AH161" s="18" t="s">
        <v>23</v>
      </c>
      <c r="AI161" s="45">
        <v>0.19700000000000001</v>
      </c>
      <c r="AJ161" s="46">
        <v>0.192</v>
      </c>
      <c r="AK161" s="47" t="s">
        <v>36</v>
      </c>
      <c r="AL161" s="98"/>
    </row>
    <row r="162" spans="1:38">
      <c r="A162" s="2235"/>
      <c r="B162" s="472">
        <v>41660</v>
      </c>
      <c r="C162" s="473" t="s">
        <v>37</v>
      </c>
      <c r="D162" s="116" t="s">
        <v>657</v>
      </c>
      <c r="E162" s="73"/>
      <c r="F162" s="61">
        <v>26.8</v>
      </c>
      <c r="G162" s="23">
        <v>23.1</v>
      </c>
      <c r="H162" s="64">
        <v>23.5</v>
      </c>
      <c r="I162" s="65">
        <v>12.9</v>
      </c>
      <c r="J162" s="66">
        <v>8</v>
      </c>
      <c r="K162" s="24">
        <v>7.46</v>
      </c>
      <c r="L162" s="69">
        <v>7.56</v>
      </c>
      <c r="M162" s="65">
        <v>31.2</v>
      </c>
      <c r="N162" s="66">
        <v>29.9</v>
      </c>
      <c r="O162" s="23"/>
      <c r="P162" s="64">
        <v>110</v>
      </c>
      <c r="Q162" s="23"/>
      <c r="R162" s="64">
        <v>84</v>
      </c>
      <c r="S162" s="23"/>
      <c r="T162" s="64"/>
      <c r="U162" s="23"/>
      <c r="V162" s="64"/>
      <c r="W162" s="65"/>
      <c r="X162" s="66">
        <v>19</v>
      </c>
      <c r="Y162" s="70"/>
      <c r="Z162" s="71">
        <v>232</v>
      </c>
      <c r="AA162" s="24"/>
      <c r="AB162" s="69">
        <v>0.5</v>
      </c>
      <c r="AC162" s="481">
        <v>1111</v>
      </c>
      <c r="AD162" s="480" t="s">
        <v>36</v>
      </c>
      <c r="AE162" s="259" t="s">
        <v>36</v>
      </c>
      <c r="AF162" s="118" t="s">
        <v>36</v>
      </c>
      <c r="AG162" s="6" t="s">
        <v>405</v>
      </c>
      <c r="AH162" s="18" t="s">
        <v>23</v>
      </c>
      <c r="AI162" s="269" t="s">
        <v>644</v>
      </c>
      <c r="AJ162" s="269" t="s">
        <v>644</v>
      </c>
      <c r="AK162" s="42" t="s">
        <v>36</v>
      </c>
      <c r="AL162" s="96"/>
    </row>
    <row r="163" spans="1:38">
      <c r="A163" s="2235"/>
      <c r="B163" s="472">
        <v>41661</v>
      </c>
      <c r="C163" s="473" t="s">
        <v>38</v>
      </c>
      <c r="D163" s="116" t="s">
        <v>657</v>
      </c>
      <c r="E163" s="73"/>
      <c r="F163" s="61">
        <v>27.9</v>
      </c>
      <c r="G163" s="23">
        <v>23.6</v>
      </c>
      <c r="H163" s="64">
        <v>24.4</v>
      </c>
      <c r="I163" s="65">
        <v>9.6999999999999993</v>
      </c>
      <c r="J163" s="66">
        <v>8.9</v>
      </c>
      <c r="K163" s="24">
        <v>7.51</v>
      </c>
      <c r="L163" s="69">
        <v>7.68</v>
      </c>
      <c r="M163" s="65">
        <v>33.1</v>
      </c>
      <c r="N163" s="66">
        <v>33.200000000000003</v>
      </c>
      <c r="O163" s="23"/>
      <c r="P163" s="64">
        <v>130</v>
      </c>
      <c r="Q163" s="23"/>
      <c r="R163" s="64">
        <v>92</v>
      </c>
      <c r="S163" s="23"/>
      <c r="T163" s="64"/>
      <c r="U163" s="23"/>
      <c r="V163" s="64"/>
      <c r="W163" s="65"/>
      <c r="X163" s="66">
        <v>18</v>
      </c>
      <c r="Y163" s="70"/>
      <c r="Z163" s="71">
        <v>278</v>
      </c>
      <c r="AA163" s="24"/>
      <c r="AB163" s="69">
        <v>0.8</v>
      </c>
      <c r="AC163" s="481"/>
      <c r="AD163" s="480" t="s">
        <v>36</v>
      </c>
      <c r="AE163" s="259" t="s">
        <v>36</v>
      </c>
      <c r="AF163" s="118" t="s">
        <v>36</v>
      </c>
      <c r="AG163" s="6" t="s">
        <v>99</v>
      </c>
      <c r="AH163" s="18" t="s">
        <v>23</v>
      </c>
      <c r="AI163" s="23">
        <v>17</v>
      </c>
      <c r="AJ163" s="48">
        <v>17</v>
      </c>
      <c r="AK163" s="36" t="s">
        <v>36</v>
      </c>
      <c r="AL163" s="97"/>
    </row>
    <row r="164" spans="1:38">
      <c r="A164" s="2235"/>
      <c r="B164" s="472">
        <v>41662</v>
      </c>
      <c r="C164" s="473" t="s">
        <v>35</v>
      </c>
      <c r="D164" s="116" t="s">
        <v>657</v>
      </c>
      <c r="E164" s="73"/>
      <c r="F164" s="61">
        <v>29.7</v>
      </c>
      <c r="G164" s="23">
        <v>24.7</v>
      </c>
      <c r="H164" s="64">
        <v>25.1</v>
      </c>
      <c r="I164" s="65">
        <v>7.8</v>
      </c>
      <c r="J164" s="66">
        <v>6.2</v>
      </c>
      <c r="K164" s="24">
        <v>7.58</v>
      </c>
      <c r="L164" s="69">
        <v>7.72</v>
      </c>
      <c r="M164" s="65">
        <v>33.6</v>
      </c>
      <c r="N164" s="66">
        <v>33.799999999999997</v>
      </c>
      <c r="O164" s="23"/>
      <c r="P164" s="64">
        <v>130</v>
      </c>
      <c r="Q164" s="23"/>
      <c r="R164" s="64">
        <v>92</v>
      </c>
      <c r="S164" s="23"/>
      <c r="T164" s="64"/>
      <c r="U164" s="23"/>
      <c r="V164" s="64"/>
      <c r="W164" s="65"/>
      <c r="X164" s="66">
        <v>18</v>
      </c>
      <c r="Y164" s="70"/>
      <c r="Z164" s="71">
        <v>274</v>
      </c>
      <c r="AA164" s="24"/>
      <c r="AB164" s="69">
        <v>0.53</v>
      </c>
      <c r="AC164" s="481"/>
      <c r="AD164" s="480" t="s">
        <v>36</v>
      </c>
      <c r="AE164" s="259" t="s">
        <v>36</v>
      </c>
      <c r="AF164" s="118" t="s">
        <v>36</v>
      </c>
      <c r="AG164" s="6" t="s">
        <v>27</v>
      </c>
      <c r="AH164" s="18" t="s">
        <v>23</v>
      </c>
      <c r="AI164" s="23">
        <v>38.5</v>
      </c>
      <c r="AJ164" s="48">
        <v>36.700000000000003</v>
      </c>
      <c r="AK164" s="36" t="s">
        <v>36</v>
      </c>
      <c r="AL164" s="97"/>
    </row>
    <row r="165" spans="1:38">
      <c r="A165" s="2235"/>
      <c r="B165" s="472">
        <v>41663</v>
      </c>
      <c r="C165" s="473" t="s">
        <v>39</v>
      </c>
      <c r="D165" s="116" t="s">
        <v>658</v>
      </c>
      <c r="E165" s="73"/>
      <c r="F165" s="61">
        <v>30</v>
      </c>
      <c r="G165" s="23">
        <v>25</v>
      </c>
      <c r="H165" s="64">
        <v>25.8</v>
      </c>
      <c r="I165" s="65">
        <v>6.9</v>
      </c>
      <c r="J165" s="66">
        <v>5</v>
      </c>
      <c r="K165" s="24">
        <v>7.56</v>
      </c>
      <c r="L165" s="69">
        <v>7.68</v>
      </c>
      <c r="M165" s="65">
        <v>34.299999999999997</v>
      </c>
      <c r="N165" s="66">
        <v>34.5</v>
      </c>
      <c r="O165" s="23"/>
      <c r="P165" s="64">
        <v>130</v>
      </c>
      <c r="Q165" s="23"/>
      <c r="R165" s="64">
        <v>94</v>
      </c>
      <c r="S165" s="23"/>
      <c r="T165" s="64"/>
      <c r="U165" s="23"/>
      <c r="V165" s="64"/>
      <c r="W165" s="65"/>
      <c r="X165" s="66">
        <v>17</v>
      </c>
      <c r="Y165" s="70"/>
      <c r="Z165" s="71">
        <v>250</v>
      </c>
      <c r="AA165" s="24"/>
      <c r="AB165" s="69">
        <v>0.51</v>
      </c>
      <c r="AC165" s="481"/>
      <c r="AD165" s="480" t="s">
        <v>36</v>
      </c>
      <c r="AE165" s="259" t="s">
        <v>36</v>
      </c>
      <c r="AF165" s="118" t="s">
        <v>36</v>
      </c>
      <c r="AG165" s="6" t="s">
        <v>387</v>
      </c>
      <c r="AH165" s="18" t="s">
        <v>398</v>
      </c>
      <c r="AI165" s="51">
        <v>21</v>
      </c>
      <c r="AJ165" s="52">
        <v>19</v>
      </c>
      <c r="AK165" s="43" t="s">
        <v>36</v>
      </c>
      <c r="AL165" s="99"/>
    </row>
    <row r="166" spans="1:38">
      <c r="A166" s="2235"/>
      <c r="B166" s="472">
        <v>41664</v>
      </c>
      <c r="C166" s="473" t="s">
        <v>40</v>
      </c>
      <c r="D166" s="116" t="s">
        <v>657</v>
      </c>
      <c r="E166" s="73"/>
      <c r="F166" s="61">
        <v>30.6</v>
      </c>
      <c r="G166" s="23">
        <v>24.6</v>
      </c>
      <c r="H166" s="64">
        <v>25.3</v>
      </c>
      <c r="I166" s="65">
        <v>8.3000000000000007</v>
      </c>
      <c r="J166" s="66">
        <v>6.2</v>
      </c>
      <c r="K166" s="24">
        <v>7.64</v>
      </c>
      <c r="L166" s="69">
        <v>7.79</v>
      </c>
      <c r="M166" s="65">
        <v>34.4</v>
      </c>
      <c r="N166" s="66">
        <v>34.6</v>
      </c>
      <c r="O166" s="23"/>
      <c r="P166" s="64">
        <v>130</v>
      </c>
      <c r="Q166" s="23"/>
      <c r="R166" s="64">
        <v>92</v>
      </c>
      <c r="S166" s="23"/>
      <c r="T166" s="64"/>
      <c r="U166" s="23"/>
      <c r="V166" s="64"/>
      <c r="W166" s="65"/>
      <c r="X166" s="66">
        <v>20</v>
      </c>
      <c r="Y166" s="70"/>
      <c r="Z166" s="71">
        <v>284</v>
      </c>
      <c r="AA166" s="24"/>
      <c r="AB166" s="69">
        <v>0.51</v>
      </c>
      <c r="AC166" s="481"/>
      <c r="AD166" s="480" t="s">
        <v>36</v>
      </c>
      <c r="AE166" s="259" t="s">
        <v>36</v>
      </c>
      <c r="AF166" s="118" t="s">
        <v>36</v>
      </c>
      <c r="AG166" s="6" t="s">
        <v>406</v>
      </c>
      <c r="AH166" s="18" t="s">
        <v>23</v>
      </c>
      <c r="AI166" s="51">
        <v>20</v>
      </c>
      <c r="AJ166" s="52">
        <v>13</v>
      </c>
      <c r="AK166" s="43" t="s">
        <v>36</v>
      </c>
      <c r="AL166" s="99"/>
    </row>
    <row r="167" spans="1:38">
      <c r="A167" s="2235"/>
      <c r="B167" s="472">
        <v>41665</v>
      </c>
      <c r="C167" s="473" t="s">
        <v>41</v>
      </c>
      <c r="D167" s="116" t="s">
        <v>657</v>
      </c>
      <c r="E167" s="73"/>
      <c r="F167" s="61">
        <v>29.7</v>
      </c>
      <c r="G167" s="23">
        <v>25.1</v>
      </c>
      <c r="H167" s="64">
        <v>25.9</v>
      </c>
      <c r="I167" s="65">
        <v>8.8000000000000007</v>
      </c>
      <c r="J167" s="66">
        <v>6.1</v>
      </c>
      <c r="K167" s="24">
        <v>7.67</v>
      </c>
      <c r="L167" s="69">
        <v>7.84</v>
      </c>
      <c r="M167" s="65"/>
      <c r="N167" s="66"/>
      <c r="O167" s="23"/>
      <c r="P167" s="64"/>
      <c r="Q167" s="23"/>
      <c r="R167" s="64"/>
      <c r="S167" s="23"/>
      <c r="T167" s="64"/>
      <c r="U167" s="23"/>
      <c r="V167" s="64"/>
      <c r="W167" s="65"/>
      <c r="X167" s="66"/>
      <c r="Y167" s="70"/>
      <c r="Z167" s="71"/>
      <c r="AA167" s="24"/>
      <c r="AB167" s="69"/>
      <c r="AC167" s="481"/>
      <c r="AD167" s="480" t="s">
        <v>36</v>
      </c>
      <c r="AE167" s="259" t="s">
        <v>36</v>
      </c>
      <c r="AF167" s="118" t="s">
        <v>36</v>
      </c>
      <c r="AG167" s="19"/>
      <c r="AH167" s="9"/>
      <c r="AI167" s="20"/>
      <c r="AJ167" s="8"/>
      <c r="AK167" s="8"/>
      <c r="AL167" s="9"/>
    </row>
    <row r="168" spans="1:38">
      <c r="A168" s="2235"/>
      <c r="B168" s="472">
        <v>41666</v>
      </c>
      <c r="C168" s="473" t="s">
        <v>42</v>
      </c>
      <c r="D168" s="116" t="s">
        <v>658</v>
      </c>
      <c r="E168" s="73"/>
      <c r="F168" s="61">
        <v>27</v>
      </c>
      <c r="G168" s="23">
        <v>24.8</v>
      </c>
      <c r="H168" s="64">
        <v>25.7</v>
      </c>
      <c r="I168" s="65">
        <v>10.199999999999999</v>
      </c>
      <c r="J168" s="66">
        <v>6.5</v>
      </c>
      <c r="K168" s="24">
        <v>7.68</v>
      </c>
      <c r="L168" s="69">
        <v>7.85</v>
      </c>
      <c r="M168" s="65"/>
      <c r="N168" s="66"/>
      <c r="O168" s="23"/>
      <c r="P168" s="64"/>
      <c r="Q168" s="23"/>
      <c r="R168" s="64"/>
      <c r="S168" s="23"/>
      <c r="T168" s="64"/>
      <c r="U168" s="23"/>
      <c r="V168" s="64"/>
      <c r="W168" s="65"/>
      <c r="X168" s="66"/>
      <c r="Y168" s="70"/>
      <c r="Z168" s="71"/>
      <c r="AA168" s="24"/>
      <c r="AB168" s="69"/>
      <c r="AC168" s="481"/>
      <c r="AD168" s="480" t="s">
        <v>36</v>
      </c>
      <c r="AE168" s="259" t="s">
        <v>36</v>
      </c>
      <c r="AF168" s="118" t="s">
        <v>36</v>
      </c>
      <c r="AG168" s="19"/>
      <c r="AH168" s="9"/>
      <c r="AI168" s="20"/>
      <c r="AJ168" s="8"/>
      <c r="AK168" s="8"/>
      <c r="AL168" s="9"/>
    </row>
    <row r="169" spans="1:38">
      <c r="A169" s="2235"/>
      <c r="B169" s="472">
        <v>41667</v>
      </c>
      <c r="C169" s="473" t="s">
        <v>37</v>
      </c>
      <c r="D169" s="116" t="s">
        <v>658</v>
      </c>
      <c r="E169" s="73"/>
      <c r="F169" s="61">
        <v>25.7</v>
      </c>
      <c r="G169" s="23">
        <v>23</v>
      </c>
      <c r="H169" s="64">
        <v>24.1</v>
      </c>
      <c r="I169" s="65">
        <v>8.3000000000000007</v>
      </c>
      <c r="J169" s="66">
        <v>6.8</v>
      </c>
      <c r="K169" s="24">
        <v>7.62</v>
      </c>
      <c r="L169" s="69">
        <v>7.81</v>
      </c>
      <c r="M169" s="65">
        <v>34.799999999999997</v>
      </c>
      <c r="N169" s="66">
        <v>34.4</v>
      </c>
      <c r="O169" s="23"/>
      <c r="P169" s="64">
        <v>140</v>
      </c>
      <c r="Q169" s="23"/>
      <c r="R169" s="64">
        <v>94</v>
      </c>
      <c r="S169" s="23"/>
      <c r="T169" s="64"/>
      <c r="U169" s="23"/>
      <c r="V169" s="64"/>
      <c r="W169" s="65"/>
      <c r="X169" s="66">
        <v>19</v>
      </c>
      <c r="Y169" s="70"/>
      <c r="Z169" s="71">
        <v>256</v>
      </c>
      <c r="AA169" s="24"/>
      <c r="AB169" s="69">
        <v>0.49</v>
      </c>
      <c r="AC169" s="481"/>
      <c r="AD169" s="480" t="s">
        <v>36</v>
      </c>
      <c r="AE169" s="259" t="s">
        <v>36</v>
      </c>
      <c r="AF169" s="118" t="s">
        <v>36</v>
      </c>
      <c r="AG169" s="21"/>
      <c r="AH169" s="3"/>
      <c r="AI169" s="22"/>
      <c r="AJ169" s="10"/>
      <c r="AK169" s="10"/>
      <c r="AL169" s="3"/>
    </row>
    <row r="170" spans="1:38">
      <c r="A170" s="2235"/>
      <c r="B170" s="472">
        <v>29</v>
      </c>
      <c r="C170" s="473" t="s">
        <v>38</v>
      </c>
      <c r="D170" s="116" t="s">
        <v>657</v>
      </c>
      <c r="E170" s="73"/>
      <c r="F170" s="61">
        <v>28.2</v>
      </c>
      <c r="G170" s="23">
        <v>23.8</v>
      </c>
      <c r="H170" s="64">
        <v>24.6</v>
      </c>
      <c r="I170" s="65">
        <v>7.6</v>
      </c>
      <c r="J170" s="66">
        <v>6.4</v>
      </c>
      <c r="K170" s="24">
        <v>7.64</v>
      </c>
      <c r="L170" s="69">
        <v>7.81</v>
      </c>
      <c r="M170" s="65">
        <v>35.4</v>
      </c>
      <c r="N170" s="66">
        <v>36.9</v>
      </c>
      <c r="O170" s="23"/>
      <c r="P170" s="64">
        <v>140</v>
      </c>
      <c r="Q170" s="23"/>
      <c r="R170" s="64">
        <v>92</v>
      </c>
      <c r="S170" s="23"/>
      <c r="T170" s="64"/>
      <c r="U170" s="23"/>
      <c r="V170" s="64"/>
      <c r="W170" s="65"/>
      <c r="X170" s="66">
        <v>18</v>
      </c>
      <c r="Y170" s="70"/>
      <c r="Z170" s="71">
        <v>268</v>
      </c>
      <c r="AA170" s="24"/>
      <c r="AB170" s="69">
        <v>0.47</v>
      </c>
      <c r="AC170" s="481"/>
      <c r="AD170" s="480" t="s">
        <v>36</v>
      </c>
      <c r="AE170" s="259" t="s">
        <v>36</v>
      </c>
      <c r="AF170" s="118" t="s">
        <v>36</v>
      </c>
      <c r="AG170" s="29" t="s">
        <v>389</v>
      </c>
      <c r="AH170" s="2" t="s">
        <v>36</v>
      </c>
      <c r="AI170" s="2" t="s">
        <v>36</v>
      </c>
      <c r="AJ170" s="2" t="s">
        <v>36</v>
      </c>
      <c r="AK170" s="2" t="s">
        <v>36</v>
      </c>
      <c r="AL170" s="100" t="s">
        <v>36</v>
      </c>
    </row>
    <row r="171" spans="1:38">
      <c r="A171" s="2235"/>
      <c r="B171" s="472">
        <v>30</v>
      </c>
      <c r="C171" s="574" t="s">
        <v>35</v>
      </c>
      <c r="D171" s="116" t="s">
        <v>657</v>
      </c>
      <c r="E171" s="73"/>
      <c r="F171" s="61">
        <v>29.2</v>
      </c>
      <c r="G171" s="23">
        <v>25</v>
      </c>
      <c r="H171" s="64">
        <v>25.4</v>
      </c>
      <c r="I171" s="65">
        <v>5.0999999999999996</v>
      </c>
      <c r="J171" s="66">
        <v>4.9000000000000004</v>
      </c>
      <c r="K171" s="24">
        <v>7.68</v>
      </c>
      <c r="L171" s="69">
        <v>7.85</v>
      </c>
      <c r="M171" s="65">
        <v>35.1</v>
      </c>
      <c r="N171" s="66">
        <v>35.1</v>
      </c>
      <c r="O171" s="23" t="s">
        <v>19</v>
      </c>
      <c r="P171" s="64">
        <v>150</v>
      </c>
      <c r="Q171" s="23"/>
      <c r="R171" s="64">
        <v>92</v>
      </c>
      <c r="S171" s="23"/>
      <c r="T171" s="64"/>
      <c r="U171" s="23"/>
      <c r="V171" s="64"/>
      <c r="W171" s="65"/>
      <c r="X171" s="66">
        <v>18</v>
      </c>
      <c r="Y171" s="70"/>
      <c r="Z171" s="71">
        <v>266</v>
      </c>
      <c r="AA171" s="24"/>
      <c r="AB171" s="69">
        <v>0.43</v>
      </c>
      <c r="AC171" s="481"/>
      <c r="AD171" s="480" t="s">
        <v>36</v>
      </c>
      <c r="AE171" s="259" t="s">
        <v>36</v>
      </c>
      <c r="AF171" s="118" t="s">
        <v>36</v>
      </c>
      <c r="AG171" s="11" t="s">
        <v>36</v>
      </c>
      <c r="AH171" s="2" t="s">
        <v>36</v>
      </c>
      <c r="AI171" s="2" t="s">
        <v>36</v>
      </c>
      <c r="AJ171" s="2" t="s">
        <v>36</v>
      </c>
      <c r="AK171" s="2" t="s">
        <v>36</v>
      </c>
      <c r="AL171" s="100" t="s">
        <v>36</v>
      </c>
    </row>
    <row r="172" spans="1:38">
      <c r="A172" s="2235"/>
      <c r="B172" s="475">
        <v>31</v>
      </c>
      <c r="C172" s="476" t="s">
        <v>39</v>
      </c>
      <c r="D172" s="288" t="s">
        <v>659</v>
      </c>
      <c r="E172" s="146">
        <v>8</v>
      </c>
      <c r="F172" s="136">
        <v>20.9</v>
      </c>
      <c r="G172" s="137">
        <v>24.2</v>
      </c>
      <c r="H172" s="138">
        <v>25.8</v>
      </c>
      <c r="I172" s="139">
        <v>5.8</v>
      </c>
      <c r="J172" s="140">
        <v>5.0999999999999996</v>
      </c>
      <c r="K172" s="141">
        <v>7.67</v>
      </c>
      <c r="L172" s="142">
        <v>7.78</v>
      </c>
      <c r="M172" s="139">
        <v>33.9</v>
      </c>
      <c r="N172" s="140">
        <v>34.5</v>
      </c>
      <c r="O172" s="137"/>
      <c r="P172" s="138">
        <v>150</v>
      </c>
      <c r="Q172" s="137"/>
      <c r="R172" s="138">
        <v>102</v>
      </c>
      <c r="S172" s="137"/>
      <c r="T172" s="138"/>
      <c r="U172" s="137"/>
      <c r="V172" s="138"/>
      <c r="W172" s="139"/>
      <c r="X172" s="140">
        <v>20</v>
      </c>
      <c r="Y172" s="143"/>
      <c r="Z172" s="144">
        <v>270</v>
      </c>
      <c r="AA172" s="141"/>
      <c r="AB172" s="142">
        <v>0.44</v>
      </c>
      <c r="AC172" s="478"/>
      <c r="AD172" s="479" t="s">
        <v>36</v>
      </c>
      <c r="AE172" s="279" t="s">
        <v>36</v>
      </c>
      <c r="AF172" s="187" t="s">
        <v>36</v>
      </c>
      <c r="AG172" s="11" t="s">
        <v>36</v>
      </c>
      <c r="AH172" s="2" t="s">
        <v>36</v>
      </c>
      <c r="AI172" s="2" t="s">
        <v>36</v>
      </c>
      <c r="AJ172" s="2" t="s">
        <v>36</v>
      </c>
      <c r="AK172" s="2" t="s">
        <v>36</v>
      </c>
      <c r="AL172" s="100" t="s">
        <v>36</v>
      </c>
    </row>
    <row r="173" spans="1:38" s="1" customFormat="1" ht="13.5" customHeight="1">
      <c r="A173" s="2235"/>
      <c r="B173" s="2301" t="s">
        <v>407</v>
      </c>
      <c r="C173" s="2302"/>
      <c r="D173" s="664"/>
      <c r="E173" s="586">
        <f t="shared" ref="E173:AF173" si="13">MAX(E142:E172)</f>
        <v>35</v>
      </c>
      <c r="F173" s="587">
        <f t="shared" si="13"/>
        <v>31</v>
      </c>
      <c r="G173" s="588">
        <f t="shared" si="13"/>
        <v>28.4</v>
      </c>
      <c r="H173" s="589">
        <f t="shared" si="13"/>
        <v>26.5</v>
      </c>
      <c r="I173" s="590">
        <f t="shared" si="13"/>
        <v>92.8</v>
      </c>
      <c r="J173" s="591">
        <f t="shared" si="13"/>
        <v>9.9</v>
      </c>
      <c r="K173" s="592">
        <f t="shared" si="13"/>
        <v>7.68</v>
      </c>
      <c r="L173" s="593">
        <f t="shared" si="13"/>
        <v>7.85</v>
      </c>
      <c r="M173" s="590">
        <f t="shared" si="13"/>
        <v>35.4</v>
      </c>
      <c r="N173" s="591">
        <f t="shared" si="13"/>
        <v>36.9</v>
      </c>
      <c r="O173" s="588">
        <f t="shared" si="13"/>
        <v>130</v>
      </c>
      <c r="P173" s="589">
        <f t="shared" si="13"/>
        <v>150</v>
      </c>
      <c r="Q173" s="588">
        <f t="shared" si="13"/>
        <v>86</v>
      </c>
      <c r="R173" s="589">
        <f t="shared" si="13"/>
        <v>102</v>
      </c>
      <c r="S173" s="588">
        <f t="shared" si="13"/>
        <v>74</v>
      </c>
      <c r="T173" s="589">
        <f t="shared" si="13"/>
        <v>66</v>
      </c>
      <c r="U173" s="588">
        <f t="shared" si="13"/>
        <v>12</v>
      </c>
      <c r="V173" s="589">
        <f t="shared" si="13"/>
        <v>20</v>
      </c>
      <c r="W173" s="590">
        <f t="shared" si="13"/>
        <v>16</v>
      </c>
      <c r="X173" s="591">
        <f t="shared" si="13"/>
        <v>23</v>
      </c>
      <c r="Y173" s="594">
        <f t="shared" si="13"/>
        <v>268</v>
      </c>
      <c r="Z173" s="595">
        <f t="shared" si="13"/>
        <v>284</v>
      </c>
      <c r="AA173" s="592">
        <f t="shared" si="13"/>
        <v>0.78</v>
      </c>
      <c r="AB173" s="593">
        <f t="shared" si="13"/>
        <v>0.8</v>
      </c>
      <c r="AC173" s="615">
        <f t="shared" si="13"/>
        <v>17664</v>
      </c>
      <c r="AD173" s="564">
        <f t="shared" si="13"/>
        <v>0</v>
      </c>
      <c r="AE173" s="529">
        <f t="shared" si="13"/>
        <v>0</v>
      </c>
      <c r="AF173" s="611">
        <f t="shared" si="13"/>
        <v>0</v>
      </c>
      <c r="AG173" s="11" t="s">
        <v>36</v>
      </c>
      <c r="AH173" s="2" t="s">
        <v>36</v>
      </c>
      <c r="AI173" s="2" t="s">
        <v>36</v>
      </c>
      <c r="AJ173" s="2" t="s">
        <v>36</v>
      </c>
      <c r="AK173" s="2" t="s">
        <v>36</v>
      </c>
      <c r="AL173" s="100" t="s">
        <v>36</v>
      </c>
    </row>
    <row r="174" spans="1:38" s="1" customFormat="1" ht="13.5" customHeight="1">
      <c r="A174" s="2235"/>
      <c r="B174" s="2303" t="s">
        <v>408</v>
      </c>
      <c r="C174" s="2304"/>
      <c r="D174" s="666"/>
      <c r="E174" s="597">
        <f t="shared" ref="E174:AF174" si="14">MIN(E142:E172)</f>
        <v>0</v>
      </c>
      <c r="F174" s="598">
        <f t="shared" si="14"/>
        <v>20.9</v>
      </c>
      <c r="G174" s="599">
        <f t="shared" si="14"/>
        <v>21.6</v>
      </c>
      <c r="H174" s="600">
        <f t="shared" si="14"/>
        <v>22</v>
      </c>
      <c r="I174" s="601">
        <f t="shared" si="14"/>
        <v>5.0999999999999996</v>
      </c>
      <c r="J174" s="602">
        <f t="shared" si="14"/>
        <v>4</v>
      </c>
      <c r="K174" s="603">
        <f t="shared" si="14"/>
        <v>7.16</v>
      </c>
      <c r="L174" s="604">
        <f t="shared" si="14"/>
        <v>6.54</v>
      </c>
      <c r="M174" s="601">
        <f t="shared" si="14"/>
        <v>16.5</v>
      </c>
      <c r="N174" s="602">
        <f t="shared" si="14"/>
        <v>16.7</v>
      </c>
      <c r="O174" s="599">
        <f t="shared" si="14"/>
        <v>130</v>
      </c>
      <c r="P174" s="600">
        <f t="shared" si="14"/>
        <v>32</v>
      </c>
      <c r="Q174" s="599">
        <f>MIN(Q142:Q172)</f>
        <v>86</v>
      </c>
      <c r="R174" s="600">
        <f t="shared" si="14"/>
        <v>50</v>
      </c>
      <c r="S174" s="599">
        <f t="shared" si="14"/>
        <v>74</v>
      </c>
      <c r="T174" s="600">
        <f t="shared" si="14"/>
        <v>66</v>
      </c>
      <c r="U174" s="599">
        <f t="shared" si="14"/>
        <v>12</v>
      </c>
      <c r="V174" s="600">
        <f t="shared" si="14"/>
        <v>20</v>
      </c>
      <c r="W174" s="601">
        <f t="shared" si="14"/>
        <v>16</v>
      </c>
      <c r="X174" s="602">
        <f t="shared" si="14"/>
        <v>16</v>
      </c>
      <c r="Y174" s="605">
        <f t="shared" si="14"/>
        <v>268</v>
      </c>
      <c r="Z174" s="606">
        <f t="shared" si="14"/>
        <v>148</v>
      </c>
      <c r="AA174" s="603">
        <f t="shared" si="14"/>
        <v>0.78</v>
      </c>
      <c r="AB174" s="604">
        <f t="shared" si="14"/>
        <v>0.21</v>
      </c>
      <c r="AC174" s="49">
        <f t="shared" si="14"/>
        <v>1111</v>
      </c>
      <c r="AD174" s="565">
        <f t="shared" si="14"/>
        <v>0</v>
      </c>
      <c r="AE174" s="530">
        <f t="shared" si="14"/>
        <v>0</v>
      </c>
      <c r="AF174" s="612">
        <f t="shared" si="14"/>
        <v>0</v>
      </c>
      <c r="AG174" s="11" t="s">
        <v>36</v>
      </c>
      <c r="AH174" s="2" t="s">
        <v>36</v>
      </c>
      <c r="AI174" s="2" t="s">
        <v>36</v>
      </c>
      <c r="AJ174" s="2" t="s">
        <v>36</v>
      </c>
      <c r="AK174" s="2" t="s">
        <v>36</v>
      </c>
      <c r="AL174" s="100" t="s">
        <v>36</v>
      </c>
    </row>
    <row r="175" spans="1:38" s="1" customFormat="1" ht="13.5" customHeight="1">
      <c r="A175" s="2235"/>
      <c r="B175" s="2303" t="s">
        <v>409</v>
      </c>
      <c r="C175" s="2304"/>
      <c r="D175" s="666"/>
      <c r="E175" s="1607">
        <f>E176/COUNT(B142:B172)</f>
        <v>3.903225806451613</v>
      </c>
      <c r="F175" s="598">
        <f t="shared" ref="F175:AB175" si="15">IF(COUNT(F142:F172)=0,0,AVERAGE(F142:F172))</f>
        <v>26.629032258064523</v>
      </c>
      <c r="G175" s="599">
        <f t="shared" si="15"/>
        <v>23.93225806451613</v>
      </c>
      <c r="H175" s="600">
        <f t="shared" si="15"/>
        <v>24.4</v>
      </c>
      <c r="I175" s="601">
        <f t="shared" si="15"/>
        <v>16.190322580645166</v>
      </c>
      <c r="J175" s="602">
        <f t="shared" si="15"/>
        <v>6.967741935483871</v>
      </c>
      <c r="K175" s="603">
        <f t="shared" si="15"/>
        <v>7.5254838709677419</v>
      </c>
      <c r="L175" s="604">
        <f t="shared" si="15"/>
        <v>7.5751612903225807</v>
      </c>
      <c r="M175" s="601">
        <f t="shared" si="15"/>
        <v>30.263636363636362</v>
      </c>
      <c r="N175" s="602">
        <f t="shared" si="15"/>
        <v>29.913636363636364</v>
      </c>
      <c r="O175" s="599">
        <f t="shared" si="15"/>
        <v>130</v>
      </c>
      <c r="P175" s="600">
        <f t="shared" si="15"/>
        <v>112.77272727272727</v>
      </c>
      <c r="Q175" s="599">
        <f t="shared" si="15"/>
        <v>86</v>
      </c>
      <c r="R175" s="600">
        <f t="shared" si="15"/>
        <v>83.090909090909093</v>
      </c>
      <c r="S175" s="599">
        <f t="shared" si="15"/>
        <v>74</v>
      </c>
      <c r="T175" s="600">
        <f t="shared" si="15"/>
        <v>66</v>
      </c>
      <c r="U175" s="599">
        <f t="shared" si="15"/>
        <v>12</v>
      </c>
      <c r="V175" s="600">
        <f t="shared" si="15"/>
        <v>20</v>
      </c>
      <c r="W175" s="601">
        <f t="shared" si="15"/>
        <v>16</v>
      </c>
      <c r="X175" s="602">
        <f t="shared" si="15"/>
        <v>19.272727272727273</v>
      </c>
      <c r="Y175" s="605">
        <f t="shared" si="15"/>
        <v>268</v>
      </c>
      <c r="Z175" s="606">
        <f t="shared" si="15"/>
        <v>237.72727272727272</v>
      </c>
      <c r="AA175" s="603">
        <f t="shared" si="15"/>
        <v>0.78</v>
      </c>
      <c r="AB175" s="604">
        <f t="shared" si="15"/>
        <v>0.46727272727272734</v>
      </c>
      <c r="AC175" s="49">
        <f>IF(COUNT(AC142:AC172)=0,0,SUM(AC142:AC172)/31)</f>
        <v>2261.6129032258063</v>
      </c>
      <c r="AD175" s="569"/>
      <c r="AE175" s="531"/>
      <c r="AF175" s="613"/>
      <c r="AG175" s="11" t="s">
        <v>36</v>
      </c>
      <c r="AH175" s="2" t="s">
        <v>36</v>
      </c>
      <c r="AI175" s="2" t="s">
        <v>36</v>
      </c>
      <c r="AJ175" s="2" t="s">
        <v>36</v>
      </c>
      <c r="AK175" s="2" t="s">
        <v>36</v>
      </c>
      <c r="AL175" s="100" t="s">
        <v>36</v>
      </c>
    </row>
    <row r="176" spans="1:38" s="1" customFormat="1" ht="13.5" customHeight="1">
      <c r="A176" s="2236"/>
      <c r="B176" s="2309" t="s">
        <v>410</v>
      </c>
      <c r="C176" s="2306"/>
      <c r="D176" s="666"/>
      <c r="E176" s="669">
        <f>SUM(E142:E172)</f>
        <v>121</v>
      </c>
      <c r="F176" s="725"/>
      <c r="G176" s="726"/>
      <c r="H176" s="733"/>
      <c r="I176" s="734"/>
      <c r="J176" s="729"/>
      <c r="K176" s="730"/>
      <c r="L176" s="765"/>
      <c r="M176" s="734"/>
      <c r="N176" s="729"/>
      <c r="O176" s="726"/>
      <c r="P176" s="733"/>
      <c r="Q176" s="726"/>
      <c r="R176" s="733"/>
      <c r="S176" s="726"/>
      <c r="T176" s="733"/>
      <c r="U176" s="726"/>
      <c r="V176" s="733"/>
      <c r="W176" s="734"/>
      <c r="X176" s="729"/>
      <c r="Y176" s="766"/>
      <c r="Z176" s="737"/>
      <c r="AA176" s="730"/>
      <c r="AB176" s="765"/>
      <c r="AC176" s="767">
        <f>SUM(AC142:AC172)</f>
        <v>70110</v>
      </c>
      <c r="AD176" s="686"/>
      <c r="AE176" s="687"/>
      <c r="AF176" s="674"/>
      <c r="AG176" s="11" t="s">
        <v>36</v>
      </c>
      <c r="AH176" s="2" t="s">
        <v>36</v>
      </c>
      <c r="AI176" s="2" t="s">
        <v>36</v>
      </c>
      <c r="AJ176" s="2" t="s">
        <v>36</v>
      </c>
      <c r="AK176" s="2" t="s">
        <v>36</v>
      </c>
      <c r="AL176" s="100" t="s">
        <v>36</v>
      </c>
    </row>
    <row r="177" spans="1:38" ht="13.5" customHeight="1">
      <c r="A177" s="2234" t="s">
        <v>323</v>
      </c>
      <c r="B177" s="469">
        <v>41640</v>
      </c>
      <c r="C177" s="625" t="s">
        <v>40</v>
      </c>
      <c r="D177" s="74" t="s">
        <v>658</v>
      </c>
      <c r="E177" s="72" t="s">
        <v>19</v>
      </c>
      <c r="F177" s="60">
        <v>22.7</v>
      </c>
      <c r="G177" s="62">
        <v>21</v>
      </c>
      <c r="H177" s="63">
        <v>21.8</v>
      </c>
      <c r="I177" s="56">
        <v>6.2</v>
      </c>
      <c r="J177" s="57">
        <v>6</v>
      </c>
      <c r="K177" s="67">
        <v>7.6</v>
      </c>
      <c r="L177" s="68">
        <v>7.72</v>
      </c>
      <c r="M177" s="56">
        <v>30.1</v>
      </c>
      <c r="N177" s="57">
        <v>30.4</v>
      </c>
      <c r="O177" s="62"/>
      <c r="P177" s="63">
        <v>120</v>
      </c>
      <c r="Q177" s="62"/>
      <c r="R177" s="63">
        <v>78</v>
      </c>
      <c r="S177" s="62"/>
      <c r="T177" s="63"/>
      <c r="U177" s="62"/>
      <c r="V177" s="63"/>
      <c r="W177" s="56"/>
      <c r="X177" s="57">
        <v>16</v>
      </c>
      <c r="Y177" s="58"/>
      <c r="Z177" s="59">
        <v>224</v>
      </c>
      <c r="AA177" s="67"/>
      <c r="AB177" s="68">
        <v>0.57999999999999996</v>
      </c>
      <c r="AC177" s="483"/>
      <c r="AD177" s="482" t="s">
        <v>36</v>
      </c>
      <c r="AE177" s="258" t="s">
        <v>36</v>
      </c>
      <c r="AF177" s="117" t="s">
        <v>36</v>
      </c>
      <c r="AG177" s="186">
        <v>42991</v>
      </c>
      <c r="AH177" s="147" t="s">
        <v>3</v>
      </c>
      <c r="AI177" s="148">
        <v>26.9</v>
      </c>
      <c r="AJ177" s="149" t="s">
        <v>20</v>
      </c>
      <c r="AK177" s="150"/>
      <c r="AL177" s="151"/>
    </row>
    <row r="178" spans="1:38">
      <c r="A178" s="2235"/>
      <c r="B178" s="472">
        <v>41641</v>
      </c>
      <c r="C178" s="473" t="s">
        <v>750</v>
      </c>
      <c r="D178" s="75" t="s">
        <v>659</v>
      </c>
      <c r="E178" s="73">
        <v>1</v>
      </c>
      <c r="F178" s="61">
        <v>18.600000000000001</v>
      </c>
      <c r="G178" s="23">
        <v>19.7</v>
      </c>
      <c r="H178" s="64">
        <v>20.8</v>
      </c>
      <c r="I178" s="65">
        <v>5.2</v>
      </c>
      <c r="J178" s="66">
        <v>4.8</v>
      </c>
      <c r="K178" s="24">
        <v>7.69</v>
      </c>
      <c r="L178" s="69">
        <v>7.93</v>
      </c>
      <c r="M178" s="65"/>
      <c r="N178" s="66"/>
      <c r="O178" s="23"/>
      <c r="P178" s="64"/>
      <c r="Q178" s="23"/>
      <c r="R178" s="64"/>
      <c r="S178" s="23"/>
      <c r="T178" s="64"/>
      <c r="U178" s="23"/>
      <c r="V178" s="64"/>
      <c r="W178" s="65"/>
      <c r="X178" s="66"/>
      <c r="Y178" s="70"/>
      <c r="Z178" s="71"/>
      <c r="AA178" s="24"/>
      <c r="AB178" s="69"/>
      <c r="AC178" s="481"/>
      <c r="AD178" s="480" t="s">
        <v>36</v>
      </c>
      <c r="AE178" s="259" t="s">
        <v>36</v>
      </c>
      <c r="AF178" s="118" t="s">
        <v>36</v>
      </c>
      <c r="AG178" s="12" t="s">
        <v>94</v>
      </c>
      <c r="AH178" s="13" t="s">
        <v>396</v>
      </c>
      <c r="AI178" s="14" t="s">
        <v>5</v>
      </c>
      <c r="AJ178" s="15" t="s">
        <v>6</v>
      </c>
      <c r="AK178" s="16" t="s">
        <v>36</v>
      </c>
      <c r="AL178" s="93"/>
    </row>
    <row r="179" spans="1:38">
      <c r="A179" s="2235"/>
      <c r="B179" s="472">
        <v>41642</v>
      </c>
      <c r="C179" s="473" t="s">
        <v>751</v>
      </c>
      <c r="D179" s="75" t="s">
        <v>657</v>
      </c>
      <c r="E179" s="73">
        <v>0</v>
      </c>
      <c r="F179" s="61">
        <v>21.8</v>
      </c>
      <c r="G179" s="23">
        <v>19.899999999999999</v>
      </c>
      <c r="H179" s="64">
        <v>20.6</v>
      </c>
      <c r="I179" s="65">
        <v>6.1</v>
      </c>
      <c r="J179" s="66">
        <v>5.6</v>
      </c>
      <c r="K179" s="24">
        <v>7.74</v>
      </c>
      <c r="L179" s="69">
        <v>7.97</v>
      </c>
      <c r="M179" s="65"/>
      <c r="N179" s="66"/>
      <c r="O179" s="23"/>
      <c r="P179" s="64"/>
      <c r="Q179" s="23"/>
      <c r="R179" s="64"/>
      <c r="S179" s="23"/>
      <c r="T179" s="64"/>
      <c r="U179" s="23"/>
      <c r="V179" s="64"/>
      <c r="W179" s="65"/>
      <c r="X179" s="66"/>
      <c r="Y179" s="70"/>
      <c r="Z179" s="71"/>
      <c r="AA179" s="24"/>
      <c r="AB179" s="69"/>
      <c r="AC179" s="481"/>
      <c r="AD179" s="480" t="s">
        <v>36</v>
      </c>
      <c r="AE179" s="259" t="s">
        <v>36</v>
      </c>
      <c r="AF179" s="118" t="s">
        <v>36</v>
      </c>
      <c r="AG179" s="5" t="s">
        <v>95</v>
      </c>
      <c r="AH179" s="17" t="s">
        <v>20</v>
      </c>
      <c r="AI179" s="31">
        <v>22.5</v>
      </c>
      <c r="AJ179" s="32">
        <v>23</v>
      </c>
      <c r="AK179" s="33" t="s">
        <v>36</v>
      </c>
      <c r="AL179" s="94"/>
    </row>
    <row r="180" spans="1:38">
      <c r="A180" s="2235"/>
      <c r="B180" s="472">
        <v>41643</v>
      </c>
      <c r="C180" s="473" t="s">
        <v>752</v>
      </c>
      <c r="D180" s="75" t="s">
        <v>659</v>
      </c>
      <c r="E180" s="73">
        <v>9</v>
      </c>
      <c r="F180" s="61">
        <v>20.9</v>
      </c>
      <c r="G180" s="23">
        <v>20.5</v>
      </c>
      <c r="H180" s="64">
        <v>21</v>
      </c>
      <c r="I180" s="65">
        <v>5</v>
      </c>
      <c r="J180" s="66">
        <v>4.7</v>
      </c>
      <c r="K180" s="24">
        <v>7.61</v>
      </c>
      <c r="L180" s="69">
        <v>7.74</v>
      </c>
      <c r="M180" s="65">
        <v>35.799999999999997</v>
      </c>
      <c r="N180" s="66">
        <v>37.4</v>
      </c>
      <c r="O180" s="23"/>
      <c r="P180" s="64">
        <v>140</v>
      </c>
      <c r="Q180" s="23"/>
      <c r="R180" s="64">
        <v>98</v>
      </c>
      <c r="S180" s="23"/>
      <c r="T180" s="64"/>
      <c r="U180" s="23"/>
      <c r="V180" s="64"/>
      <c r="W180" s="65"/>
      <c r="X180" s="66">
        <v>21</v>
      </c>
      <c r="Y180" s="70"/>
      <c r="Z180" s="71">
        <v>268</v>
      </c>
      <c r="AA180" s="24"/>
      <c r="AB180" s="69">
        <v>0.47</v>
      </c>
      <c r="AC180" s="481"/>
      <c r="AD180" s="480" t="s">
        <v>36</v>
      </c>
      <c r="AE180" s="259" t="s">
        <v>36</v>
      </c>
      <c r="AF180" s="118" t="s">
        <v>36</v>
      </c>
      <c r="AG180" s="6" t="s">
        <v>397</v>
      </c>
      <c r="AH180" s="18" t="s">
        <v>398</v>
      </c>
      <c r="AI180" s="37">
        <v>6.5</v>
      </c>
      <c r="AJ180" s="38">
        <v>6.1</v>
      </c>
      <c r="AK180" s="39" t="s">
        <v>36</v>
      </c>
      <c r="AL180" s="95"/>
    </row>
    <row r="181" spans="1:38">
      <c r="A181" s="2235"/>
      <c r="B181" s="472">
        <v>41644</v>
      </c>
      <c r="C181" s="473" t="s">
        <v>753</v>
      </c>
      <c r="D181" s="75" t="s">
        <v>658</v>
      </c>
      <c r="E181" s="73">
        <v>8</v>
      </c>
      <c r="F181" s="61">
        <v>22.4</v>
      </c>
      <c r="G181" s="23">
        <v>20.399999999999999</v>
      </c>
      <c r="H181" s="64">
        <v>20.6</v>
      </c>
      <c r="I181" s="65">
        <v>6.9</v>
      </c>
      <c r="J181" s="66">
        <v>5.7</v>
      </c>
      <c r="K181" s="24">
        <v>7.58</v>
      </c>
      <c r="L181" s="69">
        <v>7.71</v>
      </c>
      <c r="M181" s="65">
        <v>30.7</v>
      </c>
      <c r="N181" s="66">
        <v>33.700000000000003</v>
      </c>
      <c r="O181" s="23"/>
      <c r="P181" s="64">
        <v>130</v>
      </c>
      <c r="Q181" s="23"/>
      <c r="R181" s="64">
        <v>94</v>
      </c>
      <c r="S181" s="23"/>
      <c r="T181" s="64"/>
      <c r="U181" s="23"/>
      <c r="V181" s="64"/>
      <c r="W181" s="65"/>
      <c r="X181" s="66">
        <v>16</v>
      </c>
      <c r="Y181" s="70"/>
      <c r="Z181" s="71">
        <v>268</v>
      </c>
      <c r="AA181" s="24"/>
      <c r="AB181" s="69">
        <v>0.43</v>
      </c>
      <c r="AC181" s="481"/>
      <c r="AD181" s="480" t="s">
        <v>36</v>
      </c>
      <c r="AE181" s="259" t="s">
        <v>36</v>
      </c>
      <c r="AF181" s="118" t="s">
        <v>36</v>
      </c>
      <c r="AG181" s="6" t="s">
        <v>21</v>
      </c>
      <c r="AH181" s="18"/>
      <c r="AI181" s="40">
        <v>7.58</v>
      </c>
      <c r="AJ181" s="41">
        <v>7.72</v>
      </c>
      <c r="AK181" s="42" t="s">
        <v>36</v>
      </c>
      <c r="AL181" s="96"/>
    </row>
    <row r="182" spans="1:38">
      <c r="A182" s="2235"/>
      <c r="B182" s="472">
        <v>41645</v>
      </c>
      <c r="C182" s="473" t="s">
        <v>754</v>
      </c>
      <c r="D182" s="75" t="s">
        <v>658</v>
      </c>
      <c r="E182" s="73">
        <v>6</v>
      </c>
      <c r="F182" s="61">
        <v>22.4</v>
      </c>
      <c r="G182" s="23">
        <v>20.6</v>
      </c>
      <c r="H182" s="64">
        <v>21.5</v>
      </c>
      <c r="I182" s="65">
        <v>5.8</v>
      </c>
      <c r="J182" s="66">
        <v>5.6</v>
      </c>
      <c r="K182" s="24">
        <v>7.61</v>
      </c>
      <c r="L182" s="69">
        <v>7.72</v>
      </c>
      <c r="M182" s="65">
        <v>33.9</v>
      </c>
      <c r="N182" s="66">
        <v>33.9</v>
      </c>
      <c r="O182" s="23"/>
      <c r="P182" s="64">
        <v>140</v>
      </c>
      <c r="Q182" s="23"/>
      <c r="R182" s="64">
        <v>90</v>
      </c>
      <c r="S182" s="23"/>
      <c r="T182" s="64"/>
      <c r="U182" s="23"/>
      <c r="V182" s="64"/>
      <c r="W182" s="65"/>
      <c r="X182" s="66">
        <v>15</v>
      </c>
      <c r="Y182" s="70"/>
      <c r="Z182" s="71">
        <v>284</v>
      </c>
      <c r="AA182" s="24"/>
      <c r="AB182" s="69">
        <v>0.45</v>
      </c>
      <c r="AC182" s="481"/>
      <c r="AD182" s="480" t="s">
        <v>36</v>
      </c>
      <c r="AE182" s="259" t="s">
        <v>36</v>
      </c>
      <c r="AF182" s="118" t="s">
        <v>36</v>
      </c>
      <c r="AG182" s="6" t="s">
        <v>369</v>
      </c>
      <c r="AH182" s="18" t="s">
        <v>22</v>
      </c>
      <c r="AI182" s="34">
        <v>36.200000000000003</v>
      </c>
      <c r="AJ182" s="35">
        <v>36.700000000000003</v>
      </c>
      <c r="AK182" s="36" t="s">
        <v>36</v>
      </c>
      <c r="AL182" s="97"/>
    </row>
    <row r="183" spans="1:38">
      <c r="A183" s="2235"/>
      <c r="B183" s="472">
        <v>41646</v>
      </c>
      <c r="C183" s="473" t="s">
        <v>755</v>
      </c>
      <c r="D183" s="75" t="s">
        <v>658</v>
      </c>
      <c r="E183" s="73">
        <v>0</v>
      </c>
      <c r="F183" s="61">
        <v>23.5</v>
      </c>
      <c r="G183" s="23">
        <v>20.6</v>
      </c>
      <c r="H183" s="64">
        <v>21.2</v>
      </c>
      <c r="I183" s="65">
        <v>5.8</v>
      </c>
      <c r="J183" s="66">
        <v>5.3</v>
      </c>
      <c r="K183" s="24">
        <v>7.62</v>
      </c>
      <c r="L183" s="69">
        <v>7.68</v>
      </c>
      <c r="M183" s="65">
        <v>33.4</v>
      </c>
      <c r="N183" s="66">
        <v>33.1</v>
      </c>
      <c r="O183" s="23"/>
      <c r="P183" s="64">
        <v>140</v>
      </c>
      <c r="Q183" s="23"/>
      <c r="R183" s="64">
        <v>88</v>
      </c>
      <c r="S183" s="23"/>
      <c r="T183" s="64"/>
      <c r="U183" s="23"/>
      <c r="V183" s="64"/>
      <c r="W183" s="65"/>
      <c r="X183" s="66">
        <v>20</v>
      </c>
      <c r="Y183" s="70"/>
      <c r="Z183" s="71">
        <v>290</v>
      </c>
      <c r="AA183" s="24"/>
      <c r="AB183" s="69">
        <v>0.51</v>
      </c>
      <c r="AC183" s="481"/>
      <c r="AD183" s="480" t="s">
        <v>36</v>
      </c>
      <c r="AE183" s="259" t="s">
        <v>36</v>
      </c>
      <c r="AF183" s="118" t="s">
        <v>36</v>
      </c>
      <c r="AG183" s="6" t="s">
        <v>399</v>
      </c>
      <c r="AH183" s="18" t="s">
        <v>23</v>
      </c>
      <c r="AI183" s="34">
        <v>140</v>
      </c>
      <c r="AJ183" s="35">
        <v>140</v>
      </c>
      <c r="AK183" s="36" t="s">
        <v>36</v>
      </c>
      <c r="AL183" s="97"/>
    </row>
    <row r="184" spans="1:38">
      <c r="A184" s="2235"/>
      <c r="B184" s="472">
        <v>41647</v>
      </c>
      <c r="C184" s="473" t="s">
        <v>756</v>
      </c>
      <c r="D184" s="75" t="s">
        <v>658</v>
      </c>
      <c r="E184" s="73">
        <v>1</v>
      </c>
      <c r="F184" s="61">
        <v>23.9</v>
      </c>
      <c r="G184" s="23">
        <v>21.5</v>
      </c>
      <c r="H184" s="64">
        <v>22</v>
      </c>
      <c r="I184" s="65">
        <v>4.0999999999999996</v>
      </c>
      <c r="J184" s="66">
        <v>3.9</v>
      </c>
      <c r="K184" s="24">
        <v>7.62</v>
      </c>
      <c r="L184" s="69">
        <v>7.73</v>
      </c>
      <c r="M184" s="65">
        <v>34.6</v>
      </c>
      <c r="N184" s="66">
        <v>35.799999999999997</v>
      </c>
      <c r="O184" s="23"/>
      <c r="P184" s="64">
        <v>140</v>
      </c>
      <c r="Q184" s="23"/>
      <c r="R184" s="64">
        <v>92</v>
      </c>
      <c r="S184" s="23"/>
      <c r="T184" s="64"/>
      <c r="U184" s="23"/>
      <c r="V184" s="64"/>
      <c r="W184" s="65"/>
      <c r="X184" s="66">
        <v>17</v>
      </c>
      <c r="Y184" s="70"/>
      <c r="Z184" s="71">
        <v>334</v>
      </c>
      <c r="AA184" s="24"/>
      <c r="AB184" s="69">
        <v>0.4</v>
      </c>
      <c r="AC184" s="481"/>
      <c r="AD184" s="480" t="s">
        <v>36</v>
      </c>
      <c r="AE184" s="259" t="s">
        <v>36</v>
      </c>
      <c r="AF184" s="118" t="s">
        <v>36</v>
      </c>
      <c r="AG184" s="6" t="s">
        <v>373</v>
      </c>
      <c r="AH184" s="18" t="s">
        <v>23</v>
      </c>
      <c r="AI184" s="34">
        <v>90</v>
      </c>
      <c r="AJ184" s="35">
        <v>90</v>
      </c>
      <c r="AK184" s="36" t="s">
        <v>36</v>
      </c>
      <c r="AL184" s="97"/>
    </row>
    <row r="185" spans="1:38">
      <c r="A185" s="2235"/>
      <c r="B185" s="472">
        <v>41648</v>
      </c>
      <c r="C185" s="473" t="s">
        <v>750</v>
      </c>
      <c r="D185" s="75" t="s">
        <v>657</v>
      </c>
      <c r="E185" s="73"/>
      <c r="F185" s="61">
        <v>25.1</v>
      </c>
      <c r="G185" s="23">
        <v>21.4</v>
      </c>
      <c r="H185" s="64">
        <v>22.2</v>
      </c>
      <c r="I185" s="65">
        <v>9.1999999999999993</v>
      </c>
      <c r="J185" s="66">
        <v>5</v>
      </c>
      <c r="K185" s="24">
        <v>7.63</v>
      </c>
      <c r="L185" s="69">
        <v>7.82</v>
      </c>
      <c r="M185" s="65"/>
      <c r="N185" s="66"/>
      <c r="O185" s="23"/>
      <c r="P185" s="64"/>
      <c r="Q185" s="23"/>
      <c r="R185" s="64"/>
      <c r="S185" s="23"/>
      <c r="T185" s="64"/>
      <c r="U185" s="23"/>
      <c r="V185" s="64"/>
      <c r="W185" s="65"/>
      <c r="X185" s="66"/>
      <c r="Y185" s="70"/>
      <c r="Z185" s="71"/>
      <c r="AA185" s="24"/>
      <c r="AB185" s="69"/>
      <c r="AC185" s="481"/>
      <c r="AD185" s="480" t="s">
        <v>36</v>
      </c>
      <c r="AE185" s="259" t="s">
        <v>36</v>
      </c>
      <c r="AF185" s="118" t="s">
        <v>36</v>
      </c>
      <c r="AG185" s="6" t="s">
        <v>374</v>
      </c>
      <c r="AH185" s="18" t="s">
        <v>23</v>
      </c>
      <c r="AI185" s="34">
        <v>70</v>
      </c>
      <c r="AJ185" s="35">
        <v>76</v>
      </c>
      <c r="AK185" s="36" t="s">
        <v>36</v>
      </c>
      <c r="AL185" s="97"/>
    </row>
    <row r="186" spans="1:38">
      <c r="A186" s="2235"/>
      <c r="B186" s="472">
        <v>41649</v>
      </c>
      <c r="C186" s="473" t="s">
        <v>751</v>
      </c>
      <c r="D186" s="75" t="s">
        <v>657</v>
      </c>
      <c r="E186" s="73"/>
      <c r="F186" s="61">
        <v>26.8</v>
      </c>
      <c r="G186" s="23">
        <v>21.9</v>
      </c>
      <c r="H186" s="64">
        <v>22.7</v>
      </c>
      <c r="I186" s="65">
        <v>8.8000000000000007</v>
      </c>
      <c r="J186" s="66">
        <v>5.6</v>
      </c>
      <c r="K186" s="24">
        <v>7.68</v>
      </c>
      <c r="L186" s="69">
        <v>7.89</v>
      </c>
      <c r="M186" s="65"/>
      <c r="N186" s="66"/>
      <c r="O186" s="23"/>
      <c r="P186" s="64"/>
      <c r="Q186" s="23"/>
      <c r="R186" s="64"/>
      <c r="S186" s="23"/>
      <c r="T186" s="64"/>
      <c r="U186" s="23"/>
      <c r="V186" s="64"/>
      <c r="W186" s="65"/>
      <c r="X186" s="66"/>
      <c r="Y186" s="70"/>
      <c r="Z186" s="71"/>
      <c r="AA186" s="24"/>
      <c r="AB186" s="69"/>
      <c r="AC186" s="481"/>
      <c r="AD186" s="480" t="s">
        <v>36</v>
      </c>
      <c r="AE186" s="259" t="s">
        <v>36</v>
      </c>
      <c r="AF186" s="118" t="s">
        <v>36</v>
      </c>
      <c r="AG186" s="6" t="s">
        <v>375</v>
      </c>
      <c r="AH186" s="18" t="s">
        <v>23</v>
      </c>
      <c r="AI186" s="34">
        <v>20</v>
      </c>
      <c r="AJ186" s="35">
        <v>14</v>
      </c>
      <c r="AK186" s="36" t="s">
        <v>36</v>
      </c>
      <c r="AL186" s="97"/>
    </row>
    <row r="187" spans="1:38">
      <c r="A187" s="2235"/>
      <c r="B187" s="472">
        <v>41650</v>
      </c>
      <c r="C187" s="473" t="s">
        <v>752</v>
      </c>
      <c r="D187" s="75" t="s">
        <v>657</v>
      </c>
      <c r="E187" s="73">
        <v>6</v>
      </c>
      <c r="F187" s="61">
        <v>27.1</v>
      </c>
      <c r="G187" s="23">
        <v>22.4</v>
      </c>
      <c r="H187" s="64">
        <v>23.2</v>
      </c>
      <c r="I187" s="65">
        <v>8.1999999999999993</v>
      </c>
      <c r="J187" s="66">
        <v>6.9</v>
      </c>
      <c r="K187" s="24">
        <v>7.67</v>
      </c>
      <c r="L187" s="69">
        <v>7.79</v>
      </c>
      <c r="M187" s="65">
        <v>36.200000000000003</v>
      </c>
      <c r="N187" s="66">
        <v>37.4</v>
      </c>
      <c r="O187" s="23"/>
      <c r="P187" s="64">
        <v>140</v>
      </c>
      <c r="Q187" s="23"/>
      <c r="R187" s="64">
        <v>98</v>
      </c>
      <c r="S187" s="23"/>
      <c r="T187" s="64"/>
      <c r="U187" s="23"/>
      <c r="V187" s="64"/>
      <c r="W187" s="65"/>
      <c r="X187" s="66">
        <v>21</v>
      </c>
      <c r="Y187" s="70"/>
      <c r="Z187" s="71">
        <v>278</v>
      </c>
      <c r="AA187" s="24"/>
      <c r="AB187" s="69">
        <v>0.47</v>
      </c>
      <c r="AC187" s="481"/>
      <c r="AD187" s="480" t="s">
        <v>36</v>
      </c>
      <c r="AE187" s="259" t="s">
        <v>36</v>
      </c>
      <c r="AF187" s="118" t="s">
        <v>36</v>
      </c>
      <c r="AG187" s="6" t="s">
        <v>400</v>
      </c>
      <c r="AH187" s="18" t="s">
        <v>23</v>
      </c>
      <c r="AI187" s="37">
        <v>18</v>
      </c>
      <c r="AJ187" s="38">
        <v>18</v>
      </c>
      <c r="AK187" s="39" t="s">
        <v>36</v>
      </c>
      <c r="AL187" s="95"/>
    </row>
    <row r="188" spans="1:38">
      <c r="A188" s="2235"/>
      <c r="B188" s="472">
        <v>41651</v>
      </c>
      <c r="C188" s="473" t="s">
        <v>753</v>
      </c>
      <c r="D188" s="75" t="s">
        <v>658</v>
      </c>
      <c r="E188" s="73">
        <v>17</v>
      </c>
      <c r="F188" s="61">
        <v>26.4</v>
      </c>
      <c r="G188" s="23">
        <v>23</v>
      </c>
      <c r="H188" s="64">
        <v>23.2</v>
      </c>
      <c r="I188" s="65">
        <v>8.1</v>
      </c>
      <c r="J188" s="66">
        <v>6.5</v>
      </c>
      <c r="K188" s="24">
        <v>7.56</v>
      </c>
      <c r="L188" s="69">
        <v>7.76</v>
      </c>
      <c r="M188" s="65">
        <v>30.2</v>
      </c>
      <c r="N188" s="66">
        <v>36.5</v>
      </c>
      <c r="O188" s="23"/>
      <c r="P188" s="64">
        <v>130</v>
      </c>
      <c r="Q188" s="23"/>
      <c r="R188" s="64">
        <v>92</v>
      </c>
      <c r="S188" s="23"/>
      <c r="T188" s="64"/>
      <c r="U188" s="23"/>
      <c r="V188" s="64"/>
      <c r="W188" s="65"/>
      <c r="X188" s="66">
        <v>19</v>
      </c>
      <c r="Y188" s="70"/>
      <c r="Z188" s="71">
        <v>272</v>
      </c>
      <c r="AA188" s="24"/>
      <c r="AB188" s="69">
        <v>0.48</v>
      </c>
      <c r="AC188" s="481"/>
      <c r="AD188" s="480" t="s">
        <v>36</v>
      </c>
      <c r="AE188" s="259" t="s">
        <v>36</v>
      </c>
      <c r="AF188" s="118" t="s">
        <v>36</v>
      </c>
      <c r="AG188" s="6" t="s">
        <v>401</v>
      </c>
      <c r="AH188" s="18" t="s">
        <v>23</v>
      </c>
      <c r="AI188" s="49">
        <v>290</v>
      </c>
      <c r="AJ188" s="50">
        <v>270</v>
      </c>
      <c r="AK188" s="25" t="s">
        <v>36</v>
      </c>
      <c r="AL188" s="26"/>
    </row>
    <row r="189" spans="1:38">
      <c r="A189" s="2235"/>
      <c r="B189" s="472">
        <v>41652</v>
      </c>
      <c r="C189" s="473" t="s">
        <v>754</v>
      </c>
      <c r="D189" s="75" t="s">
        <v>657</v>
      </c>
      <c r="E189" s="73"/>
      <c r="F189" s="61">
        <v>26.9</v>
      </c>
      <c r="G189" s="23">
        <v>22.5</v>
      </c>
      <c r="H189" s="64">
        <v>23</v>
      </c>
      <c r="I189" s="65">
        <v>6.5</v>
      </c>
      <c r="J189" s="66">
        <v>6.1</v>
      </c>
      <c r="K189" s="24">
        <v>7.58</v>
      </c>
      <c r="L189" s="69">
        <v>7.72</v>
      </c>
      <c r="M189" s="65">
        <v>36.200000000000003</v>
      </c>
      <c r="N189" s="66">
        <v>36.700000000000003</v>
      </c>
      <c r="O189" s="23">
        <v>140</v>
      </c>
      <c r="P189" s="64">
        <v>140</v>
      </c>
      <c r="Q189" s="23">
        <v>90</v>
      </c>
      <c r="R189" s="64">
        <v>90</v>
      </c>
      <c r="S189" s="23">
        <v>70</v>
      </c>
      <c r="T189" s="64">
        <v>76</v>
      </c>
      <c r="U189" s="23">
        <v>20</v>
      </c>
      <c r="V189" s="64">
        <v>14</v>
      </c>
      <c r="W189" s="65">
        <v>18</v>
      </c>
      <c r="X189" s="66">
        <v>18</v>
      </c>
      <c r="Y189" s="70">
        <v>290</v>
      </c>
      <c r="Z189" s="71">
        <v>270</v>
      </c>
      <c r="AA189" s="24">
        <v>0.63</v>
      </c>
      <c r="AB189" s="69">
        <v>0.55000000000000004</v>
      </c>
      <c r="AC189" s="481"/>
      <c r="AD189" s="480" t="s">
        <v>36</v>
      </c>
      <c r="AE189" s="259" t="s">
        <v>36</v>
      </c>
      <c r="AF189" s="118" t="s">
        <v>36</v>
      </c>
      <c r="AG189" s="6" t="s">
        <v>402</v>
      </c>
      <c r="AH189" s="18" t="s">
        <v>23</v>
      </c>
      <c r="AI189" s="40">
        <v>0.63</v>
      </c>
      <c r="AJ189" s="41">
        <v>0.55000000000000004</v>
      </c>
      <c r="AK189" s="42" t="s">
        <v>36</v>
      </c>
      <c r="AL189" s="96"/>
    </row>
    <row r="190" spans="1:38">
      <c r="A190" s="2235"/>
      <c r="B190" s="537">
        <v>41653</v>
      </c>
      <c r="C190" s="528" t="s">
        <v>755</v>
      </c>
      <c r="D190" s="75" t="s">
        <v>657</v>
      </c>
      <c r="E190" s="73"/>
      <c r="F190" s="61">
        <v>25.5</v>
      </c>
      <c r="G190" s="23">
        <v>22.5</v>
      </c>
      <c r="H190" s="64">
        <v>23.4</v>
      </c>
      <c r="I190" s="65">
        <v>6.4</v>
      </c>
      <c r="J190" s="66">
        <v>5.2</v>
      </c>
      <c r="K190" s="24">
        <v>7.62</v>
      </c>
      <c r="L190" s="69">
        <v>7.76</v>
      </c>
      <c r="M190" s="65">
        <v>36</v>
      </c>
      <c r="N190" s="66">
        <v>38.700000000000003</v>
      </c>
      <c r="O190" s="23"/>
      <c r="P190" s="64">
        <v>150</v>
      </c>
      <c r="Q190" s="23"/>
      <c r="R190" s="64">
        <v>94</v>
      </c>
      <c r="S190" s="23"/>
      <c r="T190" s="64"/>
      <c r="U190" s="23"/>
      <c r="V190" s="64"/>
      <c r="W190" s="65"/>
      <c r="X190" s="66">
        <v>22</v>
      </c>
      <c r="Y190" s="70"/>
      <c r="Z190" s="71">
        <v>272</v>
      </c>
      <c r="AA190" s="24"/>
      <c r="AB190" s="69">
        <v>0.5</v>
      </c>
      <c r="AC190" s="481"/>
      <c r="AD190" s="480" t="s">
        <v>36</v>
      </c>
      <c r="AE190" s="259" t="s">
        <v>36</v>
      </c>
      <c r="AF190" s="118" t="s">
        <v>36</v>
      </c>
      <c r="AG190" s="6" t="s">
        <v>24</v>
      </c>
      <c r="AH190" s="18" t="s">
        <v>23</v>
      </c>
      <c r="AI190" s="23">
        <v>4.5</v>
      </c>
      <c r="AJ190" s="48">
        <v>4.2</v>
      </c>
      <c r="AK190" s="36" t="s">
        <v>36</v>
      </c>
      <c r="AL190" s="96"/>
    </row>
    <row r="191" spans="1:38">
      <c r="A191" s="2235"/>
      <c r="B191" s="472">
        <v>41654</v>
      </c>
      <c r="C191" s="473" t="s">
        <v>756</v>
      </c>
      <c r="D191" s="75" t="s">
        <v>658</v>
      </c>
      <c r="E191" s="73"/>
      <c r="F191" s="61">
        <v>23</v>
      </c>
      <c r="G191" s="23">
        <v>22.1</v>
      </c>
      <c r="H191" s="64">
        <v>23</v>
      </c>
      <c r="I191" s="65">
        <v>5.4</v>
      </c>
      <c r="J191" s="66">
        <v>5</v>
      </c>
      <c r="K191" s="24">
        <v>7.67</v>
      </c>
      <c r="L191" s="69">
        <v>7.81</v>
      </c>
      <c r="M191" s="65">
        <v>36.700000000000003</v>
      </c>
      <c r="N191" s="66">
        <v>39.700000000000003</v>
      </c>
      <c r="O191" s="23"/>
      <c r="P191" s="64">
        <v>150</v>
      </c>
      <c r="Q191" s="23"/>
      <c r="R191" s="64">
        <v>98</v>
      </c>
      <c r="S191" s="23"/>
      <c r="T191" s="64"/>
      <c r="U191" s="23"/>
      <c r="V191" s="64"/>
      <c r="W191" s="65"/>
      <c r="X191" s="66">
        <v>19</v>
      </c>
      <c r="Y191" s="70"/>
      <c r="Z191" s="71">
        <v>284</v>
      </c>
      <c r="AA191" s="24"/>
      <c r="AB191" s="69">
        <v>0.45</v>
      </c>
      <c r="AC191" s="481"/>
      <c r="AD191" s="480" t="s">
        <v>36</v>
      </c>
      <c r="AE191" s="259" t="s">
        <v>36</v>
      </c>
      <c r="AF191" s="118" t="s">
        <v>36</v>
      </c>
      <c r="AG191" s="6" t="s">
        <v>25</v>
      </c>
      <c r="AH191" s="18" t="s">
        <v>23</v>
      </c>
      <c r="AI191" s="23">
        <v>2.1</v>
      </c>
      <c r="AJ191" s="48">
        <v>1.6</v>
      </c>
      <c r="AK191" s="36" t="s">
        <v>36</v>
      </c>
      <c r="AL191" s="96"/>
    </row>
    <row r="192" spans="1:38">
      <c r="A192" s="2235"/>
      <c r="B192" s="472">
        <v>41655</v>
      </c>
      <c r="C192" s="473" t="s">
        <v>750</v>
      </c>
      <c r="D192" s="75" t="s">
        <v>658</v>
      </c>
      <c r="E192" s="73">
        <v>15</v>
      </c>
      <c r="F192" s="61">
        <v>21.7</v>
      </c>
      <c r="G192" s="23">
        <v>21</v>
      </c>
      <c r="H192" s="64">
        <v>21.8</v>
      </c>
      <c r="I192" s="65">
        <v>6.6</v>
      </c>
      <c r="J192" s="66">
        <v>5.6</v>
      </c>
      <c r="K192" s="24">
        <v>7.69</v>
      </c>
      <c r="L192" s="69">
        <v>7.9</v>
      </c>
      <c r="M192" s="65"/>
      <c r="N192" s="66"/>
      <c r="O192" s="23"/>
      <c r="P192" s="64"/>
      <c r="Q192" s="23"/>
      <c r="R192" s="64"/>
      <c r="S192" s="23"/>
      <c r="T192" s="64"/>
      <c r="U192" s="23"/>
      <c r="V192" s="64"/>
      <c r="W192" s="65"/>
      <c r="X192" s="66"/>
      <c r="Y192" s="70"/>
      <c r="Z192" s="71"/>
      <c r="AA192" s="24"/>
      <c r="AB192" s="69"/>
      <c r="AC192" s="481"/>
      <c r="AD192" s="480" t="s">
        <v>36</v>
      </c>
      <c r="AE192" s="259" t="s">
        <v>36</v>
      </c>
      <c r="AF192" s="118" t="s">
        <v>36</v>
      </c>
      <c r="AG192" s="6" t="s">
        <v>403</v>
      </c>
      <c r="AH192" s="18" t="s">
        <v>23</v>
      </c>
      <c r="AI192" s="23">
        <v>7.7</v>
      </c>
      <c r="AJ192" s="48">
        <v>7.9</v>
      </c>
      <c r="AK192" s="36" t="s">
        <v>36</v>
      </c>
      <c r="AL192" s="96"/>
    </row>
    <row r="193" spans="1:38">
      <c r="A193" s="2235"/>
      <c r="B193" s="472">
        <v>41656</v>
      </c>
      <c r="C193" s="473" t="s">
        <v>751</v>
      </c>
      <c r="D193" s="75" t="s">
        <v>659</v>
      </c>
      <c r="E193" s="73">
        <v>36</v>
      </c>
      <c r="F193" s="61">
        <v>19.7</v>
      </c>
      <c r="G193" s="23">
        <v>20.100000000000001</v>
      </c>
      <c r="H193" s="64">
        <v>20.399999999999999</v>
      </c>
      <c r="I193" s="65">
        <v>9.8000000000000007</v>
      </c>
      <c r="J193" s="66">
        <v>7.2</v>
      </c>
      <c r="K193" s="24">
        <v>7.56</v>
      </c>
      <c r="L193" s="69">
        <v>7.76</v>
      </c>
      <c r="M193" s="65"/>
      <c r="N193" s="66"/>
      <c r="O193" s="23"/>
      <c r="P193" s="64"/>
      <c r="Q193" s="23"/>
      <c r="R193" s="64"/>
      <c r="S193" s="23"/>
      <c r="T193" s="64"/>
      <c r="U193" s="23"/>
      <c r="V193" s="64"/>
      <c r="W193" s="65"/>
      <c r="X193" s="66"/>
      <c r="Y193" s="70"/>
      <c r="Z193" s="71"/>
      <c r="AA193" s="24"/>
      <c r="AB193" s="69"/>
      <c r="AC193" s="481">
        <v>1890</v>
      </c>
      <c r="AD193" s="480" t="s">
        <v>36</v>
      </c>
      <c r="AE193" s="259" t="s">
        <v>36</v>
      </c>
      <c r="AF193" s="118" t="s">
        <v>36</v>
      </c>
      <c r="AG193" s="6" t="s">
        <v>404</v>
      </c>
      <c r="AH193" s="18" t="s">
        <v>23</v>
      </c>
      <c r="AI193" s="45">
        <v>9.8000000000000004E-2</v>
      </c>
      <c r="AJ193" s="46">
        <v>9.7000000000000003E-2</v>
      </c>
      <c r="AK193" s="47" t="s">
        <v>36</v>
      </c>
      <c r="AL193" s="98"/>
    </row>
    <row r="194" spans="1:38">
      <c r="A194" s="2235"/>
      <c r="B194" s="472">
        <v>41657</v>
      </c>
      <c r="C194" s="473" t="s">
        <v>752</v>
      </c>
      <c r="D194" s="75" t="s">
        <v>657</v>
      </c>
      <c r="E194" s="73">
        <v>19</v>
      </c>
      <c r="F194" s="61">
        <v>27.1</v>
      </c>
      <c r="G194" s="23">
        <v>22.4</v>
      </c>
      <c r="H194" s="64">
        <v>22.4</v>
      </c>
      <c r="I194" s="65">
        <v>54.8</v>
      </c>
      <c r="J194" s="66">
        <v>6.4</v>
      </c>
      <c r="K194" s="24">
        <v>7.32</v>
      </c>
      <c r="L194" s="69">
        <v>7.07</v>
      </c>
      <c r="M194" s="65"/>
      <c r="N194" s="66"/>
      <c r="O194" s="23"/>
      <c r="P194" s="64"/>
      <c r="Q194" s="23"/>
      <c r="R194" s="64"/>
      <c r="S194" s="23"/>
      <c r="T194" s="64"/>
      <c r="U194" s="23"/>
      <c r="V194" s="64"/>
      <c r="W194" s="65"/>
      <c r="X194" s="66"/>
      <c r="Y194" s="70"/>
      <c r="Z194" s="71"/>
      <c r="AA194" s="24"/>
      <c r="AB194" s="69"/>
      <c r="AC194" s="481">
        <v>12999</v>
      </c>
      <c r="AD194" s="480" t="s">
        <v>36</v>
      </c>
      <c r="AE194" s="259" t="s">
        <v>36</v>
      </c>
      <c r="AF194" s="118" t="s">
        <v>36</v>
      </c>
      <c r="AG194" s="6" t="s">
        <v>26</v>
      </c>
      <c r="AH194" s="18" t="s">
        <v>23</v>
      </c>
      <c r="AI194" s="24">
        <v>0.93</v>
      </c>
      <c r="AJ194" s="44">
        <v>0.79</v>
      </c>
      <c r="AK194" s="42" t="s">
        <v>36</v>
      </c>
      <c r="AL194" s="96"/>
    </row>
    <row r="195" spans="1:38">
      <c r="A195" s="2235"/>
      <c r="B195" s="472">
        <v>41658</v>
      </c>
      <c r="C195" s="473" t="s">
        <v>753</v>
      </c>
      <c r="D195" s="75" t="s">
        <v>657</v>
      </c>
      <c r="E195" s="73"/>
      <c r="F195" s="61">
        <v>27.9</v>
      </c>
      <c r="G195" s="23">
        <v>22</v>
      </c>
      <c r="H195" s="64">
        <v>22.4</v>
      </c>
      <c r="I195" s="65">
        <v>22.8</v>
      </c>
      <c r="J195" s="66">
        <v>6.1</v>
      </c>
      <c r="K195" s="24">
        <v>7.39</v>
      </c>
      <c r="L195" s="69">
        <v>7.19</v>
      </c>
      <c r="M195" s="65">
        <v>25.9</v>
      </c>
      <c r="N195" s="66">
        <v>25.8</v>
      </c>
      <c r="O195" s="23"/>
      <c r="P195" s="64">
        <v>77</v>
      </c>
      <c r="Q195" s="23"/>
      <c r="R195" s="64">
        <v>72</v>
      </c>
      <c r="S195" s="23"/>
      <c r="T195" s="64"/>
      <c r="U195" s="23"/>
      <c r="V195" s="64"/>
      <c r="W195" s="65"/>
      <c r="X195" s="66">
        <v>22</v>
      </c>
      <c r="Y195" s="70"/>
      <c r="Z195" s="71">
        <v>182</v>
      </c>
      <c r="AA195" s="24"/>
      <c r="AB195" s="69">
        <v>0.32</v>
      </c>
      <c r="AC195" s="481">
        <v>8665</v>
      </c>
      <c r="AD195" s="480" t="s">
        <v>36</v>
      </c>
      <c r="AE195" s="259" t="s">
        <v>36</v>
      </c>
      <c r="AF195" s="118" t="s">
        <v>36</v>
      </c>
      <c r="AG195" s="6" t="s">
        <v>98</v>
      </c>
      <c r="AH195" s="18" t="s">
        <v>23</v>
      </c>
      <c r="AI195" s="24">
        <v>1.07</v>
      </c>
      <c r="AJ195" s="44">
        <v>1.05</v>
      </c>
      <c r="AK195" s="42" t="s">
        <v>36</v>
      </c>
      <c r="AL195" s="96"/>
    </row>
    <row r="196" spans="1:38">
      <c r="A196" s="2235"/>
      <c r="B196" s="472">
        <v>41659</v>
      </c>
      <c r="C196" s="473" t="s">
        <v>754</v>
      </c>
      <c r="D196" s="75" t="s">
        <v>658</v>
      </c>
      <c r="E196" s="73"/>
      <c r="F196" s="61">
        <v>25.3</v>
      </c>
      <c r="G196" s="23">
        <v>21.4</v>
      </c>
      <c r="H196" s="64">
        <v>22.5</v>
      </c>
      <c r="I196" s="65">
        <v>10.199999999999999</v>
      </c>
      <c r="J196" s="66">
        <v>5.7</v>
      </c>
      <c r="K196" s="24">
        <v>7.45</v>
      </c>
      <c r="L196" s="69">
        <v>7.43</v>
      </c>
      <c r="M196" s="65">
        <v>31.6</v>
      </c>
      <c r="N196" s="66">
        <v>32.6</v>
      </c>
      <c r="O196" s="23"/>
      <c r="P196" s="64">
        <v>120</v>
      </c>
      <c r="Q196" s="23"/>
      <c r="R196" s="64">
        <v>94</v>
      </c>
      <c r="S196" s="23"/>
      <c r="T196" s="64"/>
      <c r="U196" s="23"/>
      <c r="V196" s="64"/>
      <c r="W196" s="65"/>
      <c r="X196" s="66">
        <v>18</v>
      </c>
      <c r="Y196" s="70"/>
      <c r="Z196" s="71">
        <v>232</v>
      </c>
      <c r="AA196" s="24"/>
      <c r="AB196" s="69">
        <v>0.35</v>
      </c>
      <c r="AC196" s="481">
        <v>1333</v>
      </c>
      <c r="AD196" s="480" t="s">
        <v>36</v>
      </c>
      <c r="AE196" s="259" t="s">
        <v>36</v>
      </c>
      <c r="AF196" s="118" t="s">
        <v>36</v>
      </c>
      <c r="AG196" s="6" t="s">
        <v>384</v>
      </c>
      <c r="AH196" s="18" t="s">
        <v>23</v>
      </c>
      <c r="AI196" s="45">
        <v>0.23400000000000001</v>
      </c>
      <c r="AJ196" s="46">
        <v>0.221</v>
      </c>
      <c r="AK196" s="47" t="s">
        <v>36</v>
      </c>
      <c r="AL196" s="98"/>
    </row>
    <row r="197" spans="1:38">
      <c r="A197" s="2235"/>
      <c r="B197" s="472">
        <v>41660</v>
      </c>
      <c r="C197" s="473" t="s">
        <v>755</v>
      </c>
      <c r="D197" s="75" t="s">
        <v>657</v>
      </c>
      <c r="E197" s="73"/>
      <c r="F197" s="61">
        <v>27.2</v>
      </c>
      <c r="G197" s="23">
        <v>20.399999999999999</v>
      </c>
      <c r="H197" s="64">
        <v>21</v>
      </c>
      <c r="I197" s="65">
        <v>8.4</v>
      </c>
      <c r="J197" s="66">
        <v>7.6</v>
      </c>
      <c r="K197" s="24">
        <v>7.53</v>
      </c>
      <c r="L197" s="69">
        <v>7.68</v>
      </c>
      <c r="M197" s="65">
        <v>34</v>
      </c>
      <c r="N197" s="66">
        <v>33.6</v>
      </c>
      <c r="O197" s="23"/>
      <c r="P197" s="64">
        <v>140</v>
      </c>
      <c r="Q197" s="23"/>
      <c r="R197" s="64">
        <v>98</v>
      </c>
      <c r="S197" s="23"/>
      <c r="T197" s="64"/>
      <c r="U197" s="23"/>
      <c r="V197" s="64"/>
      <c r="W197" s="65"/>
      <c r="X197" s="66">
        <v>16</v>
      </c>
      <c r="Y197" s="70"/>
      <c r="Z197" s="71">
        <v>236</v>
      </c>
      <c r="AA197" s="24"/>
      <c r="AB197" s="69">
        <v>0.66</v>
      </c>
      <c r="AC197" s="481"/>
      <c r="AD197" s="480" t="s">
        <v>36</v>
      </c>
      <c r="AE197" s="259" t="s">
        <v>36</v>
      </c>
      <c r="AF197" s="118" t="s">
        <v>36</v>
      </c>
      <c r="AG197" s="6" t="s">
        <v>405</v>
      </c>
      <c r="AH197" s="18" t="s">
        <v>23</v>
      </c>
      <c r="AI197" s="269" t="s">
        <v>644</v>
      </c>
      <c r="AJ197" s="269" t="s">
        <v>644</v>
      </c>
      <c r="AK197" s="42" t="s">
        <v>36</v>
      </c>
      <c r="AL197" s="96"/>
    </row>
    <row r="198" spans="1:38">
      <c r="A198" s="2235"/>
      <c r="B198" s="472">
        <v>41661</v>
      </c>
      <c r="C198" s="473" t="s">
        <v>756</v>
      </c>
      <c r="D198" s="75" t="s">
        <v>657</v>
      </c>
      <c r="E198" s="73">
        <v>14</v>
      </c>
      <c r="F198" s="61">
        <v>27.3</v>
      </c>
      <c r="G198" s="23">
        <v>21</v>
      </c>
      <c r="H198" s="64">
        <v>22</v>
      </c>
      <c r="I198" s="65">
        <v>6.4</v>
      </c>
      <c r="J198" s="66">
        <v>6.1</v>
      </c>
      <c r="K198" s="24">
        <v>7.51</v>
      </c>
      <c r="L198" s="69">
        <v>7.69</v>
      </c>
      <c r="M198" s="65">
        <v>34.9</v>
      </c>
      <c r="N198" s="66">
        <v>35</v>
      </c>
      <c r="O198" s="23"/>
      <c r="P198" s="64">
        <v>140</v>
      </c>
      <c r="Q198" s="23"/>
      <c r="R198" s="64">
        <v>102</v>
      </c>
      <c r="S198" s="23"/>
      <c r="T198" s="64"/>
      <c r="U198" s="23"/>
      <c r="V198" s="64"/>
      <c r="W198" s="65"/>
      <c r="X198" s="66">
        <v>16</v>
      </c>
      <c r="Y198" s="70"/>
      <c r="Z198" s="71">
        <v>236</v>
      </c>
      <c r="AA198" s="24"/>
      <c r="AB198" s="69">
        <v>0.56999999999999995</v>
      </c>
      <c r="AC198" s="481"/>
      <c r="AD198" s="480" t="s">
        <v>36</v>
      </c>
      <c r="AE198" s="259" t="s">
        <v>36</v>
      </c>
      <c r="AF198" s="118" t="s">
        <v>36</v>
      </c>
      <c r="AG198" s="6" t="s">
        <v>99</v>
      </c>
      <c r="AH198" s="18" t="s">
        <v>23</v>
      </c>
      <c r="AI198" s="23">
        <v>18.899999999999999</v>
      </c>
      <c r="AJ198" s="48">
        <v>18.5</v>
      </c>
      <c r="AK198" s="36" t="s">
        <v>36</v>
      </c>
      <c r="AL198" s="97"/>
    </row>
    <row r="199" spans="1:38">
      <c r="A199" s="2235"/>
      <c r="B199" s="472">
        <v>41662</v>
      </c>
      <c r="C199" s="473" t="s">
        <v>750</v>
      </c>
      <c r="D199" s="75" t="s">
        <v>659</v>
      </c>
      <c r="E199" s="73">
        <v>24</v>
      </c>
      <c r="F199" s="61">
        <v>19.3</v>
      </c>
      <c r="G199" s="23">
        <v>20.5</v>
      </c>
      <c r="H199" s="64">
        <v>21.3</v>
      </c>
      <c r="I199" s="65">
        <v>20.6</v>
      </c>
      <c r="J199" s="66">
        <v>9.5</v>
      </c>
      <c r="K199" s="24">
        <v>7.46</v>
      </c>
      <c r="L199" s="69">
        <v>7.64</v>
      </c>
      <c r="M199" s="65"/>
      <c r="N199" s="66"/>
      <c r="O199" s="23"/>
      <c r="P199" s="64"/>
      <c r="Q199" s="23"/>
      <c r="R199" s="64"/>
      <c r="S199" s="23"/>
      <c r="T199" s="64"/>
      <c r="U199" s="23"/>
      <c r="V199" s="64"/>
      <c r="W199" s="65"/>
      <c r="X199" s="66"/>
      <c r="Y199" s="70"/>
      <c r="Z199" s="71"/>
      <c r="AA199" s="24"/>
      <c r="AB199" s="69"/>
      <c r="AC199" s="481">
        <v>6232</v>
      </c>
      <c r="AD199" s="480" t="s">
        <v>36</v>
      </c>
      <c r="AE199" s="259" t="s">
        <v>36</v>
      </c>
      <c r="AF199" s="118" t="s">
        <v>36</v>
      </c>
      <c r="AG199" s="6" t="s">
        <v>27</v>
      </c>
      <c r="AH199" s="18" t="s">
        <v>23</v>
      </c>
      <c r="AI199" s="23">
        <v>43</v>
      </c>
      <c r="AJ199" s="48">
        <v>41.3</v>
      </c>
      <c r="AK199" s="36" t="s">
        <v>36</v>
      </c>
      <c r="AL199" s="97"/>
    </row>
    <row r="200" spans="1:38">
      <c r="A200" s="2235"/>
      <c r="B200" s="472">
        <v>41663</v>
      </c>
      <c r="C200" s="473" t="s">
        <v>751</v>
      </c>
      <c r="D200" s="75" t="s">
        <v>657</v>
      </c>
      <c r="E200" s="73"/>
      <c r="F200" s="61">
        <v>22.7</v>
      </c>
      <c r="G200" s="23">
        <v>19.5</v>
      </c>
      <c r="H200" s="64">
        <v>20</v>
      </c>
      <c r="I200" s="65">
        <v>18.3</v>
      </c>
      <c r="J200" s="66">
        <v>6.9</v>
      </c>
      <c r="K200" s="24">
        <v>7.43</v>
      </c>
      <c r="L200" s="69">
        <v>7.23</v>
      </c>
      <c r="M200" s="65"/>
      <c r="N200" s="66"/>
      <c r="O200" s="23"/>
      <c r="P200" s="64"/>
      <c r="Q200" s="23"/>
      <c r="R200" s="64"/>
      <c r="S200" s="23"/>
      <c r="T200" s="64"/>
      <c r="U200" s="23"/>
      <c r="V200" s="64"/>
      <c r="W200" s="65"/>
      <c r="X200" s="66"/>
      <c r="Y200" s="70"/>
      <c r="Z200" s="71"/>
      <c r="AA200" s="24"/>
      <c r="AB200" s="69"/>
      <c r="AC200" s="481">
        <v>6000</v>
      </c>
      <c r="AD200" s="480" t="s">
        <v>36</v>
      </c>
      <c r="AE200" s="259" t="s">
        <v>36</v>
      </c>
      <c r="AF200" s="118" t="s">
        <v>36</v>
      </c>
      <c r="AG200" s="6" t="s">
        <v>387</v>
      </c>
      <c r="AH200" s="18" t="s">
        <v>398</v>
      </c>
      <c r="AI200" s="51">
        <v>16</v>
      </c>
      <c r="AJ200" s="52">
        <v>15</v>
      </c>
      <c r="AK200" s="43" t="s">
        <v>36</v>
      </c>
      <c r="AL200" s="99"/>
    </row>
    <row r="201" spans="1:38">
      <c r="A201" s="2235"/>
      <c r="B201" s="472">
        <v>41664</v>
      </c>
      <c r="C201" s="473" t="s">
        <v>752</v>
      </c>
      <c r="D201" s="75" t="s">
        <v>657</v>
      </c>
      <c r="E201" s="73"/>
      <c r="F201" s="61">
        <v>24.6</v>
      </c>
      <c r="G201" s="23">
        <v>20.2</v>
      </c>
      <c r="H201" s="64">
        <v>20.9</v>
      </c>
      <c r="I201" s="65">
        <v>10.6</v>
      </c>
      <c r="J201" s="66">
        <v>8.6999999999999993</v>
      </c>
      <c r="K201" s="24">
        <v>7.41</v>
      </c>
      <c r="L201" s="69">
        <v>7.56</v>
      </c>
      <c r="M201" s="65">
        <v>31.3</v>
      </c>
      <c r="N201" s="66">
        <v>32</v>
      </c>
      <c r="O201" s="23"/>
      <c r="P201" s="64">
        <v>120</v>
      </c>
      <c r="Q201" s="23"/>
      <c r="R201" s="64">
        <v>98</v>
      </c>
      <c r="S201" s="23"/>
      <c r="T201" s="64"/>
      <c r="U201" s="23"/>
      <c r="V201" s="64"/>
      <c r="W201" s="65"/>
      <c r="X201" s="66">
        <v>19</v>
      </c>
      <c r="Y201" s="70"/>
      <c r="Z201" s="71">
        <v>252</v>
      </c>
      <c r="AA201" s="24"/>
      <c r="AB201" s="69">
        <v>0.75</v>
      </c>
      <c r="AC201" s="481"/>
      <c r="AD201" s="480" t="s">
        <v>36</v>
      </c>
      <c r="AE201" s="259" t="s">
        <v>36</v>
      </c>
      <c r="AF201" s="118" t="s">
        <v>36</v>
      </c>
      <c r="AG201" s="6" t="s">
        <v>406</v>
      </c>
      <c r="AH201" s="18" t="s">
        <v>23</v>
      </c>
      <c r="AI201" s="51">
        <v>13</v>
      </c>
      <c r="AJ201" s="52">
        <v>11</v>
      </c>
      <c r="AK201" s="43" t="s">
        <v>36</v>
      </c>
      <c r="AL201" s="99"/>
    </row>
    <row r="202" spans="1:38">
      <c r="A202" s="2235"/>
      <c r="B202" s="472">
        <v>41665</v>
      </c>
      <c r="C202" s="473" t="s">
        <v>753</v>
      </c>
      <c r="D202" s="75" t="s">
        <v>657</v>
      </c>
      <c r="E202" s="73"/>
      <c r="F202" s="61">
        <v>23.7</v>
      </c>
      <c r="G202" s="23">
        <v>20.399999999999999</v>
      </c>
      <c r="H202" s="64">
        <v>21</v>
      </c>
      <c r="I202" s="65">
        <v>9.4</v>
      </c>
      <c r="J202" s="66">
        <v>7.8</v>
      </c>
      <c r="K202" s="24">
        <v>7.5</v>
      </c>
      <c r="L202" s="69">
        <v>7.62</v>
      </c>
      <c r="M202" s="65">
        <v>33</v>
      </c>
      <c r="N202" s="66">
        <v>35.5</v>
      </c>
      <c r="O202" s="23"/>
      <c r="P202" s="64">
        <v>130</v>
      </c>
      <c r="Q202" s="23"/>
      <c r="R202" s="64">
        <v>98</v>
      </c>
      <c r="S202" s="23"/>
      <c r="T202" s="64"/>
      <c r="U202" s="23"/>
      <c r="V202" s="64"/>
      <c r="W202" s="65"/>
      <c r="X202" s="66">
        <v>18</v>
      </c>
      <c r="Y202" s="70"/>
      <c r="Z202" s="71">
        <v>250</v>
      </c>
      <c r="AA202" s="24"/>
      <c r="AB202" s="69">
        <v>0.6</v>
      </c>
      <c r="AC202" s="481"/>
      <c r="AD202" s="480" t="s">
        <v>36</v>
      </c>
      <c r="AE202" s="259" t="s">
        <v>36</v>
      </c>
      <c r="AF202" s="118" t="s">
        <v>36</v>
      </c>
      <c r="AG202" s="19"/>
      <c r="AH202" s="9"/>
      <c r="AI202" s="20"/>
      <c r="AJ202" s="8"/>
      <c r="AK202" s="8"/>
      <c r="AL202" s="9"/>
    </row>
    <row r="203" spans="1:38">
      <c r="A203" s="2235"/>
      <c r="B203" s="472">
        <v>41666</v>
      </c>
      <c r="C203" s="473" t="s">
        <v>754</v>
      </c>
      <c r="D203" s="75" t="s">
        <v>658</v>
      </c>
      <c r="E203" s="73">
        <v>10</v>
      </c>
      <c r="F203" s="61">
        <v>24.9</v>
      </c>
      <c r="G203" s="23">
        <v>20.6</v>
      </c>
      <c r="H203" s="64">
        <v>21.5</v>
      </c>
      <c r="I203" s="65">
        <v>7.9</v>
      </c>
      <c r="J203" s="66">
        <v>7.4</v>
      </c>
      <c r="K203" s="24">
        <v>7.51</v>
      </c>
      <c r="L203" s="69">
        <v>7.72</v>
      </c>
      <c r="M203" s="65">
        <v>34.700000000000003</v>
      </c>
      <c r="N203" s="66">
        <v>35.700000000000003</v>
      </c>
      <c r="O203" s="23"/>
      <c r="P203" s="64">
        <v>140</v>
      </c>
      <c r="Q203" s="23"/>
      <c r="R203" s="64">
        <v>104</v>
      </c>
      <c r="S203" s="23"/>
      <c r="T203" s="64"/>
      <c r="U203" s="23"/>
      <c r="V203" s="64"/>
      <c r="W203" s="65"/>
      <c r="X203" s="66">
        <v>17</v>
      </c>
      <c r="Y203" s="70"/>
      <c r="Z203" s="71">
        <v>256</v>
      </c>
      <c r="AA203" s="24"/>
      <c r="AB203" s="69">
        <v>0.66</v>
      </c>
      <c r="AC203" s="481"/>
      <c r="AD203" s="480" t="s">
        <v>36</v>
      </c>
      <c r="AE203" s="259" t="s">
        <v>36</v>
      </c>
      <c r="AF203" s="118" t="s">
        <v>36</v>
      </c>
      <c r="AG203" s="19"/>
      <c r="AH203" s="9"/>
      <c r="AI203" s="20"/>
      <c r="AJ203" s="8"/>
      <c r="AK203" s="8"/>
      <c r="AL203" s="9"/>
    </row>
    <row r="204" spans="1:38">
      <c r="A204" s="2235"/>
      <c r="B204" s="472">
        <v>41667</v>
      </c>
      <c r="C204" s="473" t="s">
        <v>755</v>
      </c>
      <c r="D204" s="75" t="s">
        <v>659</v>
      </c>
      <c r="E204" s="73">
        <v>149</v>
      </c>
      <c r="F204" s="61">
        <v>19.3</v>
      </c>
      <c r="G204" s="23">
        <v>20.8</v>
      </c>
      <c r="H204" s="64">
        <v>21</v>
      </c>
      <c r="I204" s="65">
        <v>102.7</v>
      </c>
      <c r="J204" s="66">
        <v>4</v>
      </c>
      <c r="K204" s="24">
        <v>7.04</v>
      </c>
      <c r="L204" s="69">
        <v>7.48</v>
      </c>
      <c r="M204" s="65">
        <v>9.1999999999999993</v>
      </c>
      <c r="N204" s="66">
        <v>26.8</v>
      </c>
      <c r="O204" s="23"/>
      <c r="P204" s="64">
        <v>87</v>
      </c>
      <c r="Q204" s="23"/>
      <c r="R204" s="64">
        <v>66</v>
      </c>
      <c r="S204" s="23"/>
      <c r="T204" s="64"/>
      <c r="U204" s="23"/>
      <c r="V204" s="64"/>
      <c r="W204" s="65"/>
      <c r="X204" s="66">
        <v>15</v>
      </c>
      <c r="Y204" s="70"/>
      <c r="Z204" s="71">
        <v>174</v>
      </c>
      <c r="AA204" s="24"/>
      <c r="AB204" s="69">
        <v>0.26</v>
      </c>
      <c r="AC204" s="481">
        <v>13665</v>
      </c>
      <c r="AD204" s="480" t="s">
        <v>36</v>
      </c>
      <c r="AE204" s="259" t="s">
        <v>36</v>
      </c>
      <c r="AF204" s="118" t="s">
        <v>36</v>
      </c>
      <c r="AG204" s="21"/>
      <c r="AH204" s="3"/>
      <c r="AI204" s="22"/>
      <c r="AJ204" s="10"/>
      <c r="AK204" s="10"/>
      <c r="AL204" s="3"/>
    </row>
    <row r="205" spans="1:38">
      <c r="A205" s="2235"/>
      <c r="B205" s="472">
        <v>29</v>
      </c>
      <c r="C205" s="473" t="s">
        <v>756</v>
      </c>
      <c r="D205" s="75" t="s">
        <v>657</v>
      </c>
      <c r="E205" s="73"/>
      <c r="F205" s="61">
        <v>21.7</v>
      </c>
      <c r="G205" s="23">
        <v>20.7</v>
      </c>
      <c r="H205" s="64">
        <v>20.9</v>
      </c>
      <c r="I205" s="65">
        <v>56.8</v>
      </c>
      <c r="J205" s="66">
        <v>4.5999999999999996</v>
      </c>
      <c r="K205" s="24">
        <v>7.29</v>
      </c>
      <c r="L205" s="69">
        <v>7.01</v>
      </c>
      <c r="M205" s="65">
        <v>20.3</v>
      </c>
      <c r="N205" s="66">
        <v>20.399999999999999</v>
      </c>
      <c r="O205" s="23"/>
      <c r="P205" s="64">
        <v>53</v>
      </c>
      <c r="Q205" s="23"/>
      <c r="R205" s="64">
        <v>60</v>
      </c>
      <c r="S205" s="23"/>
      <c r="T205" s="64"/>
      <c r="U205" s="23"/>
      <c r="V205" s="64"/>
      <c r="W205" s="65"/>
      <c r="X205" s="66">
        <v>24</v>
      </c>
      <c r="Y205" s="70"/>
      <c r="Z205" s="71">
        <v>148</v>
      </c>
      <c r="AA205" s="24"/>
      <c r="AB205" s="69">
        <v>0.22</v>
      </c>
      <c r="AC205" s="481">
        <v>10999</v>
      </c>
      <c r="AD205" s="480" t="s">
        <v>36</v>
      </c>
      <c r="AE205" s="259" t="s">
        <v>36</v>
      </c>
      <c r="AF205" s="118" t="s">
        <v>36</v>
      </c>
      <c r="AG205" s="29" t="s">
        <v>389</v>
      </c>
      <c r="AH205" s="2" t="s">
        <v>36</v>
      </c>
      <c r="AI205" s="2" t="s">
        <v>36</v>
      </c>
      <c r="AJ205" s="2" t="s">
        <v>36</v>
      </c>
      <c r="AK205" s="2" t="s">
        <v>36</v>
      </c>
      <c r="AL205" s="100" t="s">
        <v>36</v>
      </c>
    </row>
    <row r="206" spans="1:38">
      <c r="A206" s="2235"/>
      <c r="B206" s="475">
        <v>30</v>
      </c>
      <c r="C206" s="476" t="s">
        <v>750</v>
      </c>
      <c r="D206" s="267" t="s">
        <v>658</v>
      </c>
      <c r="E206" s="73"/>
      <c r="F206" s="61">
        <v>22.6</v>
      </c>
      <c r="G206" s="137">
        <v>21</v>
      </c>
      <c r="H206" s="138">
        <v>20.6</v>
      </c>
      <c r="I206" s="139">
        <v>30</v>
      </c>
      <c r="J206" s="140">
        <v>6.2</v>
      </c>
      <c r="K206" s="141">
        <v>7.4</v>
      </c>
      <c r="L206" s="142">
        <v>7.26</v>
      </c>
      <c r="M206" s="139"/>
      <c r="N206" s="140"/>
      <c r="O206" s="23"/>
      <c r="P206" s="64"/>
      <c r="Q206" s="23"/>
      <c r="R206" s="64"/>
      <c r="S206" s="23"/>
      <c r="T206" s="64"/>
      <c r="U206" s="23"/>
      <c r="V206" s="64"/>
      <c r="W206" s="65"/>
      <c r="X206" s="66"/>
      <c r="Y206" s="70"/>
      <c r="Z206" s="71"/>
      <c r="AA206" s="24"/>
      <c r="AB206" s="69"/>
      <c r="AC206" s="481">
        <v>6899</v>
      </c>
      <c r="AD206" s="480" t="s">
        <v>36</v>
      </c>
      <c r="AE206" s="259" t="s">
        <v>36</v>
      </c>
      <c r="AF206" s="118" t="s">
        <v>36</v>
      </c>
      <c r="AG206" s="11" t="s">
        <v>36</v>
      </c>
      <c r="AH206" s="2" t="s">
        <v>36</v>
      </c>
      <c r="AI206" s="2" t="s">
        <v>36</v>
      </c>
      <c r="AJ206" s="2" t="s">
        <v>36</v>
      </c>
      <c r="AK206" s="2" t="s">
        <v>36</v>
      </c>
      <c r="AL206" s="100" t="s">
        <v>36</v>
      </c>
    </row>
    <row r="207" spans="1:38" s="1" customFormat="1" ht="13.5" customHeight="1">
      <c r="A207" s="2235"/>
      <c r="B207" s="2301" t="s">
        <v>407</v>
      </c>
      <c r="C207" s="2302"/>
      <c r="D207" s="664"/>
      <c r="E207" s="586">
        <f t="shared" ref="E207:AC207" si="16">MAX(E177:E206)</f>
        <v>149</v>
      </c>
      <c r="F207" s="587">
        <f t="shared" si="16"/>
        <v>27.9</v>
      </c>
      <c r="G207" s="588">
        <f t="shared" si="16"/>
        <v>23</v>
      </c>
      <c r="H207" s="589">
        <f t="shared" si="16"/>
        <v>23.4</v>
      </c>
      <c r="I207" s="590">
        <f t="shared" si="16"/>
        <v>102.7</v>
      </c>
      <c r="J207" s="591">
        <f t="shared" si="16"/>
        <v>9.5</v>
      </c>
      <c r="K207" s="592">
        <f t="shared" si="16"/>
        <v>7.74</v>
      </c>
      <c r="L207" s="593">
        <f t="shared" si="16"/>
        <v>7.97</v>
      </c>
      <c r="M207" s="590">
        <f t="shared" si="16"/>
        <v>36.700000000000003</v>
      </c>
      <c r="N207" s="591">
        <f t="shared" si="16"/>
        <v>39.700000000000003</v>
      </c>
      <c r="O207" s="588">
        <f t="shared" si="16"/>
        <v>140</v>
      </c>
      <c r="P207" s="589">
        <f t="shared" si="16"/>
        <v>150</v>
      </c>
      <c r="Q207" s="588">
        <f t="shared" si="16"/>
        <v>90</v>
      </c>
      <c r="R207" s="589">
        <f t="shared" si="16"/>
        <v>104</v>
      </c>
      <c r="S207" s="588">
        <f t="shared" si="16"/>
        <v>70</v>
      </c>
      <c r="T207" s="589">
        <f t="shared" si="16"/>
        <v>76</v>
      </c>
      <c r="U207" s="588">
        <f t="shared" si="16"/>
        <v>20</v>
      </c>
      <c r="V207" s="589">
        <f t="shared" si="16"/>
        <v>14</v>
      </c>
      <c r="W207" s="590">
        <f t="shared" si="16"/>
        <v>18</v>
      </c>
      <c r="X207" s="591">
        <f t="shared" si="16"/>
        <v>24</v>
      </c>
      <c r="Y207" s="594">
        <f t="shared" si="16"/>
        <v>290</v>
      </c>
      <c r="Z207" s="595">
        <f t="shared" si="16"/>
        <v>334</v>
      </c>
      <c r="AA207" s="592">
        <f t="shared" si="16"/>
        <v>0.63</v>
      </c>
      <c r="AB207" s="593">
        <f t="shared" si="16"/>
        <v>0.75</v>
      </c>
      <c r="AC207" s="615">
        <f t="shared" si="16"/>
        <v>13665</v>
      </c>
      <c r="AD207" s="564">
        <f t="shared" ref="AD207:AF207" si="17">MAX(AD176:AD206)</f>
        <v>0</v>
      </c>
      <c r="AE207" s="529">
        <f t="shared" si="17"/>
        <v>0</v>
      </c>
      <c r="AF207" s="611">
        <f t="shared" si="17"/>
        <v>0</v>
      </c>
      <c r="AG207" s="11" t="s">
        <v>36</v>
      </c>
      <c r="AH207" s="2" t="s">
        <v>36</v>
      </c>
      <c r="AI207" s="2" t="s">
        <v>36</v>
      </c>
      <c r="AJ207" s="2" t="s">
        <v>36</v>
      </c>
      <c r="AK207" s="2" t="s">
        <v>36</v>
      </c>
      <c r="AL207" s="100" t="s">
        <v>36</v>
      </c>
    </row>
    <row r="208" spans="1:38" s="1" customFormat="1" ht="13.5" customHeight="1">
      <c r="A208" s="2235"/>
      <c r="B208" s="2303" t="s">
        <v>408</v>
      </c>
      <c r="C208" s="2304"/>
      <c r="D208" s="666"/>
      <c r="E208" s="597">
        <f t="shared" ref="E208:AC208" si="18">MIN(E177:E206)</f>
        <v>0</v>
      </c>
      <c r="F208" s="598">
        <f t="shared" si="18"/>
        <v>18.600000000000001</v>
      </c>
      <c r="G208" s="599">
        <f t="shared" si="18"/>
        <v>19.5</v>
      </c>
      <c r="H208" s="600">
        <f t="shared" si="18"/>
        <v>20</v>
      </c>
      <c r="I208" s="601">
        <f t="shared" si="18"/>
        <v>4.0999999999999996</v>
      </c>
      <c r="J208" s="602">
        <f t="shared" si="18"/>
        <v>3.9</v>
      </c>
      <c r="K208" s="603">
        <f t="shared" si="18"/>
        <v>7.04</v>
      </c>
      <c r="L208" s="604">
        <f t="shared" si="18"/>
        <v>7.01</v>
      </c>
      <c r="M208" s="601">
        <f t="shared" si="18"/>
        <v>9.1999999999999993</v>
      </c>
      <c r="N208" s="602">
        <f t="shared" si="18"/>
        <v>20.399999999999999</v>
      </c>
      <c r="O208" s="599">
        <f t="shared" si="18"/>
        <v>140</v>
      </c>
      <c r="P208" s="600">
        <f t="shared" si="18"/>
        <v>53</v>
      </c>
      <c r="Q208" s="599">
        <f t="shared" si="18"/>
        <v>90</v>
      </c>
      <c r="R208" s="600">
        <f t="shared" si="18"/>
        <v>60</v>
      </c>
      <c r="S208" s="599">
        <f t="shared" si="18"/>
        <v>70</v>
      </c>
      <c r="T208" s="600">
        <f t="shared" si="18"/>
        <v>76</v>
      </c>
      <c r="U208" s="599">
        <f t="shared" si="18"/>
        <v>20</v>
      </c>
      <c r="V208" s="600">
        <f t="shared" si="18"/>
        <v>14</v>
      </c>
      <c r="W208" s="601">
        <f t="shared" si="18"/>
        <v>18</v>
      </c>
      <c r="X208" s="602">
        <f t="shared" si="18"/>
        <v>15</v>
      </c>
      <c r="Y208" s="605">
        <f t="shared" si="18"/>
        <v>290</v>
      </c>
      <c r="Z208" s="606">
        <f t="shared" si="18"/>
        <v>148</v>
      </c>
      <c r="AA208" s="603">
        <f t="shared" si="18"/>
        <v>0.63</v>
      </c>
      <c r="AB208" s="604">
        <f t="shared" si="18"/>
        <v>0.22</v>
      </c>
      <c r="AC208" s="49">
        <f t="shared" si="18"/>
        <v>1333</v>
      </c>
      <c r="AD208" s="565">
        <f t="shared" ref="AD208:AF208" si="19">MIN(AD176:AD206)</f>
        <v>0</v>
      </c>
      <c r="AE208" s="530">
        <f t="shared" si="19"/>
        <v>0</v>
      </c>
      <c r="AF208" s="612">
        <f t="shared" si="19"/>
        <v>0</v>
      </c>
      <c r="AG208" s="11" t="s">
        <v>36</v>
      </c>
      <c r="AH208" s="2" t="s">
        <v>36</v>
      </c>
      <c r="AI208" s="2" t="s">
        <v>36</v>
      </c>
      <c r="AJ208" s="2" t="s">
        <v>36</v>
      </c>
      <c r="AK208" s="2" t="s">
        <v>36</v>
      </c>
      <c r="AL208" s="100" t="s">
        <v>36</v>
      </c>
    </row>
    <row r="209" spans="1:38" s="1" customFormat="1" ht="13.5" customHeight="1">
      <c r="A209" s="2235"/>
      <c r="B209" s="2303" t="s">
        <v>409</v>
      </c>
      <c r="C209" s="2304"/>
      <c r="D209" s="666"/>
      <c r="E209" s="1607">
        <f>E210/COUNT(B177:B206)</f>
        <v>10.5</v>
      </c>
      <c r="F209" s="598">
        <f t="shared" ref="F209:AB209" si="20">IF(COUNT(F177:F206)=0,0,AVERAGE(F177:F206))</f>
        <v>23.733333333333334</v>
      </c>
      <c r="G209" s="599">
        <f t="shared" si="20"/>
        <v>21.066666666666666</v>
      </c>
      <c r="H209" s="600">
        <f t="shared" si="20"/>
        <v>21.66333333333333</v>
      </c>
      <c r="I209" s="601">
        <f t="shared" si="20"/>
        <v>15.766666666666664</v>
      </c>
      <c r="J209" s="602">
        <f t="shared" si="20"/>
        <v>6.0566666666666658</v>
      </c>
      <c r="K209" s="603">
        <f t="shared" si="20"/>
        <v>7.5323333333333311</v>
      </c>
      <c r="L209" s="604">
        <f t="shared" si="20"/>
        <v>7.6329999999999991</v>
      </c>
      <c r="M209" s="601">
        <f t="shared" si="20"/>
        <v>31.434999999999995</v>
      </c>
      <c r="N209" s="602">
        <f t="shared" si="20"/>
        <v>33.535000000000004</v>
      </c>
      <c r="O209" s="599">
        <f t="shared" si="20"/>
        <v>140</v>
      </c>
      <c r="P209" s="600">
        <f t="shared" si="20"/>
        <v>126.35</v>
      </c>
      <c r="Q209" s="599">
        <f t="shared" si="20"/>
        <v>90</v>
      </c>
      <c r="R209" s="600">
        <f t="shared" si="20"/>
        <v>90.2</v>
      </c>
      <c r="S209" s="599">
        <f t="shared" si="20"/>
        <v>70</v>
      </c>
      <c r="T209" s="600">
        <f t="shared" si="20"/>
        <v>76</v>
      </c>
      <c r="U209" s="599">
        <f t="shared" si="20"/>
        <v>20</v>
      </c>
      <c r="V209" s="600">
        <f t="shared" si="20"/>
        <v>14</v>
      </c>
      <c r="W209" s="601">
        <f t="shared" si="20"/>
        <v>18</v>
      </c>
      <c r="X209" s="602">
        <f t="shared" si="20"/>
        <v>18.45</v>
      </c>
      <c r="Y209" s="605">
        <f t="shared" si="20"/>
        <v>290</v>
      </c>
      <c r="Z209" s="606">
        <f t="shared" si="20"/>
        <v>250.5</v>
      </c>
      <c r="AA209" s="603">
        <f t="shared" si="20"/>
        <v>0.63</v>
      </c>
      <c r="AB209" s="604">
        <f t="shared" si="20"/>
        <v>0.4840000000000001</v>
      </c>
      <c r="AC209" s="49">
        <v>2289.4</v>
      </c>
      <c r="AD209" s="569"/>
      <c r="AE209" s="531"/>
      <c r="AF209" s="613"/>
      <c r="AG209" s="11" t="s">
        <v>36</v>
      </c>
      <c r="AH209" s="2" t="s">
        <v>36</v>
      </c>
      <c r="AI209" s="2" t="s">
        <v>36</v>
      </c>
      <c r="AJ209" s="2" t="s">
        <v>36</v>
      </c>
      <c r="AK209" s="2" t="s">
        <v>36</v>
      </c>
      <c r="AL209" s="100" t="s">
        <v>36</v>
      </c>
    </row>
    <row r="210" spans="1:38" s="1" customFormat="1" ht="13.5" customHeight="1">
      <c r="A210" s="2236"/>
      <c r="B210" s="2309" t="s">
        <v>410</v>
      </c>
      <c r="C210" s="2306"/>
      <c r="D210" s="666"/>
      <c r="E210" s="1156">
        <f>SUM(E177:E206)</f>
        <v>315</v>
      </c>
      <c r="F210" s="677"/>
      <c r="G210" s="1153"/>
      <c r="H210" s="1157"/>
      <c r="I210" s="1158"/>
      <c r="J210" s="1154"/>
      <c r="K210" s="1155"/>
      <c r="L210" s="1160"/>
      <c r="M210" s="1158"/>
      <c r="N210" s="1154"/>
      <c r="O210" s="1153"/>
      <c r="P210" s="1157"/>
      <c r="Q210" s="1153"/>
      <c r="R210" s="733"/>
      <c r="S210" s="726"/>
      <c r="T210" s="733"/>
      <c r="U210" s="726"/>
      <c r="V210" s="733"/>
      <c r="W210" s="734"/>
      <c r="X210" s="729"/>
      <c r="Y210" s="766"/>
      <c r="Z210" s="737"/>
      <c r="AA210" s="730"/>
      <c r="AB210" s="765"/>
      <c r="AC210" s="767">
        <f>SUM(AC177:AF206)</f>
        <v>68682</v>
      </c>
      <c r="AD210" s="686"/>
      <c r="AE210" s="687"/>
      <c r="AF210" s="674"/>
      <c r="AG210" s="11" t="s">
        <v>36</v>
      </c>
      <c r="AH210" s="2" t="s">
        <v>36</v>
      </c>
      <c r="AI210" s="2" t="s">
        <v>36</v>
      </c>
      <c r="AJ210" s="2" t="s">
        <v>36</v>
      </c>
      <c r="AK210" s="2" t="s">
        <v>36</v>
      </c>
      <c r="AL210" s="100" t="s">
        <v>36</v>
      </c>
    </row>
    <row r="211" spans="1:38" ht="13.5" customHeight="1">
      <c r="A211" s="2225" t="s">
        <v>352</v>
      </c>
      <c r="B211" s="469">
        <v>41640</v>
      </c>
      <c r="C211" s="470" t="s">
        <v>751</v>
      </c>
      <c r="D211" s="74" t="s">
        <v>657</v>
      </c>
      <c r="E211" s="513"/>
      <c r="F211" s="514">
        <v>21.9</v>
      </c>
      <c r="G211" s="349">
        <v>19.100000000000001</v>
      </c>
      <c r="H211" s="350">
        <v>19.5</v>
      </c>
      <c r="I211" s="351">
        <v>40.799999999999997</v>
      </c>
      <c r="J211" s="352">
        <v>7.1</v>
      </c>
      <c r="K211" s="353">
        <v>7.52</v>
      </c>
      <c r="L211" s="354">
        <v>7.35</v>
      </c>
      <c r="M211" s="351"/>
      <c r="N211" s="352"/>
      <c r="O211" s="349"/>
      <c r="P211" s="350"/>
      <c r="Q211" s="349"/>
      <c r="R211" s="63"/>
      <c r="S211" s="62"/>
      <c r="T211" s="63"/>
      <c r="U211" s="62"/>
      <c r="V211" s="63"/>
      <c r="W211" s="56"/>
      <c r="X211" s="57"/>
      <c r="Y211" s="58"/>
      <c r="Z211" s="59"/>
      <c r="AA211" s="67"/>
      <c r="AB211" s="68"/>
      <c r="AC211" s="483">
        <v>9163</v>
      </c>
      <c r="AD211" s="482" t="s">
        <v>36</v>
      </c>
      <c r="AE211" s="258" t="s">
        <v>36</v>
      </c>
      <c r="AF211" s="117" t="s">
        <v>36</v>
      </c>
      <c r="AG211" s="186">
        <v>43019</v>
      </c>
      <c r="AH211" s="147" t="s">
        <v>3</v>
      </c>
      <c r="AI211" s="148">
        <v>24.4</v>
      </c>
      <c r="AJ211" s="149" t="s">
        <v>20</v>
      </c>
      <c r="AK211" s="150"/>
      <c r="AL211" s="151"/>
    </row>
    <row r="212" spans="1:38">
      <c r="A212" s="2226"/>
      <c r="B212" s="472">
        <v>41641</v>
      </c>
      <c r="C212" s="473" t="s">
        <v>752</v>
      </c>
      <c r="D212" s="75" t="s">
        <v>658</v>
      </c>
      <c r="E212" s="73">
        <v>1</v>
      </c>
      <c r="F212" s="61">
        <v>26.3</v>
      </c>
      <c r="G212" s="23">
        <v>19</v>
      </c>
      <c r="H212" s="64">
        <v>19.399999999999999</v>
      </c>
      <c r="I212" s="65">
        <v>40.200000000000003</v>
      </c>
      <c r="J212" s="66">
        <v>5.0999999999999996</v>
      </c>
      <c r="K212" s="24">
        <v>7.46</v>
      </c>
      <c r="L212" s="69">
        <v>7.29</v>
      </c>
      <c r="M212" s="65">
        <v>28.3</v>
      </c>
      <c r="N212" s="66">
        <v>29.6</v>
      </c>
      <c r="O212" s="23"/>
      <c r="P212" s="64">
        <v>93</v>
      </c>
      <c r="Q212" s="23"/>
      <c r="R212" s="64">
        <v>82</v>
      </c>
      <c r="S212" s="23"/>
      <c r="T212" s="64"/>
      <c r="U212" s="23"/>
      <c r="V212" s="64"/>
      <c r="W212" s="65"/>
      <c r="X212" s="66">
        <v>22</v>
      </c>
      <c r="Y212" s="70"/>
      <c r="Z212" s="71">
        <v>220</v>
      </c>
      <c r="AA212" s="24"/>
      <c r="AB212" s="69">
        <v>0.24</v>
      </c>
      <c r="AC212" s="481">
        <v>11445</v>
      </c>
      <c r="AD212" s="480" t="s">
        <v>36</v>
      </c>
      <c r="AE212" s="259" t="s">
        <v>36</v>
      </c>
      <c r="AF212" s="118" t="s">
        <v>36</v>
      </c>
      <c r="AG212" s="12" t="s">
        <v>94</v>
      </c>
      <c r="AH212" s="13" t="s">
        <v>396</v>
      </c>
      <c r="AI212" s="14" t="s">
        <v>5</v>
      </c>
      <c r="AJ212" s="15" t="s">
        <v>6</v>
      </c>
      <c r="AK212" s="16" t="s">
        <v>36</v>
      </c>
      <c r="AL212" s="93"/>
    </row>
    <row r="213" spans="1:38">
      <c r="A213" s="2226"/>
      <c r="B213" s="472">
        <v>41642</v>
      </c>
      <c r="C213" s="473" t="s">
        <v>753</v>
      </c>
      <c r="D213" s="75" t="s">
        <v>659</v>
      </c>
      <c r="E213" s="73">
        <v>5</v>
      </c>
      <c r="F213" s="61">
        <v>21.8</v>
      </c>
      <c r="G213" s="23">
        <v>19.899999999999999</v>
      </c>
      <c r="H213" s="64">
        <v>20.100000000000001</v>
      </c>
      <c r="I213" s="65">
        <v>39.4</v>
      </c>
      <c r="J213" s="66">
        <v>5.4</v>
      </c>
      <c r="K213" s="24">
        <v>7.49</v>
      </c>
      <c r="L213" s="69">
        <v>7.2</v>
      </c>
      <c r="M213" s="65">
        <v>27.1</v>
      </c>
      <c r="N213" s="66">
        <v>29.1</v>
      </c>
      <c r="O213" s="23"/>
      <c r="P213" s="64">
        <v>93</v>
      </c>
      <c r="Q213" s="23"/>
      <c r="R213" s="64">
        <v>82</v>
      </c>
      <c r="S213" s="23"/>
      <c r="T213" s="64"/>
      <c r="U213" s="23"/>
      <c r="V213" s="64"/>
      <c r="W213" s="65"/>
      <c r="X213" s="66">
        <v>23</v>
      </c>
      <c r="Y213" s="70"/>
      <c r="Z213" s="71">
        <v>222</v>
      </c>
      <c r="AA213" s="24"/>
      <c r="AB213" s="69">
        <v>0.26</v>
      </c>
      <c r="AC213" s="481">
        <v>9552</v>
      </c>
      <c r="AD213" s="480" t="s">
        <v>36</v>
      </c>
      <c r="AE213" s="259" t="s">
        <v>36</v>
      </c>
      <c r="AF213" s="118" t="s">
        <v>36</v>
      </c>
      <c r="AG213" s="5" t="s">
        <v>95</v>
      </c>
      <c r="AH213" s="17" t="s">
        <v>20</v>
      </c>
      <c r="AI213" s="31">
        <v>19.399999999999999</v>
      </c>
      <c r="AJ213" s="32">
        <v>19.5</v>
      </c>
      <c r="AK213" s="33" t="s">
        <v>36</v>
      </c>
      <c r="AL213" s="94"/>
    </row>
    <row r="214" spans="1:38">
      <c r="A214" s="2226"/>
      <c r="B214" s="472">
        <v>41643</v>
      </c>
      <c r="C214" s="473" t="s">
        <v>754</v>
      </c>
      <c r="D214" s="75" t="s">
        <v>658</v>
      </c>
      <c r="E214" s="73"/>
      <c r="F214" s="61">
        <v>18.600000000000001</v>
      </c>
      <c r="G214" s="23">
        <v>19.5</v>
      </c>
      <c r="H214" s="64">
        <v>19.8</v>
      </c>
      <c r="I214" s="65">
        <v>30.3</v>
      </c>
      <c r="J214" s="66">
        <v>4.8</v>
      </c>
      <c r="K214" s="24">
        <v>7.5</v>
      </c>
      <c r="L214" s="69">
        <v>7.26</v>
      </c>
      <c r="M214" s="65">
        <v>26.4</v>
      </c>
      <c r="N214" s="66">
        <v>26.8</v>
      </c>
      <c r="O214" s="23"/>
      <c r="P214" s="64">
        <v>90</v>
      </c>
      <c r="Q214" s="23"/>
      <c r="R214" s="64">
        <v>80</v>
      </c>
      <c r="S214" s="23"/>
      <c r="T214" s="64"/>
      <c r="U214" s="23"/>
      <c r="V214" s="64"/>
      <c r="W214" s="65"/>
      <c r="X214" s="66">
        <v>21</v>
      </c>
      <c r="Y214" s="70"/>
      <c r="Z214" s="71">
        <v>188</v>
      </c>
      <c r="AA214" s="24"/>
      <c r="AB214" s="69">
        <v>0.24</v>
      </c>
      <c r="AC214" s="481">
        <v>10333</v>
      </c>
      <c r="AD214" s="480" t="s">
        <v>36</v>
      </c>
      <c r="AE214" s="259" t="s">
        <v>36</v>
      </c>
      <c r="AF214" s="118" t="s">
        <v>36</v>
      </c>
      <c r="AG214" s="6" t="s">
        <v>397</v>
      </c>
      <c r="AH214" s="18" t="s">
        <v>398</v>
      </c>
      <c r="AI214" s="37">
        <v>10.8</v>
      </c>
      <c r="AJ214" s="38">
        <v>10.1</v>
      </c>
      <c r="AK214" s="39" t="s">
        <v>36</v>
      </c>
      <c r="AL214" s="95"/>
    </row>
    <row r="215" spans="1:38">
      <c r="A215" s="2226"/>
      <c r="B215" s="472">
        <v>41644</v>
      </c>
      <c r="C215" s="473" t="s">
        <v>755</v>
      </c>
      <c r="D215" s="75" t="s">
        <v>658</v>
      </c>
      <c r="E215" s="73"/>
      <c r="F215" s="61">
        <v>17.5</v>
      </c>
      <c r="G215" s="23">
        <v>17</v>
      </c>
      <c r="H215" s="64">
        <v>18.2</v>
      </c>
      <c r="I215" s="65">
        <v>24.6</v>
      </c>
      <c r="J215" s="66">
        <v>4.8</v>
      </c>
      <c r="K215" s="24">
        <v>7.65</v>
      </c>
      <c r="L215" s="69">
        <v>7.41</v>
      </c>
      <c r="M215" s="65">
        <v>26.1</v>
      </c>
      <c r="N215" s="66">
        <v>28.2</v>
      </c>
      <c r="O215" s="23"/>
      <c r="P215" s="64">
        <v>97</v>
      </c>
      <c r="Q215" s="23"/>
      <c r="R215" s="64">
        <v>72</v>
      </c>
      <c r="S215" s="23"/>
      <c r="T215" s="64"/>
      <c r="U215" s="23"/>
      <c r="V215" s="64"/>
      <c r="W215" s="65"/>
      <c r="X215" s="66">
        <v>21</v>
      </c>
      <c r="Y215" s="70"/>
      <c r="Z215" s="71">
        <v>188</v>
      </c>
      <c r="AA215" s="24"/>
      <c r="AB215" s="69">
        <v>0.22</v>
      </c>
      <c r="AC215" s="481">
        <v>7645</v>
      </c>
      <c r="AD215" s="480" t="s">
        <v>36</v>
      </c>
      <c r="AE215" s="259" t="s">
        <v>36</v>
      </c>
      <c r="AF215" s="118" t="s">
        <v>36</v>
      </c>
      <c r="AG215" s="6" t="s">
        <v>21</v>
      </c>
      <c r="AH215" s="18"/>
      <c r="AI215" s="40">
        <v>7.52</v>
      </c>
      <c r="AJ215" s="41">
        <v>7.68</v>
      </c>
      <c r="AK215" s="42" t="s">
        <v>36</v>
      </c>
      <c r="AL215" s="96"/>
    </row>
    <row r="216" spans="1:38">
      <c r="A216" s="2226"/>
      <c r="B216" s="472">
        <v>41645</v>
      </c>
      <c r="C216" s="473" t="s">
        <v>756</v>
      </c>
      <c r="D216" s="75" t="s">
        <v>658</v>
      </c>
      <c r="E216" s="73">
        <v>27</v>
      </c>
      <c r="F216" s="61">
        <v>17.5</v>
      </c>
      <c r="G216" s="23">
        <v>17</v>
      </c>
      <c r="H216" s="64">
        <v>17.399999999999999</v>
      </c>
      <c r="I216" s="65">
        <v>15.2</v>
      </c>
      <c r="J216" s="66">
        <v>5.2</v>
      </c>
      <c r="K216" s="24">
        <v>7.66</v>
      </c>
      <c r="L216" s="69">
        <v>7.53</v>
      </c>
      <c r="M216" s="65">
        <v>27.7</v>
      </c>
      <c r="N216" s="66">
        <v>29.2</v>
      </c>
      <c r="O216" s="23"/>
      <c r="P216" s="64">
        <v>93</v>
      </c>
      <c r="Q216" s="23"/>
      <c r="R216" s="64">
        <v>78</v>
      </c>
      <c r="S216" s="23"/>
      <c r="T216" s="64"/>
      <c r="U216" s="23"/>
      <c r="V216" s="64"/>
      <c r="W216" s="65"/>
      <c r="X216" s="66">
        <v>21</v>
      </c>
      <c r="Y216" s="70"/>
      <c r="Z216" s="71">
        <v>216</v>
      </c>
      <c r="AA216" s="24"/>
      <c r="AB216" s="69">
        <v>0.28999999999999998</v>
      </c>
      <c r="AC216" s="481">
        <v>5696</v>
      </c>
      <c r="AD216" s="480" t="s">
        <v>36</v>
      </c>
      <c r="AE216" s="259" t="s">
        <v>36</v>
      </c>
      <c r="AF216" s="118" t="s">
        <v>36</v>
      </c>
      <c r="AG216" s="6" t="s">
        <v>369</v>
      </c>
      <c r="AH216" s="18" t="s">
        <v>22</v>
      </c>
      <c r="AI216" s="34">
        <v>27.6</v>
      </c>
      <c r="AJ216" s="35">
        <v>27.7</v>
      </c>
      <c r="AK216" s="36" t="s">
        <v>36</v>
      </c>
      <c r="AL216" s="97"/>
    </row>
    <row r="217" spans="1:38">
      <c r="A217" s="2226"/>
      <c r="B217" s="472">
        <v>41646</v>
      </c>
      <c r="C217" s="473" t="s">
        <v>750</v>
      </c>
      <c r="D217" s="75" t="s">
        <v>659</v>
      </c>
      <c r="E217" s="73">
        <v>40</v>
      </c>
      <c r="F217" s="61">
        <v>17.7</v>
      </c>
      <c r="G217" s="23">
        <v>18</v>
      </c>
      <c r="H217" s="64">
        <v>18.3</v>
      </c>
      <c r="I217" s="65">
        <v>153.80000000000001</v>
      </c>
      <c r="J217" s="66">
        <v>3</v>
      </c>
      <c r="K217" s="24">
        <v>7.17</v>
      </c>
      <c r="L217" s="69">
        <v>6.93</v>
      </c>
      <c r="M217" s="65"/>
      <c r="N217" s="66"/>
      <c r="O217" s="23"/>
      <c r="P217" s="64"/>
      <c r="Q217" s="23"/>
      <c r="R217" s="64"/>
      <c r="S217" s="23"/>
      <c r="T217" s="64"/>
      <c r="U217" s="23"/>
      <c r="V217" s="64"/>
      <c r="W217" s="65"/>
      <c r="X217" s="66"/>
      <c r="Y217" s="70"/>
      <c r="Z217" s="71"/>
      <c r="AA217" s="24"/>
      <c r="AB217" s="69"/>
      <c r="AC217" s="481">
        <v>13998</v>
      </c>
      <c r="AD217" s="480" t="s">
        <v>36</v>
      </c>
      <c r="AE217" s="259" t="s">
        <v>36</v>
      </c>
      <c r="AF217" s="118" t="s">
        <v>36</v>
      </c>
      <c r="AG217" s="6" t="s">
        <v>399</v>
      </c>
      <c r="AH217" s="18" t="s">
        <v>23</v>
      </c>
      <c r="AI217" s="34">
        <v>100</v>
      </c>
      <c r="AJ217" s="35">
        <v>97</v>
      </c>
      <c r="AK217" s="36" t="s">
        <v>36</v>
      </c>
      <c r="AL217" s="97"/>
    </row>
    <row r="218" spans="1:38">
      <c r="A218" s="2226"/>
      <c r="B218" s="472">
        <v>41647</v>
      </c>
      <c r="C218" s="473" t="s">
        <v>751</v>
      </c>
      <c r="D218" s="75" t="s">
        <v>657</v>
      </c>
      <c r="E218" s="73"/>
      <c r="F218" s="61">
        <v>22.2</v>
      </c>
      <c r="G218" s="23">
        <v>19</v>
      </c>
      <c r="H218" s="64">
        <v>19.600000000000001</v>
      </c>
      <c r="I218" s="65">
        <v>36.700000000000003</v>
      </c>
      <c r="J218" s="66">
        <v>4.9000000000000004</v>
      </c>
      <c r="K218" s="24">
        <v>7.32</v>
      </c>
      <c r="L218" s="69">
        <v>7.07</v>
      </c>
      <c r="M218" s="65"/>
      <c r="N218" s="66"/>
      <c r="O218" s="23"/>
      <c r="P218" s="64"/>
      <c r="Q218" s="23"/>
      <c r="R218" s="64"/>
      <c r="S218" s="23"/>
      <c r="T218" s="64"/>
      <c r="U218" s="23"/>
      <c r="V218" s="64"/>
      <c r="W218" s="65"/>
      <c r="X218" s="66"/>
      <c r="Y218" s="70"/>
      <c r="Z218" s="71"/>
      <c r="AA218" s="24"/>
      <c r="AB218" s="69"/>
      <c r="AC218" s="481">
        <v>8555</v>
      </c>
      <c r="AD218" s="480" t="s">
        <v>36</v>
      </c>
      <c r="AE218" s="259" t="s">
        <v>36</v>
      </c>
      <c r="AF218" s="118" t="s">
        <v>36</v>
      </c>
      <c r="AG218" s="6" t="s">
        <v>373</v>
      </c>
      <c r="AH218" s="18" t="s">
        <v>23</v>
      </c>
      <c r="AI218" s="34">
        <v>80</v>
      </c>
      <c r="AJ218" s="35">
        <v>80</v>
      </c>
      <c r="AK218" s="36" t="s">
        <v>36</v>
      </c>
      <c r="AL218" s="97"/>
    </row>
    <row r="219" spans="1:38">
      <c r="A219" s="2226"/>
      <c r="B219" s="472">
        <v>41648</v>
      </c>
      <c r="C219" s="473" t="s">
        <v>752</v>
      </c>
      <c r="D219" s="75" t="s">
        <v>657</v>
      </c>
      <c r="E219" s="73"/>
      <c r="F219" s="61">
        <v>20.8</v>
      </c>
      <c r="G219" s="23">
        <v>18.8</v>
      </c>
      <c r="H219" s="64">
        <v>19.600000000000001</v>
      </c>
      <c r="I219" s="65">
        <v>16.899999999999999</v>
      </c>
      <c r="J219" s="66">
        <v>6.9</v>
      </c>
      <c r="K219" s="24">
        <v>7.43</v>
      </c>
      <c r="L219" s="69">
        <v>7.43</v>
      </c>
      <c r="M219" s="65"/>
      <c r="N219" s="66"/>
      <c r="O219" s="23"/>
      <c r="P219" s="64"/>
      <c r="Q219" s="23"/>
      <c r="R219" s="64"/>
      <c r="S219" s="23"/>
      <c r="T219" s="64"/>
      <c r="U219" s="23"/>
      <c r="V219" s="64"/>
      <c r="W219" s="65"/>
      <c r="X219" s="66"/>
      <c r="Y219" s="70"/>
      <c r="Z219" s="71"/>
      <c r="AA219" s="24"/>
      <c r="AB219" s="69"/>
      <c r="AC219" s="481">
        <v>4778</v>
      </c>
      <c r="AD219" s="480" t="s">
        <v>36</v>
      </c>
      <c r="AE219" s="259" t="s">
        <v>36</v>
      </c>
      <c r="AF219" s="118" t="s">
        <v>36</v>
      </c>
      <c r="AG219" s="6" t="s">
        <v>374</v>
      </c>
      <c r="AH219" s="18" t="s">
        <v>23</v>
      </c>
      <c r="AI219" s="34">
        <v>62</v>
      </c>
      <c r="AJ219" s="35">
        <v>68</v>
      </c>
      <c r="AK219" s="36" t="s">
        <v>36</v>
      </c>
      <c r="AL219" s="97"/>
    </row>
    <row r="220" spans="1:38">
      <c r="A220" s="2226"/>
      <c r="B220" s="472">
        <v>41649</v>
      </c>
      <c r="C220" s="473" t="s">
        <v>753</v>
      </c>
      <c r="D220" s="75" t="s">
        <v>657</v>
      </c>
      <c r="E220" s="73"/>
      <c r="F220" s="61">
        <v>24.5</v>
      </c>
      <c r="G220" s="23">
        <v>19</v>
      </c>
      <c r="H220" s="64">
        <v>19.399999999999999</v>
      </c>
      <c r="I220" s="65">
        <v>13.1</v>
      </c>
      <c r="J220" s="66">
        <v>6.3</v>
      </c>
      <c r="K220" s="24">
        <v>7.46</v>
      </c>
      <c r="L220" s="69">
        <v>7.48</v>
      </c>
      <c r="M220" s="65">
        <v>27.5</v>
      </c>
      <c r="N220" s="66">
        <v>27.7</v>
      </c>
      <c r="O220" s="23"/>
      <c r="P220" s="64">
        <v>100</v>
      </c>
      <c r="Q220" s="23"/>
      <c r="R220" s="64">
        <v>96</v>
      </c>
      <c r="S220" s="23"/>
      <c r="T220" s="64"/>
      <c r="U220" s="23"/>
      <c r="V220" s="64"/>
      <c r="W220" s="65"/>
      <c r="X220" s="66">
        <v>20</v>
      </c>
      <c r="Y220" s="70"/>
      <c r="Z220" s="71">
        <v>216</v>
      </c>
      <c r="AA220" s="24"/>
      <c r="AB220" s="69">
        <v>0.38</v>
      </c>
      <c r="AC220" s="481">
        <v>1888</v>
      </c>
      <c r="AD220" s="480" t="s">
        <v>36</v>
      </c>
      <c r="AE220" s="259" t="s">
        <v>36</v>
      </c>
      <c r="AF220" s="118" t="s">
        <v>36</v>
      </c>
      <c r="AG220" s="6" t="s">
        <v>375</v>
      </c>
      <c r="AH220" s="18" t="s">
        <v>23</v>
      </c>
      <c r="AI220" s="34">
        <v>18</v>
      </c>
      <c r="AJ220" s="35">
        <v>12</v>
      </c>
      <c r="AK220" s="36" t="s">
        <v>36</v>
      </c>
      <c r="AL220" s="97"/>
    </row>
    <row r="221" spans="1:38">
      <c r="A221" s="2226"/>
      <c r="B221" s="472">
        <v>41650</v>
      </c>
      <c r="C221" s="473" t="s">
        <v>754</v>
      </c>
      <c r="D221" s="75" t="s">
        <v>657</v>
      </c>
      <c r="E221" s="73"/>
      <c r="F221" s="61">
        <v>24.4</v>
      </c>
      <c r="G221" s="23">
        <v>19.399999999999999</v>
      </c>
      <c r="H221" s="64">
        <v>19.5</v>
      </c>
      <c r="I221" s="65">
        <v>10.8</v>
      </c>
      <c r="J221" s="66">
        <v>10.1</v>
      </c>
      <c r="K221" s="24">
        <v>7.52</v>
      </c>
      <c r="L221" s="69">
        <v>7.68</v>
      </c>
      <c r="M221" s="65">
        <v>27.6</v>
      </c>
      <c r="N221" s="66">
        <v>27.7</v>
      </c>
      <c r="O221" s="23">
        <v>100</v>
      </c>
      <c r="P221" s="64">
        <v>97</v>
      </c>
      <c r="Q221" s="23">
        <v>80</v>
      </c>
      <c r="R221" s="64">
        <v>80</v>
      </c>
      <c r="S221" s="23">
        <v>62</v>
      </c>
      <c r="T221" s="64">
        <v>68</v>
      </c>
      <c r="U221" s="23">
        <v>18</v>
      </c>
      <c r="V221" s="64">
        <v>12</v>
      </c>
      <c r="W221" s="65">
        <v>16</v>
      </c>
      <c r="X221" s="66">
        <v>16</v>
      </c>
      <c r="Y221" s="70">
        <v>224</v>
      </c>
      <c r="Z221" s="71">
        <v>224</v>
      </c>
      <c r="AA221" s="24">
        <v>0.67</v>
      </c>
      <c r="AB221" s="69">
        <v>0.63</v>
      </c>
      <c r="AC221" s="481"/>
      <c r="AD221" s="480" t="s">
        <v>36</v>
      </c>
      <c r="AE221" s="259" t="s">
        <v>36</v>
      </c>
      <c r="AF221" s="118" t="s">
        <v>36</v>
      </c>
      <c r="AG221" s="6" t="s">
        <v>400</v>
      </c>
      <c r="AH221" s="18" t="s">
        <v>23</v>
      </c>
      <c r="AI221" s="37">
        <v>16</v>
      </c>
      <c r="AJ221" s="38">
        <v>16</v>
      </c>
      <c r="AK221" s="39" t="s">
        <v>36</v>
      </c>
      <c r="AL221" s="95"/>
    </row>
    <row r="222" spans="1:38">
      <c r="A222" s="2226"/>
      <c r="B222" s="537">
        <v>41651</v>
      </c>
      <c r="C222" s="528" t="s">
        <v>755</v>
      </c>
      <c r="D222" s="75" t="s">
        <v>657</v>
      </c>
      <c r="E222" s="73"/>
      <c r="F222" s="61">
        <v>25.2</v>
      </c>
      <c r="G222" s="23">
        <v>20.100000000000001</v>
      </c>
      <c r="H222" s="64">
        <v>20.2</v>
      </c>
      <c r="I222" s="65">
        <v>10.4</v>
      </c>
      <c r="J222" s="66">
        <v>10.1</v>
      </c>
      <c r="K222" s="24">
        <v>7.51</v>
      </c>
      <c r="L222" s="69">
        <v>7.74</v>
      </c>
      <c r="M222" s="65">
        <v>26.8</v>
      </c>
      <c r="N222" s="66">
        <v>26.9</v>
      </c>
      <c r="O222" s="23"/>
      <c r="P222" s="64">
        <v>93</v>
      </c>
      <c r="Q222" s="23"/>
      <c r="R222" s="64">
        <v>80</v>
      </c>
      <c r="S222" s="23"/>
      <c r="T222" s="64"/>
      <c r="U222" s="23"/>
      <c r="V222" s="64"/>
      <c r="W222" s="65"/>
      <c r="X222" s="66">
        <v>16</v>
      </c>
      <c r="Y222" s="70"/>
      <c r="Z222" s="71">
        <v>222</v>
      </c>
      <c r="AA222" s="24"/>
      <c r="AB222" s="69">
        <v>0.64</v>
      </c>
      <c r="AC222" s="481"/>
      <c r="AD222" s="480" t="s">
        <v>36</v>
      </c>
      <c r="AE222" s="259" t="s">
        <v>36</v>
      </c>
      <c r="AF222" s="118" t="s">
        <v>36</v>
      </c>
      <c r="AG222" s="6" t="s">
        <v>401</v>
      </c>
      <c r="AH222" s="18" t="s">
        <v>23</v>
      </c>
      <c r="AI222" s="49">
        <v>224</v>
      </c>
      <c r="AJ222" s="50">
        <v>224</v>
      </c>
      <c r="AK222" s="25" t="s">
        <v>36</v>
      </c>
      <c r="AL222" s="26"/>
    </row>
    <row r="223" spans="1:38">
      <c r="A223" s="2226"/>
      <c r="B223" s="472">
        <v>41652</v>
      </c>
      <c r="C223" s="473" t="s">
        <v>756</v>
      </c>
      <c r="D223" s="75" t="s">
        <v>659</v>
      </c>
      <c r="E223" s="73">
        <v>13</v>
      </c>
      <c r="F223" s="61">
        <v>16.600000000000001</v>
      </c>
      <c r="G223" s="23">
        <v>19.5</v>
      </c>
      <c r="H223" s="64">
        <v>20.399999999999999</v>
      </c>
      <c r="I223" s="65">
        <v>12.4</v>
      </c>
      <c r="J223" s="66">
        <v>12</v>
      </c>
      <c r="K223" s="24">
        <v>7.5</v>
      </c>
      <c r="L223" s="69">
        <v>7.68</v>
      </c>
      <c r="M223" s="65">
        <v>26.6</v>
      </c>
      <c r="N223" s="66">
        <v>26.4</v>
      </c>
      <c r="O223" s="23"/>
      <c r="P223" s="64">
        <v>97</v>
      </c>
      <c r="Q223" s="23"/>
      <c r="R223" s="64">
        <v>76</v>
      </c>
      <c r="S223" s="23"/>
      <c r="T223" s="64"/>
      <c r="U223" s="23"/>
      <c r="V223" s="64"/>
      <c r="W223" s="65"/>
      <c r="X223" s="66">
        <v>17</v>
      </c>
      <c r="Y223" s="70"/>
      <c r="Z223" s="71">
        <v>206</v>
      </c>
      <c r="AA223" s="24"/>
      <c r="AB223" s="69">
        <v>0.72</v>
      </c>
      <c r="AC223" s="481">
        <v>750</v>
      </c>
      <c r="AD223" s="480" t="s">
        <v>36</v>
      </c>
      <c r="AE223" s="259" t="s">
        <v>36</v>
      </c>
      <c r="AF223" s="118" t="s">
        <v>36</v>
      </c>
      <c r="AG223" s="6" t="s">
        <v>402</v>
      </c>
      <c r="AH223" s="18" t="s">
        <v>23</v>
      </c>
      <c r="AI223" s="40">
        <v>0.67</v>
      </c>
      <c r="AJ223" s="41">
        <v>0.63</v>
      </c>
      <c r="AK223" s="42" t="s">
        <v>36</v>
      </c>
      <c r="AL223" s="96"/>
    </row>
    <row r="224" spans="1:38">
      <c r="A224" s="2226"/>
      <c r="B224" s="472">
        <v>41653</v>
      </c>
      <c r="C224" s="473" t="s">
        <v>750</v>
      </c>
      <c r="D224" s="75" t="s">
        <v>659</v>
      </c>
      <c r="E224" s="73">
        <v>11</v>
      </c>
      <c r="F224" s="61">
        <v>15</v>
      </c>
      <c r="G224" s="23">
        <v>17.600000000000001</v>
      </c>
      <c r="H224" s="64">
        <v>18.2</v>
      </c>
      <c r="I224" s="65">
        <v>9.6999999999999993</v>
      </c>
      <c r="J224" s="66">
        <v>10</v>
      </c>
      <c r="K224" s="24">
        <v>7.53</v>
      </c>
      <c r="L224" s="69">
        <v>7.71</v>
      </c>
      <c r="M224" s="65"/>
      <c r="N224" s="66"/>
      <c r="O224" s="23"/>
      <c r="P224" s="64"/>
      <c r="Q224" s="23"/>
      <c r="R224" s="64"/>
      <c r="S224" s="23"/>
      <c r="T224" s="64"/>
      <c r="U224" s="23"/>
      <c r="V224" s="64"/>
      <c r="W224" s="65"/>
      <c r="X224" s="66"/>
      <c r="Y224" s="70"/>
      <c r="Z224" s="71"/>
      <c r="AA224" s="24"/>
      <c r="AB224" s="69"/>
      <c r="AC224" s="481"/>
      <c r="AD224" s="480" t="s">
        <v>36</v>
      </c>
      <c r="AE224" s="259" t="s">
        <v>36</v>
      </c>
      <c r="AF224" s="118" t="s">
        <v>36</v>
      </c>
      <c r="AG224" s="6" t="s">
        <v>24</v>
      </c>
      <c r="AH224" s="18" t="s">
        <v>23</v>
      </c>
      <c r="AI224" s="23">
        <v>5.6</v>
      </c>
      <c r="AJ224" s="48">
        <v>5.5</v>
      </c>
      <c r="AK224" s="36" t="s">
        <v>36</v>
      </c>
      <c r="AL224" s="96"/>
    </row>
    <row r="225" spans="1:38">
      <c r="A225" s="2226"/>
      <c r="B225" s="472">
        <v>41654</v>
      </c>
      <c r="C225" s="473" t="s">
        <v>751</v>
      </c>
      <c r="D225" s="75" t="s">
        <v>659</v>
      </c>
      <c r="E225" s="73">
        <v>13</v>
      </c>
      <c r="F225" s="61">
        <v>16.399999999999999</v>
      </c>
      <c r="G225" s="23">
        <v>17.100000000000001</v>
      </c>
      <c r="H225" s="64">
        <v>17.8</v>
      </c>
      <c r="I225" s="65">
        <v>10.199999999999999</v>
      </c>
      <c r="J225" s="66">
        <v>11.1</v>
      </c>
      <c r="K225" s="24">
        <v>7.55</v>
      </c>
      <c r="L225" s="69">
        <v>7.72</v>
      </c>
      <c r="M225" s="65"/>
      <c r="N225" s="66"/>
      <c r="O225" s="23"/>
      <c r="P225" s="64"/>
      <c r="Q225" s="23"/>
      <c r="R225" s="64"/>
      <c r="S225" s="23"/>
      <c r="T225" s="64"/>
      <c r="U225" s="23"/>
      <c r="V225" s="64"/>
      <c r="W225" s="65"/>
      <c r="X225" s="66"/>
      <c r="Y225" s="70"/>
      <c r="Z225" s="71"/>
      <c r="AA225" s="24"/>
      <c r="AB225" s="69"/>
      <c r="AC225" s="481">
        <v>888</v>
      </c>
      <c r="AD225" s="480" t="s">
        <v>36</v>
      </c>
      <c r="AE225" s="259" t="s">
        <v>36</v>
      </c>
      <c r="AF225" s="118" t="s">
        <v>36</v>
      </c>
      <c r="AG225" s="6" t="s">
        <v>25</v>
      </c>
      <c r="AH225" s="18" t="s">
        <v>23</v>
      </c>
      <c r="AI225" s="23">
        <v>1.6</v>
      </c>
      <c r="AJ225" s="48">
        <v>2</v>
      </c>
      <c r="AK225" s="36" t="s">
        <v>36</v>
      </c>
      <c r="AL225" s="96"/>
    </row>
    <row r="226" spans="1:38">
      <c r="A226" s="2226"/>
      <c r="B226" s="472">
        <v>41655</v>
      </c>
      <c r="C226" s="473" t="s">
        <v>752</v>
      </c>
      <c r="D226" s="75" t="s">
        <v>659</v>
      </c>
      <c r="E226" s="73">
        <v>24</v>
      </c>
      <c r="F226" s="61">
        <v>13.8</v>
      </c>
      <c r="G226" s="23">
        <v>17.2</v>
      </c>
      <c r="H226" s="64">
        <v>17.5</v>
      </c>
      <c r="I226" s="65">
        <v>14.2</v>
      </c>
      <c r="J226" s="66">
        <v>6.8</v>
      </c>
      <c r="K226" s="24">
        <v>7.53</v>
      </c>
      <c r="L226" s="69">
        <v>7.43</v>
      </c>
      <c r="M226" s="65">
        <v>23.4</v>
      </c>
      <c r="N226" s="66">
        <v>25.6</v>
      </c>
      <c r="O226" s="23"/>
      <c r="P226" s="64">
        <v>83</v>
      </c>
      <c r="Q226" s="23"/>
      <c r="R226" s="64">
        <v>76</v>
      </c>
      <c r="S226" s="23"/>
      <c r="T226" s="64"/>
      <c r="U226" s="23"/>
      <c r="V226" s="64"/>
      <c r="W226" s="65"/>
      <c r="X226" s="66">
        <v>20</v>
      </c>
      <c r="Y226" s="70"/>
      <c r="Z226" s="71">
        <v>200</v>
      </c>
      <c r="AA226" s="24"/>
      <c r="AB226" s="69">
        <v>0.41</v>
      </c>
      <c r="AC226" s="481">
        <v>7111</v>
      </c>
      <c r="AD226" s="480" t="s">
        <v>36</v>
      </c>
      <c r="AE226" s="259" t="s">
        <v>36</v>
      </c>
      <c r="AF226" s="118" t="s">
        <v>36</v>
      </c>
      <c r="AG226" s="6" t="s">
        <v>403</v>
      </c>
      <c r="AH226" s="18" t="s">
        <v>23</v>
      </c>
      <c r="AI226" s="23">
        <v>8.4</v>
      </c>
      <c r="AJ226" s="48">
        <v>8.4</v>
      </c>
      <c r="AK226" s="36" t="s">
        <v>36</v>
      </c>
      <c r="AL226" s="96"/>
    </row>
    <row r="227" spans="1:38">
      <c r="A227" s="2226"/>
      <c r="B227" s="472">
        <v>41656</v>
      </c>
      <c r="C227" s="473" t="s">
        <v>753</v>
      </c>
      <c r="D227" s="75" t="s">
        <v>659</v>
      </c>
      <c r="E227" s="73">
        <v>15</v>
      </c>
      <c r="F227" s="61">
        <v>13.7</v>
      </c>
      <c r="G227" s="23">
        <v>16.5</v>
      </c>
      <c r="H227" s="64">
        <v>16.8</v>
      </c>
      <c r="I227" s="65">
        <v>28.4</v>
      </c>
      <c r="J227" s="66">
        <v>6.3</v>
      </c>
      <c r="K227" s="24">
        <v>7.46</v>
      </c>
      <c r="L227" s="69">
        <v>7.23</v>
      </c>
      <c r="M227" s="65">
        <v>18.399999999999999</v>
      </c>
      <c r="N227" s="66">
        <v>21.2</v>
      </c>
      <c r="O227" s="23"/>
      <c r="P227" s="64">
        <v>63</v>
      </c>
      <c r="Q227" s="23"/>
      <c r="R227" s="64">
        <v>62</v>
      </c>
      <c r="S227" s="23"/>
      <c r="T227" s="64"/>
      <c r="U227" s="23"/>
      <c r="V227" s="64"/>
      <c r="W227" s="65"/>
      <c r="X227" s="66">
        <v>18</v>
      </c>
      <c r="Y227" s="70"/>
      <c r="Z227" s="71">
        <v>154</v>
      </c>
      <c r="AA227" s="24"/>
      <c r="AB227" s="69">
        <v>0.28000000000000003</v>
      </c>
      <c r="AC227" s="481">
        <v>9444</v>
      </c>
      <c r="AD227" s="480" t="s">
        <v>36</v>
      </c>
      <c r="AE227" s="259" t="s">
        <v>36</v>
      </c>
      <c r="AF227" s="118" t="s">
        <v>36</v>
      </c>
      <c r="AG227" s="6" t="s">
        <v>404</v>
      </c>
      <c r="AH227" s="18" t="s">
        <v>23</v>
      </c>
      <c r="AI227" s="45">
        <v>5.7000000000000002E-2</v>
      </c>
      <c r="AJ227" s="46">
        <v>5.6000000000000001E-2</v>
      </c>
      <c r="AK227" s="47" t="s">
        <v>36</v>
      </c>
      <c r="AL227" s="98"/>
    </row>
    <row r="228" spans="1:38">
      <c r="A228" s="2226"/>
      <c r="B228" s="472">
        <v>41657</v>
      </c>
      <c r="C228" s="473" t="s">
        <v>754</v>
      </c>
      <c r="D228" s="75" t="s">
        <v>657</v>
      </c>
      <c r="E228" s="73">
        <v>0</v>
      </c>
      <c r="F228" s="61">
        <v>17.100000000000001</v>
      </c>
      <c r="G228" s="23">
        <v>16</v>
      </c>
      <c r="H228" s="64">
        <v>16.399999999999999</v>
      </c>
      <c r="I228" s="65">
        <v>12.1</v>
      </c>
      <c r="J228" s="66">
        <v>5.2</v>
      </c>
      <c r="K228" s="24">
        <v>7.52</v>
      </c>
      <c r="L228" s="69">
        <v>7.36</v>
      </c>
      <c r="M228" s="65">
        <v>23.6</v>
      </c>
      <c r="N228" s="66">
        <v>23.2</v>
      </c>
      <c r="O228" s="23"/>
      <c r="P228" s="64">
        <v>60</v>
      </c>
      <c r="Q228" s="23"/>
      <c r="R228" s="64">
        <v>70</v>
      </c>
      <c r="S228" s="23"/>
      <c r="T228" s="64"/>
      <c r="U228" s="23"/>
      <c r="V228" s="64"/>
      <c r="W228" s="65"/>
      <c r="X228" s="66">
        <v>20</v>
      </c>
      <c r="Y228" s="70"/>
      <c r="Z228" s="71">
        <v>168</v>
      </c>
      <c r="AA228" s="24"/>
      <c r="AB228" s="69">
        <v>0.28999999999999998</v>
      </c>
      <c r="AC228" s="481">
        <v>3110</v>
      </c>
      <c r="AD228" s="480" t="s">
        <v>36</v>
      </c>
      <c r="AE228" s="259" t="s">
        <v>36</v>
      </c>
      <c r="AF228" s="118" t="s">
        <v>36</v>
      </c>
      <c r="AG228" s="6" t="s">
        <v>26</v>
      </c>
      <c r="AH228" s="18" t="s">
        <v>23</v>
      </c>
      <c r="AI228" s="24">
        <v>0.37</v>
      </c>
      <c r="AJ228" s="44">
        <v>0.33</v>
      </c>
      <c r="AK228" s="42" t="s">
        <v>36</v>
      </c>
      <c r="AL228" s="96"/>
    </row>
    <row r="229" spans="1:38">
      <c r="A229" s="2226"/>
      <c r="B229" s="472">
        <v>41658</v>
      </c>
      <c r="C229" s="473" t="s">
        <v>755</v>
      </c>
      <c r="D229" s="75" t="s">
        <v>659</v>
      </c>
      <c r="E229" s="73">
        <v>56</v>
      </c>
      <c r="F229" s="61">
        <v>11.8</v>
      </c>
      <c r="G229" s="23">
        <v>15.2</v>
      </c>
      <c r="H229" s="64">
        <v>16</v>
      </c>
      <c r="I229" s="65">
        <v>8.6999999999999993</v>
      </c>
      <c r="J229" s="66">
        <v>7.8</v>
      </c>
      <c r="K229" s="24">
        <v>7.59</v>
      </c>
      <c r="L229" s="69">
        <v>7.74</v>
      </c>
      <c r="M229" s="65">
        <v>24</v>
      </c>
      <c r="N229" s="66">
        <v>26.1</v>
      </c>
      <c r="O229" s="23"/>
      <c r="P229" s="64">
        <v>93</v>
      </c>
      <c r="Q229" s="23"/>
      <c r="R229" s="64">
        <v>80</v>
      </c>
      <c r="S229" s="23"/>
      <c r="T229" s="64"/>
      <c r="U229" s="23"/>
      <c r="V229" s="64"/>
      <c r="W229" s="65"/>
      <c r="X229" s="66">
        <v>16</v>
      </c>
      <c r="Y229" s="70"/>
      <c r="Z229" s="71">
        <v>188</v>
      </c>
      <c r="AA229" s="24"/>
      <c r="AB229" s="69">
        <v>0.62</v>
      </c>
      <c r="AC229" s="481">
        <v>6203</v>
      </c>
      <c r="AD229" s="480" t="s">
        <v>36</v>
      </c>
      <c r="AE229" s="259" t="s">
        <v>36</v>
      </c>
      <c r="AF229" s="118" t="s">
        <v>36</v>
      </c>
      <c r="AG229" s="6" t="s">
        <v>98</v>
      </c>
      <c r="AH229" s="18" t="s">
        <v>23</v>
      </c>
      <c r="AI229" s="24">
        <v>0.87</v>
      </c>
      <c r="AJ229" s="44">
        <v>0.89</v>
      </c>
      <c r="AK229" s="42" t="s">
        <v>36</v>
      </c>
      <c r="AL229" s="96"/>
    </row>
    <row r="230" spans="1:38">
      <c r="A230" s="2226"/>
      <c r="B230" s="472">
        <v>41659</v>
      </c>
      <c r="C230" s="473" t="s">
        <v>756</v>
      </c>
      <c r="D230" s="75" t="s">
        <v>659</v>
      </c>
      <c r="E230" s="73">
        <v>10</v>
      </c>
      <c r="F230" s="61">
        <v>14.3</v>
      </c>
      <c r="G230" s="23">
        <v>15</v>
      </c>
      <c r="H230" s="64">
        <v>15.4</v>
      </c>
      <c r="I230" s="65">
        <v>31.4</v>
      </c>
      <c r="J230" s="66">
        <v>4.5</v>
      </c>
      <c r="K230" s="24">
        <v>7.46</v>
      </c>
      <c r="L230" s="69">
        <v>6.98</v>
      </c>
      <c r="M230" s="65">
        <v>16.399999999999999</v>
      </c>
      <c r="N230" s="66">
        <v>16</v>
      </c>
      <c r="O230" s="23"/>
      <c r="P230" s="64">
        <v>40</v>
      </c>
      <c r="Q230" s="23"/>
      <c r="R230" s="64">
        <v>48</v>
      </c>
      <c r="S230" s="23"/>
      <c r="T230" s="64"/>
      <c r="U230" s="23"/>
      <c r="V230" s="64"/>
      <c r="W230" s="65"/>
      <c r="X230" s="66">
        <v>18</v>
      </c>
      <c r="Y230" s="70"/>
      <c r="Z230" s="71">
        <v>118</v>
      </c>
      <c r="AA230" s="24"/>
      <c r="AB230" s="69">
        <v>0.17</v>
      </c>
      <c r="AC230" s="481">
        <v>9583</v>
      </c>
      <c r="AD230" s="480" t="s">
        <v>36</v>
      </c>
      <c r="AE230" s="259" t="s">
        <v>36</v>
      </c>
      <c r="AF230" s="118" t="s">
        <v>36</v>
      </c>
      <c r="AG230" s="6" t="s">
        <v>384</v>
      </c>
      <c r="AH230" s="18" t="s">
        <v>23</v>
      </c>
      <c r="AI230" s="348">
        <v>0.122</v>
      </c>
      <c r="AJ230" s="268">
        <v>0.11899999999999999</v>
      </c>
      <c r="AK230" s="47" t="s">
        <v>36</v>
      </c>
      <c r="AL230" s="98"/>
    </row>
    <row r="231" spans="1:38">
      <c r="A231" s="2226"/>
      <c r="B231" s="472">
        <v>41660</v>
      </c>
      <c r="C231" s="473" t="s">
        <v>750</v>
      </c>
      <c r="D231" s="75" t="s">
        <v>659</v>
      </c>
      <c r="E231" s="73">
        <v>12</v>
      </c>
      <c r="F231" s="61">
        <v>17.2</v>
      </c>
      <c r="G231" s="23">
        <v>16.8</v>
      </c>
      <c r="H231" s="64">
        <v>17.2</v>
      </c>
      <c r="I231" s="65">
        <v>18</v>
      </c>
      <c r="J231" s="66">
        <v>5.7</v>
      </c>
      <c r="K231" s="24">
        <v>7.4</v>
      </c>
      <c r="L231" s="69">
        <v>7.25</v>
      </c>
      <c r="M231" s="65"/>
      <c r="N231" s="66"/>
      <c r="O231" s="23"/>
      <c r="P231" s="64"/>
      <c r="Q231" s="23"/>
      <c r="R231" s="64"/>
      <c r="S231" s="23"/>
      <c r="T231" s="64"/>
      <c r="U231" s="23"/>
      <c r="V231" s="64"/>
      <c r="W231" s="65"/>
      <c r="X231" s="66"/>
      <c r="Y231" s="70"/>
      <c r="Z231" s="71"/>
      <c r="AA231" s="24"/>
      <c r="AB231" s="69"/>
      <c r="AC231" s="481">
        <v>7088</v>
      </c>
      <c r="AD231" s="480" t="s">
        <v>36</v>
      </c>
      <c r="AE231" s="259" t="s">
        <v>36</v>
      </c>
      <c r="AF231" s="118" t="s">
        <v>36</v>
      </c>
      <c r="AG231" s="6" t="s">
        <v>405</v>
      </c>
      <c r="AH231" s="18" t="s">
        <v>23</v>
      </c>
      <c r="AI231" s="269" t="s">
        <v>644</v>
      </c>
      <c r="AJ231" s="269" t="s">
        <v>644</v>
      </c>
      <c r="AK231" s="42" t="s">
        <v>36</v>
      </c>
      <c r="AL231" s="96"/>
    </row>
    <row r="232" spans="1:38">
      <c r="A232" s="2226"/>
      <c r="B232" s="472">
        <v>41661</v>
      </c>
      <c r="C232" s="473" t="s">
        <v>751</v>
      </c>
      <c r="D232" s="75" t="s">
        <v>659</v>
      </c>
      <c r="E232" s="73">
        <v>147</v>
      </c>
      <c r="F232" s="61">
        <v>18.7</v>
      </c>
      <c r="G232" s="23">
        <v>17.8</v>
      </c>
      <c r="H232" s="64">
        <v>18.100000000000001</v>
      </c>
      <c r="I232" s="65">
        <v>47.2</v>
      </c>
      <c r="J232" s="66">
        <v>5</v>
      </c>
      <c r="K232" s="24">
        <v>7.31</v>
      </c>
      <c r="L232" s="69">
        <v>7.25</v>
      </c>
      <c r="M232" s="65"/>
      <c r="N232" s="66"/>
      <c r="O232" s="23"/>
      <c r="P232" s="64"/>
      <c r="Q232" s="23"/>
      <c r="R232" s="64"/>
      <c r="S232" s="23"/>
      <c r="T232" s="64"/>
      <c r="U232" s="23"/>
      <c r="V232" s="64"/>
      <c r="W232" s="65"/>
      <c r="X232" s="66"/>
      <c r="Y232" s="70"/>
      <c r="Z232" s="71"/>
      <c r="AA232" s="24"/>
      <c r="AB232" s="69"/>
      <c r="AC232" s="481">
        <v>11308</v>
      </c>
      <c r="AD232" s="480" t="s">
        <v>36</v>
      </c>
      <c r="AE232" s="259" t="s">
        <v>36</v>
      </c>
      <c r="AF232" s="118" t="s">
        <v>36</v>
      </c>
      <c r="AG232" s="6" t="s">
        <v>99</v>
      </c>
      <c r="AH232" s="18" t="s">
        <v>23</v>
      </c>
      <c r="AI232" s="23">
        <v>18.399999999999999</v>
      </c>
      <c r="AJ232" s="48">
        <v>19.2</v>
      </c>
      <c r="AK232" s="36" t="s">
        <v>36</v>
      </c>
      <c r="AL232" s="97"/>
    </row>
    <row r="233" spans="1:38">
      <c r="A233" s="2226"/>
      <c r="B233" s="472">
        <v>41662</v>
      </c>
      <c r="C233" s="473" t="s">
        <v>752</v>
      </c>
      <c r="D233" s="75" t="s">
        <v>659</v>
      </c>
      <c r="E233" s="73">
        <v>29</v>
      </c>
      <c r="F233" s="61">
        <v>18.7</v>
      </c>
      <c r="G233" s="23">
        <v>18.5</v>
      </c>
      <c r="H233" s="64">
        <v>18.7</v>
      </c>
      <c r="I233" s="65">
        <v>104.3</v>
      </c>
      <c r="J233" s="66">
        <v>2.8</v>
      </c>
      <c r="K233" s="24">
        <v>7.01</v>
      </c>
      <c r="L233" s="69">
        <v>6.7</v>
      </c>
      <c r="M233" s="65">
        <v>18.8</v>
      </c>
      <c r="N233" s="66">
        <v>16.8</v>
      </c>
      <c r="O233" s="23"/>
      <c r="P233" s="64">
        <v>27</v>
      </c>
      <c r="Q233" s="23"/>
      <c r="R233" s="64">
        <v>48</v>
      </c>
      <c r="S233" s="23"/>
      <c r="T233" s="64"/>
      <c r="U233" s="23"/>
      <c r="V233" s="64"/>
      <c r="W233" s="65"/>
      <c r="X233" s="66">
        <v>28</v>
      </c>
      <c r="Y233" s="70"/>
      <c r="Z233" s="71">
        <v>116</v>
      </c>
      <c r="AA233" s="24"/>
      <c r="AB233" s="69">
        <v>0.09</v>
      </c>
      <c r="AC233" s="481">
        <v>12162</v>
      </c>
      <c r="AD233" s="480" t="s">
        <v>36</v>
      </c>
      <c r="AE233" s="259" t="s">
        <v>36</v>
      </c>
      <c r="AF233" s="118" t="s">
        <v>36</v>
      </c>
      <c r="AG233" s="6" t="s">
        <v>27</v>
      </c>
      <c r="AH233" s="18" t="s">
        <v>23</v>
      </c>
      <c r="AI233" s="23">
        <v>36.1</v>
      </c>
      <c r="AJ233" s="48">
        <v>35.700000000000003</v>
      </c>
      <c r="AK233" s="36" t="s">
        <v>36</v>
      </c>
      <c r="AL233" s="97"/>
    </row>
    <row r="234" spans="1:38">
      <c r="A234" s="2226"/>
      <c r="B234" s="472">
        <v>41663</v>
      </c>
      <c r="C234" s="473" t="s">
        <v>753</v>
      </c>
      <c r="D234" s="75" t="s">
        <v>658</v>
      </c>
      <c r="E234" s="73"/>
      <c r="F234" s="61">
        <v>15.8</v>
      </c>
      <c r="G234" s="23">
        <v>16.2</v>
      </c>
      <c r="H234" s="64">
        <v>16.8</v>
      </c>
      <c r="I234" s="65">
        <v>40.4</v>
      </c>
      <c r="J234" s="66">
        <v>3.6</v>
      </c>
      <c r="K234" s="24">
        <v>7.21</v>
      </c>
      <c r="L234" s="69">
        <v>7.04</v>
      </c>
      <c r="M234" s="65">
        <v>21.5</v>
      </c>
      <c r="N234" s="66">
        <v>20.5</v>
      </c>
      <c r="O234" s="23"/>
      <c r="P234" s="64">
        <v>48</v>
      </c>
      <c r="Q234" s="23"/>
      <c r="R234" s="64">
        <v>62</v>
      </c>
      <c r="S234" s="23"/>
      <c r="T234" s="64"/>
      <c r="U234" s="23"/>
      <c r="V234" s="64"/>
      <c r="W234" s="65"/>
      <c r="X234" s="66">
        <v>25</v>
      </c>
      <c r="Y234" s="70"/>
      <c r="Z234" s="71">
        <v>148</v>
      </c>
      <c r="AA234" s="24"/>
      <c r="AB234" s="69">
        <v>0.16</v>
      </c>
      <c r="AC234" s="481">
        <v>9586</v>
      </c>
      <c r="AD234" s="480" t="s">
        <v>36</v>
      </c>
      <c r="AE234" s="259" t="s">
        <v>36</v>
      </c>
      <c r="AF234" s="118" t="s">
        <v>36</v>
      </c>
      <c r="AG234" s="6" t="s">
        <v>387</v>
      </c>
      <c r="AH234" s="18" t="s">
        <v>398</v>
      </c>
      <c r="AI234" s="51">
        <v>23</v>
      </c>
      <c r="AJ234" s="52">
        <v>25</v>
      </c>
      <c r="AK234" s="43" t="s">
        <v>36</v>
      </c>
      <c r="AL234" s="99"/>
    </row>
    <row r="235" spans="1:38">
      <c r="A235" s="2226"/>
      <c r="B235" s="472">
        <v>41664</v>
      </c>
      <c r="C235" s="473" t="s">
        <v>754</v>
      </c>
      <c r="D235" s="75" t="s">
        <v>659</v>
      </c>
      <c r="E235" s="73">
        <v>14</v>
      </c>
      <c r="F235" s="61">
        <v>12.9</v>
      </c>
      <c r="G235" s="23">
        <v>15.8</v>
      </c>
      <c r="H235" s="64">
        <v>16.399999999999999</v>
      </c>
      <c r="I235" s="65">
        <v>20.399999999999999</v>
      </c>
      <c r="J235" s="66">
        <v>3.4</v>
      </c>
      <c r="K235" s="24">
        <v>7.42</v>
      </c>
      <c r="L235" s="69">
        <v>7.28</v>
      </c>
      <c r="M235" s="65">
        <v>24.9</v>
      </c>
      <c r="N235" s="66">
        <v>27.6</v>
      </c>
      <c r="O235" s="23"/>
      <c r="P235" s="64">
        <v>78</v>
      </c>
      <c r="Q235" s="23"/>
      <c r="R235" s="64">
        <v>82</v>
      </c>
      <c r="S235" s="23"/>
      <c r="T235" s="64"/>
      <c r="U235" s="23"/>
      <c r="V235" s="64"/>
      <c r="W235" s="65"/>
      <c r="X235" s="66">
        <v>19</v>
      </c>
      <c r="Y235" s="70"/>
      <c r="Z235" s="71">
        <v>204</v>
      </c>
      <c r="AA235" s="24"/>
      <c r="AB235" s="69">
        <v>0.18</v>
      </c>
      <c r="AC235" s="481">
        <v>5616</v>
      </c>
      <c r="AD235" s="480" t="s">
        <v>36</v>
      </c>
      <c r="AE235" s="259" t="s">
        <v>36</v>
      </c>
      <c r="AF235" s="118" t="s">
        <v>36</v>
      </c>
      <c r="AG235" s="6" t="s">
        <v>406</v>
      </c>
      <c r="AH235" s="18" t="s">
        <v>23</v>
      </c>
      <c r="AI235" s="51">
        <v>15</v>
      </c>
      <c r="AJ235" s="52">
        <v>14</v>
      </c>
      <c r="AK235" s="43" t="s">
        <v>36</v>
      </c>
      <c r="AL235" s="99"/>
    </row>
    <row r="236" spans="1:38">
      <c r="A236" s="2226"/>
      <c r="B236" s="472">
        <v>41665</v>
      </c>
      <c r="C236" s="473" t="s">
        <v>755</v>
      </c>
      <c r="D236" s="75" t="s">
        <v>657</v>
      </c>
      <c r="E236" s="73"/>
      <c r="F236" s="61">
        <v>16</v>
      </c>
      <c r="G236" s="23">
        <v>15.1</v>
      </c>
      <c r="H236" s="64">
        <v>15.2</v>
      </c>
      <c r="I236" s="65">
        <v>15.2</v>
      </c>
      <c r="J236" s="66">
        <v>5.2</v>
      </c>
      <c r="K236" s="24">
        <v>7.41</v>
      </c>
      <c r="L236" s="69">
        <v>7.35</v>
      </c>
      <c r="M236" s="65">
        <v>23.7</v>
      </c>
      <c r="N236" s="66">
        <v>22.9</v>
      </c>
      <c r="O236" s="23"/>
      <c r="P236" s="64">
        <v>72</v>
      </c>
      <c r="Q236" s="23"/>
      <c r="R236" s="64">
        <v>74</v>
      </c>
      <c r="S236" s="23"/>
      <c r="T236" s="64"/>
      <c r="U236" s="23"/>
      <c r="V236" s="64"/>
      <c r="W236" s="65"/>
      <c r="X236" s="66">
        <v>22</v>
      </c>
      <c r="Y236" s="70"/>
      <c r="Z236" s="71">
        <v>162</v>
      </c>
      <c r="AA236" s="24"/>
      <c r="AB236" s="69">
        <v>0.24</v>
      </c>
      <c r="AC236" s="481">
        <v>3110</v>
      </c>
      <c r="AD236" s="480" t="s">
        <v>36</v>
      </c>
      <c r="AE236" s="259" t="s">
        <v>36</v>
      </c>
      <c r="AF236" s="118" t="s">
        <v>36</v>
      </c>
      <c r="AG236" s="19"/>
      <c r="AH236" s="9"/>
      <c r="AI236" s="20"/>
      <c r="AJ236" s="8"/>
      <c r="AK236" s="8"/>
      <c r="AL236" s="9"/>
    </row>
    <row r="237" spans="1:38">
      <c r="A237" s="2226"/>
      <c r="B237" s="472">
        <v>41666</v>
      </c>
      <c r="C237" s="473" t="s">
        <v>756</v>
      </c>
      <c r="D237" s="75" t="s">
        <v>657</v>
      </c>
      <c r="E237" s="73"/>
      <c r="F237" s="61">
        <v>14.9</v>
      </c>
      <c r="G237" s="23">
        <v>14.8</v>
      </c>
      <c r="H237" s="64">
        <v>15.5</v>
      </c>
      <c r="I237" s="65">
        <v>11.8</v>
      </c>
      <c r="J237" s="66">
        <v>11.4</v>
      </c>
      <c r="K237" s="24">
        <v>7.4</v>
      </c>
      <c r="L237" s="69">
        <v>7.62</v>
      </c>
      <c r="M237" s="65">
        <v>25.4</v>
      </c>
      <c r="N237" s="66">
        <v>25.4</v>
      </c>
      <c r="O237" s="23"/>
      <c r="P237" s="64">
        <v>90</v>
      </c>
      <c r="Q237" s="23"/>
      <c r="R237" s="64">
        <v>82</v>
      </c>
      <c r="S237" s="23"/>
      <c r="T237" s="64"/>
      <c r="U237" s="23"/>
      <c r="V237" s="64"/>
      <c r="W237" s="65"/>
      <c r="X237" s="66">
        <v>16</v>
      </c>
      <c r="Y237" s="70"/>
      <c r="Z237" s="71">
        <v>194</v>
      </c>
      <c r="AA237" s="24"/>
      <c r="AB237" s="69">
        <v>0.64</v>
      </c>
      <c r="AC237" s="481"/>
      <c r="AD237" s="480" t="s">
        <v>36</v>
      </c>
      <c r="AE237" s="259" t="s">
        <v>36</v>
      </c>
      <c r="AF237" s="118" t="s">
        <v>36</v>
      </c>
      <c r="AG237" s="19"/>
      <c r="AH237" s="9"/>
      <c r="AI237" s="20"/>
      <c r="AJ237" s="8"/>
      <c r="AK237" s="8"/>
      <c r="AL237" s="9"/>
    </row>
    <row r="238" spans="1:38">
      <c r="A238" s="2226"/>
      <c r="B238" s="472">
        <v>41667</v>
      </c>
      <c r="C238" s="473" t="s">
        <v>750</v>
      </c>
      <c r="D238" s="75" t="s">
        <v>658</v>
      </c>
      <c r="E238" s="73">
        <v>4</v>
      </c>
      <c r="F238" s="61">
        <v>15.6</v>
      </c>
      <c r="G238" s="23">
        <v>15.9</v>
      </c>
      <c r="H238" s="64">
        <v>16.399999999999999</v>
      </c>
      <c r="I238" s="65">
        <v>11.1</v>
      </c>
      <c r="J238" s="66">
        <v>9.4</v>
      </c>
      <c r="K238" s="24">
        <v>7.46</v>
      </c>
      <c r="L238" s="69">
        <v>7.65</v>
      </c>
      <c r="M238" s="65"/>
      <c r="N238" s="66"/>
      <c r="O238" s="23"/>
      <c r="P238" s="64"/>
      <c r="Q238" s="23"/>
      <c r="R238" s="64"/>
      <c r="S238" s="23"/>
      <c r="T238" s="64"/>
      <c r="U238" s="23"/>
      <c r="V238" s="64"/>
      <c r="W238" s="65"/>
      <c r="X238" s="66"/>
      <c r="Y238" s="70"/>
      <c r="Z238" s="71"/>
      <c r="AA238" s="24"/>
      <c r="AB238" s="69"/>
      <c r="AC238" s="481"/>
      <c r="AD238" s="480" t="s">
        <v>36</v>
      </c>
      <c r="AE238" s="259" t="s">
        <v>36</v>
      </c>
      <c r="AF238" s="118" t="s">
        <v>36</v>
      </c>
      <c r="AG238" s="21"/>
      <c r="AH238" s="3"/>
      <c r="AI238" s="22"/>
      <c r="AJ238" s="10"/>
      <c r="AK238" s="10"/>
      <c r="AL238" s="3"/>
    </row>
    <row r="239" spans="1:38">
      <c r="A239" s="2226"/>
      <c r="B239" s="472">
        <v>29</v>
      </c>
      <c r="C239" s="473" t="s">
        <v>751</v>
      </c>
      <c r="D239" s="75" t="s">
        <v>659</v>
      </c>
      <c r="E239" s="73">
        <v>148</v>
      </c>
      <c r="F239" s="61">
        <v>14.7</v>
      </c>
      <c r="G239" s="23">
        <v>16</v>
      </c>
      <c r="H239" s="64">
        <v>16.7</v>
      </c>
      <c r="I239" s="65">
        <v>30.6</v>
      </c>
      <c r="J239" s="66">
        <v>8.1</v>
      </c>
      <c r="K239" s="24">
        <v>7.38</v>
      </c>
      <c r="L239" s="69">
        <v>7.52</v>
      </c>
      <c r="M239" s="65"/>
      <c r="N239" s="66"/>
      <c r="O239" s="23"/>
      <c r="P239" s="64"/>
      <c r="Q239" s="23"/>
      <c r="R239" s="64"/>
      <c r="S239" s="23"/>
      <c r="T239" s="64"/>
      <c r="U239" s="23"/>
      <c r="V239" s="64"/>
      <c r="W239" s="65"/>
      <c r="X239" s="66"/>
      <c r="Y239" s="70"/>
      <c r="Z239" s="71"/>
      <c r="AA239" s="24"/>
      <c r="AB239" s="69"/>
      <c r="AC239" s="481">
        <v>8769</v>
      </c>
      <c r="AD239" s="480" t="s">
        <v>36</v>
      </c>
      <c r="AE239" s="259" t="s">
        <v>36</v>
      </c>
      <c r="AF239" s="118" t="s">
        <v>36</v>
      </c>
      <c r="AG239" s="29" t="s">
        <v>389</v>
      </c>
      <c r="AH239" s="2" t="s">
        <v>36</v>
      </c>
      <c r="AI239" s="2" t="s">
        <v>36</v>
      </c>
      <c r="AJ239" s="2" t="s">
        <v>36</v>
      </c>
      <c r="AK239" s="2" t="s">
        <v>36</v>
      </c>
      <c r="AL239" s="100" t="s">
        <v>36</v>
      </c>
    </row>
    <row r="240" spans="1:38">
      <c r="A240" s="2226"/>
      <c r="B240" s="472">
        <v>30</v>
      </c>
      <c r="C240" s="473" t="s">
        <v>752</v>
      </c>
      <c r="D240" s="75" t="s">
        <v>657</v>
      </c>
      <c r="E240" s="73"/>
      <c r="F240" s="61">
        <v>18.600000000000001</v>
      </c>
      <c r="G240" s="23">
        <v>16</v>
      </c>
      <c r="H240" s="64">
        <v>16.2</v>
      </c>
      <c r="I240" s="65">
        <v>101.7</v>
      </c>
      <c r="J240" s="66">
        <v>3.6</v>
      </c>
      <c r="K240" s="24">
        <v>7.07</v>
      </c>
      <c r="L240" s="69">
        <v>6.71</v>
      </c>
      <c r="M240" s="65">
        <v>14.7</v>
      </c>
      <c r="N240" s="66">
        <v>13.9</v>
      </c>
      <c r="O240" s="23"/>
      <c r="P240" s="64">
        <v>23</v>
      </c>
      <c r="Q240" s="23"/>
      <c r="R240" s="64">
        <v>38</v>
      </c>
      <c r="S240" s="23"/>
      <c r="T240" s="64"/>
      <c r="U240" s="23"/>
      <c r="V240" s="64"/>
      <c r="W240" s="65"/>
      <c r="X240" s="66">
        <v>22</v>
      </c>
      <c r="Y240" s="70"/>
      <c r="Z240" s="71">
        <v>94</v>
      </c>
      <c r="AA240" s="24"/>
      <c r="AB240" s="69">
        <v>0.12</v>
      </c>
      <c r="AC240" s="481">
        <v>10313</v>
      </c>
      <c r="AD240" s="480" t="s">
        <v>36</v>
      </c>
      <c r="AE240" s="259" t="s">
        <v>36</v>
      </c>
      <c r="AF240" s="118" t="s">
        <v>36</v>
      </c>
      <c r="AG240" s="11" t="s">
        <v>36</v>
      </c>
      <c r="AH240" s="2" t="s">
        <v>36</v>
      </c>
      <c r="AI240" s="2" t="s">
        <v>36</v>
      </c>
      <c r="AJ240" s="2" t="s">
        <v>36</v>
      </c>
      <c r="AK240" s="2" t="s">
        <v>36</v>
      </c>
      <c r="AL240" s="100" t="s">
        <v>36</v>
      </c>
    </row>
    <row r="241" spans="1:38">
      <c r="A241" s="2226"/>
      <c r="B241" s="475">
        <v>31</v>
      </c>
      <c r="C241" s="476" t="s">
        <v>753</v>
      </c>
      <c r="D241" s="267" t="s">
        <v>658</v>
      </c>
      <c r="E241" s="146"/>
      <c r="F241" s="136">
        <v>14.2</v>
      </c>
      <c r="G241" s="137">
        <v>14.8</v>
      </c>
      <c r="H241" s="138">
        <v>15.1</v>
      </c>
      <c r="I241" s="139">
        <v>34.9</v>
      </c>
      <c r="J241" s="140">
        <v>5</v>
      </c>
      <c r="K241" s="141">
        <v>7.24</v>
      </c>
      <c r="L241" s="142">
        <v>7.2</v>
      </c>
      <c r="M241" s="139">
        <v>22.6</v>
      </c>
      <c r="N241" s="140">
        <v>21.5</v>
      </c>
      <c r="O241" s="137"/>
      <c r="P241" s="138">
        <v>62</v>
      </c>
      <c r="Q241" s="137"/>
      <c r="R241" s="138">
        <v>70</v>
      </c>
      <c r="S241" s="137"/>
      <c r="T241" s="138"/>
      <c r="U241" s="137"/>
      <c r="V241" s="138"/>
      <c r="W241" s="139"/>
      <c r="X241" s="140">
        <v>21</v>
      </c>
      <c r="Y241" s="143"/>
      <c r="Z241" s="144">
        <v>156</v>
      </c>
      <c r="AA241" s="141"/>
      <c r="AB241" s="142">
        <v>0.28000000000000003</v>
      </c>
      <c r="AC241" s="478">
        <v>6888</v>
      </c>
      <c r="AD241" s="479" t="s">
        <v>36</v>
      </c>
      <c r="AE241" s="279" t="s">
        <v>36</v>
      </c>
      <c r="AF241" s="187" t="s">
        <v>36</v>
      </c>
      <c r="AG241" s="11" t="s">
        <v>36</v>
      </c>
      <c r="AH241" s="2" t="s">
        <v>36</v>
      </c>
      <c r="AI241" s="2" t="s">
        <v>36</v>
      </c>
      <c r="AJ241" s="2" t="s">
        <v>36</v>
      </c>
      <c r="AK241" s="2" t="s">
        <v>36</v>
      </c>
      <c r="AL241" s="100" t="s">
        <v>36</v>
      </c>
    </row>
    <row r="242" spans="1:38" s="1" customFormat="1" ht="13.5" customHeight="1">
      <c r="A242" s="2226"/>
      <c r="B242" s="2301" t="s">
        <v>407</v>
      </c>
      <c r="C242" s="2302"/>
      <c r="D242" s="664"/>
      <c r="E242" s="586">
        <f t="shared" ref="E242:AC242" si="21">MAX(E211:E241)</f>
        <v>148</v>
      </c>
      <c r="F242" s="587">
        <f t="shared" si="21"/>
        <v>26.3</v>
      </c>
      <c r="G242" s="588">
        <f t="shared" si="21"/>
        <v>20.100000000000001</v>
      </c>
      <c r="H242" s="589">
        <f t="shared" si="21"/>
        <v>20.399999999999999</v>
      </c>
      <c r="I242" s="590">
        <f t="shared" si="21"/>
        <v>153.80000000000001</v>
      </c>
      <c r="J242" s="591">
        <f t="shared" si="21"/>
        <v>12</v>
      </c>
      <c r="K242" s="592">
        <f t="shared" si="21"/>
        <v>7.66</v>
      </c>
      <c r="L242" s="593">
        <f t="shared" si="21"/>
        <v>7.74</v>
      </c>
      <c r="M242" s="590">
        <f t="shared" si="21"/>
        <v>28.3</v>
      </c>
      <c r="N242" s="591">
        <f t="shared" si="21"/>
        <v>29.6</v>
      </c>
      <c r="O242" s="588">
        <f t="shared" si="21"/>
        <v>100</v>
      </c>
      <c r="P242" s="589">
        <f t="shared" si="21"/>
        <v>100</v>
      </c>
      <c r="Q242" s="588">
        <f t="shared" si="21"/>
        <v>80</v>
      </c>
      <c r="R242" s="589">
        <f t="shared" si="21"/>
        <v>96</v>
      </c>
      <c r="S242" s="588">
        <f t="shared" si="21"/>
        <v>62</v>
      </c>
      <c r="T242" s="589">
        <f t="shared" si="21"/>
        <v>68</v>
      </c>
      <c r="U242" s="588">
        <f t="shared" si="21"/>
        <v>18</v>
      </c>
      <c r="V242" s="589">
        <f t="shared" si="21"/>
        <v>12</v>
      </c>
      <c r="W242" s="590">
        <f t="shared" si="21"/>
        <v>16</v>
      </c>
      <c r="X242" s="591">
        <f t="shared" si="21"/>
        <v>28</v>
      </c>
      <c r="Y242" s="594">
        <f t="shared" si="21"/>
        <v>224</v>
      </c>
      <c r="Z242" s="595">
        <f t="shared" si="21"/>
        <v>224</v>
      </c>
      <c r="AA242" s="592">
        <f t="shared" si="21"/>
        <v>0.67</v>
      </c>
      <c r="AB242" s="593">
        <f t="shared" si="21"/>
        <v>0.72</v>
      </c>
      <c r="AC242" s="615">
        <f t="shared" si="21"/>
        <v>13998</v>
      </c>
      <c r="AD242" s="564">
        <f t="shared" ref="AD242:AF242" si="22">MAX(AD211:AD241)</f>
        <v>0</v>
      </c>
      <c r="AE242" s="529">
        <f t="shared" si="22"/>
        <v>0</v>
      </c>
      <c r="AF242" s="611">
        <f t="shared" si="22"/>
        <v>0</v>
      </c>
      <c r="AG242" s="11" t="s">
        <v>36</v>
      </c>
      <c r="AH242" s="2" t="s">
        <v>36</v>
      </c>
      <c r="AI242" s="2" t="s">
        <v>36</v>
      </c>
      <c r="AJ242" s="2" t="s">
        <v>36</v>
      </c>
      <c r="AK242" s="2" t="s">
        <v>36</v>
      </c>
      <c r="AL242" s="100" t="s">
        <v>36</v>
      </c>
    </row>
    <row r="243" spans="1:38" s="1" customFormat="1" ht="13.5" customHeight="1">
      <c r="A243" s="2226"/>
      <c r="B243" s="2303" t="s">
        <v>408</v>
      </c>
      <c r="C243" s="2304"/>
      <c r="D243" s="666"/>
      <c r="E243" s="597">
        <f t="shared" ref="E243:AC243" si="23">MIN(E211:E241)</f>
        <v>0</v>
      </c>
      <c r="F243" s="598">
        <f t="shared" si="23"/>
        <v>11.8</v>
      </c>
      <c r="G243" s="599">
        <f t="shared" si="23"/>
        <v>14.8</v>
      </c>
      <c r="H243" s="600">
        <f t="shared" si="23"/>
        <v>15.1</v>
      </c>
      <c r="I243" s="601">
        <f t="shared" si="23"/>
        <v>8.6999999999999993</v>
      </c>
      <c r="J243" s="602">
        <f t="shared" si="23"/>
        <v>2.8</v>
      </c>
      <c r="K243" s="603">
        <f t="shared" si="23"/>
        <v>7.01</v>
      </c>
      <c r="L243" s="604">
        <f t="shared" si="23"/>
        <v>6.7</v>
      </c>
      <c r="M243" s="601">
        <f t="shared" si="23"/>
        <v>14.7</v>
      </c>
      <c r="N243" s="602">
        <f t="shared" si="23"/>
        <v>13.9</v>
      </c>
      <c r="O243" s="599">
        <f t="shared" si="23"/>
        <v>100</v>
      </c>
      <c r="P243" s="600">
        <f t="shared" si="23"/>
        <v>23</v>
      </c>
      <c r="Q243" s="599">
        <f t="shared" si="23"/>
        <v>80</v>
      </c>
      <c r="R243" s="600">
        <f t="shared" si="23"/>
        <v>38</v>
      </c>
      <c r="S243" s="599">
        <f t="shared" si="23"/>
        <v>62</v>
      </c>
      <c r="T243" s="600">
        <f t="shared" si="23"/>
        <v>68</v>
      </c>
      <c r="U243" s="599">
        <f t="shared" si="23"/>
        <v>18</v>
      </c>
      <c r="V243" s="600">
        <f t="shared" si="23"/>
        <v>12</v>
      </c>
      <c r="W243" s="601">
        <f t="shared" si="23"/>
        <v>16</v>
      </c>
      <c r="X243" s="602">
        <f t="shared" si="23"/>
        <v>16</v>
      </c>
      <c r="Y243" s="605">
        <f t="shared" si="23"/>
        <v>224</v>
      </c>
      <c r="Z243" s="606">
        <f t="shared" si="23"/>
        <v>94</v>
      </c>
      <c r="AA243" s="603">
        <f t="shared" si="23"/>
        <v>0.67</v>
      </c>
      <c r="AB243" s="604">
        <f t="shared" si="23"/>
        <v>0.09</v>
      </c>
      <c r="AC243" s="49">
        <f t="shared" si="23"/>
        <v>750</v>
      </c>
      <c r="AD243" s="565">
        <f t="shared" ref="AD243:AF243" si="24">MIN(AD211:AD241)</f>
        <v>0</v>
      </c>
      <c r="AE243" s="530">
        <f t="shared" si="24"/>
        <v>0</v>
      </c>
      <c r="AF243" s="612">
        <f t="shared" si="24"/>
        <v>0</v>
      </c>
      <c r="AG243" s="11" t="s">
        <v>36</v>
      </c>
      <c r="AH243" s="2" t="s">
        <v>36</v>
      </c>
      <c r="AI243" s="2" t="s">
        <v>36</v>
      </c>
      <c r="AJ243" s="2" t="s">
        <v>36</v>
      </c>
      <c r="AK243" s="2" t="s">
        <v>36</v>
      </c>
      <c r="AL243" s="100" t="s">
        <v>36</v>
      </c>
    </row>
    <row r="244" spans="1:38" s="1" customFormat="1" ht="13.5" customHeight="1">
      <c r="A244" s="2226"/>
      <c r="B244" s="2303" t="s">
        <v>409</v>
      </c>
      <c r="C244" s="2304"/>
      <c r="D244" s="666"/>
      <c r="E244" s="1615">
        <v>18.35483870967742</v>
      </c>
      <c r="F244" s="598">
        <f t="shared" ref="F244:AB244" si="25">IF(COUNT(F211:F241)=0,0,AVERAGE(F211:F241))</f>
        <v>17.883870967741938</v>
      </c>
      <c r="G244" s="599">
        <f t="shared" si="25"/>
        <v>17.341935483870969</v>
      </c>
      <c r="H244" s="600">
        <f t="shared" si="25"/>
        <v>17.8</v>
      </c>
      <c r="I244" s="601">
        <f t="shared" si="25"/>
        <v>32.093548387096774</v>
      </c>
      <c r="J244" s="602">
        <f t="shared" si="25"/>
        <v>6.4709677419354836</v>
      </c>
      <c r="K244" s="603">
        <f t="shared" si="25"/>
        <v>7.4238709677419363</v>
      </c>
      <c r="L244" s="604">
        <f t="shared" si="25"/>
        <v>7.348064516129031</v>
      </c>
      <c r="M244" s="601">
        <f t="shared" si="25"/>
        <v>23.88095238095238</v>
      </c>
      <c r="N244" s="602">
        <f t="shared" si="25"/>
        <v>24.395238095238092</v>
      </c>
      <c r="O244" s="599">
        <f t="shared" si="25"/>
        <v>100</v>
      </c>
      <c r="P244" s="600">
        <f t="shared" si="25"/>
        <v>75.80952380952381</v>
      </c>
      <c r="Q244" s="599">
        <f t="shared" si="25"/>
        <v>80</v>
      </c>
      <c r="R244" s="600">
        <f t="shared" si="25"/>
        <v>72.285714285714292</v>
      </c>
      <c r="S244" s="599">
        <f t="shared" si="25"/>
        <v>62</v>
      </c>
      <c r="T244" s="600">
        <f t="shared" si="25"/>
        <v>68</v>
      </c>
      <c r="U244" s="599">
        <f t="shared" si="25"/>
        <v>18</v>
      </c>
      <c r="V244" s="600">
        <f t="shared" si="25"/>
        <v>12</v>
      </c>
      <c r="W244" s="601">
        <f t="shared" si="25"/>
        <v>16</v>
      </c>
      <c r="X244" s="602">
        <f t="shared" si="25"/>
        <v>20.095238095238095</v>
      </c>
      <c r="Y244" s="605">
        <f t="shared" si="25"/>
        <v>224</v>
      </c>
      <c r="Z244" s="606">
        <f t="shared" si="25"/>
        <v>181.14285714285714</v>
      </c>
      <c r="AA244" s="603">
        <f t="shared" si="25"/>
        <v>0.67</v>
      </c>
      <c r="AB244" s="604">
        <f t="shared" si="25"/>
        <v>0.33809523809523812</v>
      </c>
      <c r="AC244" s="49">
        <f>AC245/31</f>
        <v>6289.7419354838712</v>
      </c>
      <c r="AD244" s="569"/>
      <c r="AE244" s="531"/>
      <c r="AF244" s="613"/>
      <c r="AG244" s="11" t="s">
        <v>36</v>
      </c>
      <c r="AH244" s="2" t="s">
        <v>36</v>
      </c>
      <c r="AI244" s="2" t="s">
        <v>36</v>
      </c>
      <c r="AJ244" s="2" t="s">
        <v>36</v>
      </c>
      <c r="AK244" s="2" t="s">
        <v>36</v>
      </c>
      <c r="AL244" s="100" t="s">
        <v>36</v>
      </c>
    </row>
    <row r="245" spans="1:38" s="1" customFormat="1" ht="13.5" customHeight="1">
      <c r="A245" s="2227"/>
      <c r="B245" s="2309" t="s">
        <v>410</v>
      </c>
      <c r="C245" s="2306"/>
      <c r="D245" s="666"/>
      <c r="E245" s="1156">
        <f>SUM(E211:E241)</f>
        <v>569</v>
      </c>
      <c r="F245" s="677"/>
      <c r="G245" s="1153"/>
      <c r="H245" s="1157"/>
      <c r="I245" s="1158"/>
      <c r="J245" s="1154"/>
      <c r="K245" s="1155"/>
      <c r="L245" s="1160"/>
      <c r="M245" s="1158"/>
      <c r="N245" s="1154"/>
      <c r="O245" s="1153"/>
      <c r="P245" s="1157"/>
      <c r="Q245" s="1153"/>
      <c r="R245" s="733"/>
      <c r="S245" s="726"/>
      <c r="T245" s="733"/>
      <c r="U245" s="726"/>
      <c r="V245" s="733"/>
      <c r="W245" s="734"/>
      <c r="X245" s="729"/>
      <c r="Y245" s="766"/>
      <c r="Z245" s="737"/>
      <c r="AA245" s="730"/>
      <c r="AB245" s="765"/>
      <c r="AC245" s="767">
        <f>SUM(AC211:AF241)</f>
        <v>194982</v>
      </c>
      <c r="AD245" s="686"/>
      <c r="AE245" s="687"/>
      <c r="AF245" s="674"/>
      <c r="AG245" s="11" t="s">
        <v>36</v>
      </c>
      <c r="AH245" s="2" t="s">
        <v>36</v>
      </c>
      <c r="AI245" s="2" t="s">
        <v>36</v>
      </c>
      <c r="AJ245" s="2" t="s">
        <v>36</v>
      </c>
      <c r="AK245" s="2" t="s">
        <v>36</v>
      </c>
      <c r="AL245" s="100" t="s">
        <v>36</v>
      </c>
    </row>
    <row r="246" spans="1:38" ht="13.5" customHeight="1">
      <c r="A246" s="2238" t="s">
        <v>354</v>
      </c>
      <c r="B246" s="469">
        <v>42917</v>
      </c>
      <c r="C246" s="470" t="s">
        <v>754</v>
      </c>
      <c r="D246" s="74" t="s">
        <v>657</v>
      </c>
      <c r="E246" s="72"/>
      <c r="F246" s="60">
        <v>14.1</v>
      </c>
      <c r="G246" s="62">
        <v>14</v>
      </c>
      <c r="H246" s="63">
        <v>14.5</v>
      </c>
      <c r="I246" s="56">
        <v>15.2</v>
      </c>
      <c r="J246" s="57">
        <v>3.3</v>
      </c>
      <c r="K246" s="67">
        <v>7.36</v>
      </c>
      <c r="L246" s="68">
        <v>7.38</v>
      </c>
      <c r="M246" s="56">
        <v>25</v>
      </c>
      <c r="N246" s="57">
        <v>25.4</v>
      </c>
      <c r="O246" s="62"/>
      <c r="P246" s="63">
        <v>80</v>
      </c>
      <c r="Q246" s="62"/>
      <c r="R246" s="63">
        <v>82</v>
      </c>
      <c r="S246" s="62"/>
      <c r="T246" s="63"/>
      <c r="U246" s="62"/>
      <c r="V246" s="63"/>
      <c r="W246" s="56"/>
      <c r="X246" s="57">
        <v>21</v>
      </c>
      <c r="Y246" s="58"/>
      <c r="Z246" s="59">
        <v>180</v>
      </c>
      <c r="AA246" s="67"/>
      <c r="AB246" s="68">
        <v>0.22</v>
      </c>
      <c r="AC246" s="483">
        <v>3807</v>
      </c>
      <c r="AD246" s="482" t="s">
        <v>36</v>
      </c>
      <c r="AE246" s="258" t="s">
        <v>36</v>
      </c>
      <c r="AF246" s="117" t="s">
        <v>36</v>
      </c>
      <c r="AG246" s="186">
        <v>43047</v>
      </c>
      <c r="AH246" s="147" t="s">
        <v>54</v>
      </c>
      <c r="AI246" s="148">
        <v>18.399999999999999</v>
      </c>
      <c r="AJ246" s="149" t="s">
        <v>20</v>
      </c>
      <c r="AK246" s="150"/>
      <c r="AL246" s="151"/>
    </row>
    <row r="247" spans="1:38">
      <c r="A247" s="2239"/>
      <c r="B247" s="472">
        <v>42796</v>
      </c>
      <c r="C247" s="473" t="s">
        <v>755</v>
      </c>
      <c r="D247" s="75" t="s">
        <v>657</v>
      </c>
      <c r="E247" s="73">
        <v>1</v>
      </c>
      <c r="F247" s="61">
        <v>14.6</v>
      </c>
      <c r="G247" s="23">
        <v>14.6</v>
      </c>
      <c r="H247" s="64">
        <v>15.2</v>
      </c>
      <c r="I247" s="65">
        <v>16.5</v>
      </c>
      <c r="J247" s="66">
        <v>5.7</v>
      </c>
      <c r="K247" s="24">
        <v>7.36</v>
      </c>
      <c r="L247" s="69">
        <v>7.4</v>
      </c>
      <c r="M247" s="65">
        <v>25.6</v>
      </c>
      <c r="N247" s="66">
        <v>25.5</v>
      </c>
      <c r="O247" s="23"/>
      <c r="P247" s="64">
        <v>83</v>
      </c>
      <c r="Q247" s="23"/>
      <c r="R247" s="64">
        <v>84</v>
      </c>
      <c r="S247" s="23"/>
      <c r="T247" s="64"/>
      <c r="U247" s="23"/>
      <c r="V247" s="64"/>
      <c r="W247" s="65"/>
      <c r="X247" s="66">
        <v>20</v>
      </c>
      <c r="Y247" s="70"/>
      <c r="Z247" s="71">
        <v>182</v>
      </c>
      <c r="AA247" s="24"/>
      <c r="AB247" s="69">
        <v>0.33</v>
      </c>
      <c r="AC247" s="481">
        <v>2948</v>
      </c>
      <c r="AD247" s="480" t="s">
        <v>36</v>
      </c>
      <c r="AE247" s="259" t="s">
        <v>36</v>
      </c>
      <c r="AF247" s="118" t="s">
        <v>36</v>
      </c>
      <c r="AG247" s="12" t="s">
        <v>49</v>
      </c>
      <c r="AH247" s="13" t="s">
        <v>489</v>
      </c>
      <c r="AI247" s="14" t="s">
        <v>490</v>
      </c>
      <c r="AJ247" s="15" t="s">
        <v>491</v>
      </c>
      <c r="AK247" s="16" t="s">
        <v>36</v>
      </c>
      <c r="AL247" s="93"/>
    </row>
    <row r="248" spans="1:38">
      <c r="A248" s="2239"/>
      <c r="B248" s="472">
        <v>42797</v>
      </c>
      <c r="C248" s="473" t="s">
        <v>756</v>
      </c>
      <c r="D248" s="75" t="s">
        <v>657</v>
      </c>
      <c r="E248" s="73">
        <v>9</v>
      </c>
      <c r="F248" s="61">
        <v>16.899999999999999</v>
      </c>
      <c r="G248" s="23">
        <v>15.9</v>
      </c>
      <c r="H248" s="64">
        <v>16.399999999999999</v>
      </c>
      <c r="I248" s="65">
        <v>20</v>
      </c>
      <c r="J248" s="66">
        <v>7.5</v>
      </c>
      <c r="K248" s="24">
        <v>7.3</v>
      </c>
      <c r="L248" s="69">
        <v>7.47</v>
      </c>
      <c r="M248" s="65"/>
      <c r="N248" s="66"/>
      <c r="O248" s="23"/>
      <c r="P248" s="64"/>
      <c r="Q248" s="23"/>
      <c r="R248" s="64"/>
      <c r="S248" s="23"/>
      <c r="T248" s="64"/>
      <c r="U248" s="23"/>
      <c r="V248" s="64"/>
      <c r="W248" s="65"/>
      <c r="X248" s="66"/>
      <c r="Y248" s="70"/>
      <c r="Z248" s="71"/>
      <c r="AA248" s="24"/>
      <c r="AB248" s="69"/>
      <c r="AC248" s="481">
        <v>4814</v>
      </c>
      <c r="AD248" s="480" t="s">
        <v>36</v>
      </c>
      <c r="AE248" s="259" t="s">
        <v>36</v>
      </c>
      <c r="AF248" s="118" t="s">
        <v>36</v>
      </c>
      <c r="AG248" s="5" t="s">
        <v>55</v>
      </c>
      <c r="AH248" s="17" t="s">
        <v>20</v>
      </c>
      <c r="AI248" s="31">
        <v>16.100000000000001</v>
      </c>
      <c r="AJ248" s="32">
        <v>16.2</v>
      </c>
      <c r="AK248" s="33" t="s">
        <v>36</v>
      </c>
      <c r="AL248" s="94"/>
    </row>
    <row r="249" spans="1:38">
      <c r="A249" s="2239"/>
      <c r="B249" s="472">
        <v>42798</v>
      </c>
      <c r="C249" s="473" t="s">
        <v>750</v>
      </c>
      <c r="D249" s="75" t="s">
        <v>658</v>
      </c>
      <c r="E249" s="73"/>
      <c r="F249" s="61">
        <v>16.3</v>
      </c>
      <c r="G249" s="23">
        <v>16</v>
      </c>
      <c r="H249" s="64">
        <v>16.5</v>
      </c>
      <c r="I249" s="65">
        <v>16.399999999999999</v>
      </c>
      <c r="J249" s="66">
        <v>6.4</v>
      </c>
      <c r="K249" s="24">
        <v>7.38</v>
      </c>
      <c r="L249" s="69">
        <v>7.38</v>
      </c>
      <c r="M249" s="65"/>
      <c r="N249" s="66"/>
      <c r="O249" s="23"/>
      <c r="P249" s="64"/>
      <c r="Q249" s="23"/>
      <c r="R249" s="64"/>
      <c r="S249" s="23"/>
      <c r="T249" s="64"/>
      <c r="U249" s="23"/>
      <c r="V249" s="64"/>
      <c r="W249" s="65"/>
      <c r="X249" s="66"/>
      <c r="Y249" s="70"/>
      <c r="Z249" s="71"/>
      <c r="AA249" s="24"/>
      <c r="AB249" s="69"/>
      <c r="AC249" s="481">
        <v>4616</v>
      </c>
      <c r="AD249" s="480" t="s">
        <v>36</v>
      </c>
      <c r="AE249" s="259" t="s">
        <v>36</v>
      </c>
      <c r="AF249" s="118" t="s">
        <v>36</v>
      </c>
      <c r="AG249" s="6" t="s">
        <v>57</v>
      </c>
      <c r="AH249" s="18" t="s">
        <v>492</v>
      </c>
      <c r="AI249" s="37">
        <v>7.5</v>
      </c>
      <c r="AJ249" s="38">
        <v>7.3</v>
      </c>
      <c r="AK249" s="39" t="s">
        <v>36</v>
      </c>
      <c r="AL249" s="95"/>
    </row>
    <row r="250" spans="1:38">
      <c r="A250" s="2239"/>
      <c r="B250" s="472">
        <v>42799</v>
      </c>
      <c r="C250" s="473" t="s">
        <v>751</v>
      </c>
      <c r="D250" s="75" t="s">
        <v>657</v>
      </c>
      <c r="E250" s="73"/>
      <c r="F250" s="61">
        <v>12.9</v>
      </c>
      <c r="G250" s="23">
        <v>14.8</v>
      </c>
      <c r="H250" s="64">
        <v>15.8</v>
      </c>
      <c r="I250" s="65">
        <v>12.8</v>
      </c>
      <c r="J250" s="66">
        <v>9.5</v>
      </c>
      <c r="K250" s="24">
        <v>7.41</v>
      </c>
      <c r="L250" s="69">
        <v>7.59</v>
      </c>
      <c r="M250" s="65"/>
      <c r="N250" s="66"/>
      <c r="O250" s="23"/>
      <c r="P250" s="64"/>
      <c r="Q250" s="23"/>
      <c r="R250" s="64"/>
      <c r="S250" s="23"/>
      <c r="T250" s="64"/>
      <c r="U250" s="23"/>
      <c r="V250" s="64"/>
      <c r="W250" s="65"/>
      <c r="X250" s="66"/>
      <c r="Y250" s="70"/>
      <c r="Z250" s="71"/>
      <c r="AA250" s="24"/>
      <c r="AB250" s="69"/>
      <c r="AC250" s="481">
        <v>906</v>
      </c>
      <c r="AD250" s="480" t="s">
        <v>36</v>
      </c>
      <c r="AE250" s="259" t="s">
        <v>36</v>
      </c>
      <c r="AF250" s="118" t="s">
        <v>36</v>
      </c>
      <c r="AG250" s="6" t="s">
        <v>21</v>
      </c>
      <c r="AH250" s="18"/>
      <c r="AI250" s="40">
        <v>7.58</v>
      </c>
      <c r="AJ250" s="41">
        <v>7.76</v>
      </c>
      <c r="AK250" s="42" t="s">
        <v>36</v>
      </c>
      <c r="AL250" s="96"/>
    </row>
    <row r="251" spans="1:38">
      <c r="A251" s="2239"/>
      <c r="B251" s="472">
        <v>42800</v>
      </c>
      <c r="C251" s="473" t="s">
        <v>752</v>
      </c>
      <c r="D251" s="75" t="s">
        <v>657</v>
      </c>
      <c r="E251" s="73"/>
      <c r="F251" s="61">
        <v>13.7</v>
      </c>
      <c r="G251" s="23">
        <v>13.6</v>
      </c>
      <c r="H251" s="64">
        <v>14.2</v>
      </c>
      <c r="I251" s="65">
        <v>10.199999999999999</v>
      </c>
      <c r="J251" s="66">
        <v>9.6999999999999993</v>
      </c>
      <c r="K251" s="24">
        <v>7.4</v>
      </c>
      <c r="L251" s="69">
        <v>7.63</v>
      </c>
      <c r="M251" s="65">
        <v>26.3</v>
      </c>
      <c r="N251" s="66">
        <v>26.2</v>
      </c>
      <c r="O251" s="23"/>
      <c r="P251" s="64">
        <v>97</v>
      </c>
      <c r="Q251" s="23"/>
      <c r="R251" s="64">
        <v>82</v>
      </c>
      <c r="S251" s="23"/>
      <c r="T251" s="64"/>
      <c r="U251" s="23"/>
      <c r="V251" s="64"/>
      <c r="W251" s="65"/>
      <c r="X251" s="66">
        <v>17</v>
      </c>
      <c r="Y251" s="70"/>
      <c r="Z251" s="71">
        <v>182</v>
      </c>
      <c r="AA251" s="24"/>
      <c r="AB251" s="69">
        <v>0.55000000000000004</v>
      </c>
      <c r="AC251" s="481"/>
      <c r="AD251" s="480" t="s">
        <v>36</v>
      </c>
      <c r="AE251" s="259" t="s">
        <v>36</v>
      </c>
      <c r="AF251" s="118" t="s">
        <v>36</v>
      </c>
      <c r="AG251" s="6" t="s">
        <v>493</v>
      </c>
      <c r="AH251" s="18" t="s">
        <v>22</v>
      </c>
      <c r="AI251" s="34">
        <v>27.3</v>
      </c>
      <c r="AJ251" s="35">
        <v>27.1</v>
      </c>
      <c r="AK251" s="36" t="s">
        <v>36</v>
      </c>
      <c r="AL251" s="97"/>
    </row>
    <row r="252" spans="1:38">
      <c r="A252" s="2239"/>
      <c r="B252" s="472">
        <v>42801</v>
      </c>
      <c r="C252" s="473" t="s">
        <v>753</v>
      </c>
      <c r="D252" s="75" t="s">
        <v>657</v>
      </c>
      <c r="E252" s="73"/>
      <c r="F252" s="61">
        <v>15.9</v>
      </c>
      <c r="G252" s="23">
        <v>14.1</v>
      </c>
      <c r="H252" s="64">
        <v>14.6</v>
      </c>
      <c r="I252" s="65">
        <v>8.6999999999999993</v>
      </c>
      <c r="J252" s="66">
        <v>8.1999999999999993</v>
      </c>
      <c r="K252" s="24">
        <v>7.56</v>
      </c>
      <c r="L252" s="69">
        <v>7.78</v>
      </c>
      <c r="M252" s="65">
        <v>26.1</v>
      </c>
      <c r="N252" s="66">
        <v>26.5</v>
      </c>
      <c r="O252" s="23"/>
      <c r="P252" s="64">
        <v>56</v>
      </c>
      <c r="Q252" s="23"/>
      <c r="R252" s="64">
        <v>76</v>
      </c>
      <c r="S252" s="23"/>
      <c r="T252" s="64"/>
      <c r="U252" s="23"/>
      <c r="V252" s="64"/>
      <c r="W252" s="65"/>
      <c r="X252" s="66">
        <v>17</v>
      </c>
      <c r="Y252" s="70"/>
      <c r="Z252" s="71">
        <v>200</v>
      </c>
      <c r="AA252" s="24"/>
      <c r="AB252" s="69">
        <v>0.43</v>
      </c>
      <c r="AC252" s="481"/>
      <c r="AD252" s="480" t="s">
        <v>36</v>
      </c>
      <c r="AE252" s="259" t="s">
        <v>36</v>
      </c>
      <c r="AF252" s="118" t="s">
        <v>36</v>
      </c>
      <c r="AG252" s="6" t="s">
        <v>494</v>
      </c>
      <c r="AH252" s="18" t="s">
        <v>23</v>
      </c>
      <c r="AI252" s="34">
        <v>97</v>
      </c>
      <c r="AJ252" s="35">
        <v>93</v>
      </c>
      <c r="AK252" s="36" t="s">
        <v>36</v>
      </c>
      <c r="AL252" s="97"/>
    </row>
    <row r="253" spans="1:38">
      <c r="A253" s="2239"/>
      <c r="B253" s="537">
        <v>42802</v>
      </c>
      <c r="C253" s="528" t="s">
        <v>754</v>
      </c>
      <c r="D253" s="75" t="s">
        <v>659</v>
      </c>
      <c r="E253" s="73">
        <v>4</v>
      </c>
      <c r="F253" s="61">
        <v>18.399999999999999</v>
      </c>
      <c r="G253" s="23">
        <v>16.100000000000001</v>
      </c>
      <c r="H253" s="64">
        <v>16.2</v>
      </c>
      <c r="I253" s="65">
        <v>7.5</v>
      </c>
      <c r="J253" s="66">
        <v>7.3</v>
      </c>
      <c r="K253" s="24">
        <v>7.58</v>
      </c>
      <c r="L253" s="69">
        <v>7.76</v>
      </c>
      <c r="M253" s="65">
        <v>27.3</v>
      </c>
      <c r="N253" s="66">
        <v>27.1</v>
      </c>
      <c r="O253" s="23">
        <v>97</v>
      </c>
      <c r="P253" s="64">
        <v>93</v>
      </c>
      <c r="Q253" s="23">
        <v>84</v>
      </c>
      <c r="R253" s="64">
        <v>80</v>
      </c>
      <c r="S253" s="23">
        <v>56</v>
      </c>
      <c r="T253" s="64">
        <v>68</v>
      </c>
      <c r="U253" s="23">
        <v>28</v>
      </c>
      <c r="V253" s="64">
        <v>12</v>
      </c>
      <c r="W253" s="65">
        <v>19</v>
      </c>
      <c r="X253" s="66">
        <v>16</v>
      </c>
      <c r="Y253" s="70">
        <v>202</v>
      </c>
      <c r="Z253" s="71">
        <v>208</v>
      </c>
      <c r="AA253" s="24">
        <v>0.49</v>
      </c>
      <c r="AB253" s="69">
        <v>0.56000000000000005</v>
      </c>
      <c r="AC253" s="481"/>
      <c r="AD253" s="480" t="s">
        <v>36</v>
      </c>
      <c r="AE253" s="259" t="s">
        <v>36</v>
      </c>
      <c r="AF253" s="118" t="s">
        <v>36</v>
      </c>
      <c r="AG253" s="6" t="s">
        <v>495</v>
      </c>
      <c r="AH253" s="18" t="s">
        <v>23</v>
      </c>
      <c r="AI253" s="34">
        <v>84</v>
      </c>
      <c r="AJ253" s="35">
        <v>80</v>
      </c>
      <c r="AK253" s="36" t="s">
        <v>36</v>
      </c>
      <c r="AL253" s="97"/>
    </row>
    <row r="254" spans="1:38">
      <c r="A254" s="2239"/>
      <c r="B254" s="1592">
        <v>42803</v>
      </c>
      <c r="C254" s="1593" t="s">
        <v>755</v>
      </c>
      <c r="D254" s="75" t="s">
        <v>657</v>
      </c>
      <c r="E254" s="73"/>
      <c r="F254" s="61">
        <v>17.100000000000001</v>
      </c>
      <c r="G254" s="23">
        <v>15.5</v>
      </c>
      <c r="H254" s="64">
        <v>16.2</v>
      </c>
      <c r="I254" s="65">
        <v>6.6</v>
      </c>
      <c r="J254" s="66">
        <v>6.4</v>
      </c>
      <c r="K254" s="24">
        <v>7.68</v>
      </c>
      <c r="L254" s="69">
        <v>7.65</v>
      </c>
      <c r="M254" s="65">
        <v>26.4</v>
      </c>
      <c r="N254" s="66">
        <v>26.8</v>
      </c>
      <c r="O254" s="23"/>
      <c r="P254" s="64">
        <v>56</v>
      </c>
      <c r="Q254" s="23"/>
      <c r="R254" s="64">
        <v>78</v>
      </c>
      <c r="S254" s="23"/>
      <c r="T254" s="64"/>
      <c r="U254" s="23"/>
      <c r="V254" s="64"/>
      <c r="W254" s="65"/>
      <c r="X254" s="66">
        <v>16</v>
      </c>
      <c r="Y254" s="70"/>
      <c r="Z254" s="71">
        <v>196</v>
      </c>
      <c r="AA254" s="24"/>
      <c r="AB254" s="69">
        <v>0.49</v>
      </c>
      <c r="AC254" s="481"/>
      <c r="AD254" s="480" t="s">
        <v>36</v>
      </c>
      <c r="AE254" s="259" t="s">
        <v>36</v>
      </c>
      <c r="AF254" s="118" t="s">
        <v>36</v>
      </c>
      <c r="AG254" s="6" t="s">
        <v>496</v>
      </c>
      <c r="AH254" s="18" t="s">
        <v>23</v>
      </c>
      <c r="AI254" s="34">
        <v>56</v>
      </c>
      <c r="AJ254" s="35">
        <v>68</v>
      </c>
      <c r="AK254" s="36" t="s">
        <v>36</v>
      </c>
      <c r="AL254" s="97"/>
    </row>
    <row r="255" spans="1:38">
      <c r="A255" s="2239"/>
      <c r="B255" s="472">
        <v>42804</v>
      </c>
      <c r="C255" s="473" t="s">
        <v>756</v>
      </c>
      <c r="D255" s="75" t="s">
        <v>657</v>
      </c>
      <c r="E255" s="73"/>
      <c r="F255" s="61">
        <v>13</v>
      </c>
      <c r="G255" s="23">
        <v>13.8</v>
      </c>
      <c r="H255" s="64">
        <v>14.6</v>
      </c>
      <c r="I255" s="65">
        <v>7.9</v>
      </c>
      <c r="J255" s="66">
        <v>7.6</v>
      </c>
      <c r="K255" s="24">
        <v>7.62</v>
      </c>
      <c r="L255" s="69">
        <v>7.64</v>
      </c>
      <c r="M255" s="65">
        <v>26.2</v>
      </c>
      <c r="N255" s="66">
        <v>28.8</v>
      </c>
      <c r="O255" s="23"/>
      <c r="P255" s="64">
        <v>97</v>
      </c>
      <c r="Q255" s="23"/>
      <c r="R255" s="64">
        <v>84</v>
      </c>
      <c r="S255" s="23"/>
      <c r="T255" s="64"/>
      <c r="U255" s="23"/>
      <c r="V255" s="64"/>
      <c r="W255" s="65"/>
      <c r="X255" s="66">
        <v>18</v>
      </c>
      <c r="Y255" s="70"/>
      <c r="Z255" s="71">
        <v>194</v>
      </c>
      <c r="AA255" s="24"/>
      <c r="AB255" s="69">
        <v>0.47</v>
      </c>
      <c r="AC255" s="481"/>
      <c r="AD255" s="480" t="s">
        <v>36</v>
      </c>
      <c r="AE255" s="259" t="s">
        <v>36</v>
      </c>
      <c r="AF255" s="118" t="s">
        <v>36</v>
      </c>
      <c r="AG255" s="6" t="s">
        <v>497</v>
      </c>
      <c r="AH255" s="18" t="s">
        <v>23</v>
      </c>
      <c r="AI255" s="34">
        <v>28</v>
      </c>
      <c r="AJ255" s="35">
        <v>12</v>
      </c>
      <c r="AK255" s="36" t="s">
        <v>36</v>
      </c>
      <c r="AL255" s="97"/>
    </row>
    <row r="256" spans="1:38">
      <c r="A256" s="2239"/>
      <c r="B256" s="472">
        <v>42805</v>
      </c>
      <c r="C256" s="473" t="s">
        <v>750</v>
      </c>
      <c r="D256" s="75" t="s">
        <v>657</v>
      </c>
      <c r="E256" s="73">
        <v>1</v>
      </c>
      <c r="F256" s="61">
        <v>19.7</v>
      </c>
      <c r="G256" s="23">
        <v>15.7</v>
      </c>
      <c r="H256" s="64">
        <v>15.8</v>
      </c>
      <c r="I256" s="65">
        <v>9.1</v>
      </c>
      <c r="J256" s="66">
        <v>5.8</v>
      </c>
      <c r="K256" s="24">
        <v>7.76</v>
      </c>
      <c r="L256" s="69">
        <v>7.75</v>
      </c>
      <c r="M256" s="65"/>
      <c r="N256" s="66"/>
      <c r="O256" s="23"/>
      <c r="P256" s="64"/>
      <c r="Q256" s="23"/>
      <c r="R256" s="64"/>
      <c r="S256" s="23"/>
      <c r="T256" s="64"/>
      <c r="U256" s="23"/>
      <c r="V256" s="64"/>
      <c r="W256" s="65"/>
      <c r="X256" s="66"/>
      <c r="Y256" s="70"/>
      <c r="Z256" s="71"/>
      <c r="AA256" s="24"/>
      <c r="AB256" s="69"/>
      <c r="AC256" s="481"/>
      <c r="AD256" s="480" t="s">
        <v>36</v>
      </c>
      <c r="AE256" s="259" t="s">
        <v>36</v>
      </c>
      <c r="AF256" s="118" t="s">
        <v>36</v>
      </c>
      <c r="AG256" s="6" t="s">
        <v>498</v>
      </c>
      <c r="AH256" s="18" t="s">
        <v>23</v>
      </c>
      <c r="AI256" s="37">
        <v>19</v>
      </c>
      <c r="AJ256" s="38">
        <v>16</v>
      </c>
      <c r="AK256" s="39" t="s">
        <v>36</v>
      </c>
      <c r="AL256" s="95"/>
    </row>
    <row r="257" spans="1:38">
      <c r="A257" s="2239"/>
      <c r="B257" s="472">
        <v>42806</v>
      </c>
      <c r="C257" s="473" t="s">
        <v>751</v>
      </c>
      <c r="D257" s="75" t="s">
        <v>657</v>
      </c>
      <c r="E257" s="73"/>
      <c r="F257" s="61">
        <v>12.2</v>
      </c>
      <c r="G257" s="23">
        <v>13.8</v>
      </c>
      <c r="H257" s="64">
        <v>15</v>
      </c>
      <c r="I257" s="65">
        <v>5.2</v>
      </c>
      <c r="J257" s="66">
        <v>5.2</v>
      </c>
      <c r="K257" s="24">
        <v>7.76</v>
      </c>
      <c r="L257" s="69">
        <v>7.8</v>
      </c>
      <c r="M257" s="65"/>
      <c r="N257" s="66"/>
      <c r="O257" s="23"/>
      <c r="P257" s="64"/>
      <c r="Q257" s="23"/>
      <c r="R257" s="64"/>
      <c r="S257" s="23"/>
      <c r="T257" s="64"/>
      <c r="U257" s="23"/>
      <c r="V257" s="64"/>
      <c r="W257" s="65"/>
      <c r="X257" s="66"/>
      <c r="Y257" s="70"/>
      <c r="Z257" s="71"/>
      <c r="AA257" s="24"/>
      <c r="AB257" s="69"/>
      <c r="AC257" s="481"/>
      <c r="AD257" s="480" t="s">
        <v>36</v>
      </c>
      <c r="AE257" s="259" t="s">
        <v>36</v>
      </c>
      <c r="AF257" s="118" t="s">
        <v>36</v>
      </c>
      <c r="AG257" s="6" t="s">
        <v>499</v>
      </c>
      <c r="AH257" s="18" t="s">
        <v>23</v>
      </c>
      <c r="AI257" s="49">
        <v>202</v>
      </c>
      <c r="AJ257" s="50">
        <v>208</v>
      </c>
      <c r="AK257" s="25" t="s">
        <v>36</v>
      </c>
      <c r="AL257" s="26"/>
    </row>
    <row r="258" spans="1:38">
      <c r="A258" s="2239"/>
      <c r="B258" s="472">
        <v>42807</v>
      </c>
      <c r="C258" s="473" t="s">
        <v>752</v>
      </c>
      <c r="D258" s="75" t="s">
        <v>658</v>
      </c>
      <c r="E258" s="73">
        <v>3</v>
      </c>
      <c r="F258" s="61">
        <v>11.4</v>
      </c>
      <c r="G258" s="23">
        <v>13</v>
      </c>
      <c r="H258" s="64">
        <v>13.8</v>
      </c>
      <c r="I258" s="65">
        <v>4.3</v>
      </c>
      <c r="J258" s="66">
        <v>4.0999999999999996</v>
      </c>
      <c r="K258" s="24">
        <v>7.76</v>
      </c>
      <c r="L258" s="69">
        <v>7.74</v>
      </c>
      <c r="M258" s="65">
        <v>32.700000000000003</v>
      </c>
      <c r="N258" s="66">
        <v>33.9</v>
      </c>
      <c r="O258" s="23"/>
      <c r="P258" s="64">
        <v>130</v>
      </c>
      <c r="Q258" s="23"/>
      <c r="R258" s="64">
        <v>100</v>
      </c>
      <c r="S258" s="23"/>
      <c r="T258" s="64"/>
      <c r="U258" s="23"/>
      <c r="V258" s="64"/>
      <c r="W258" s="65"/>
      <c r="X258" s="66">
        <v>17</v>
      </c>
      <c r="Y258" s="70"/>
      <c r="Z258" s="71">
        <v>238</v>
      </c>
      <c r="AA258" s="24"/>
      <c r="AB258" s="69">
        <v>0.38</v>
      </c>
      <c r="AC258" s="481"/>
      <c r="AD258" s="480" t="s">
        <v>36</v>
      </c>
      <c r="AE258" s="259" t="s">
        <v>36</v>
      </c>
      <c r="AF258" s="118" t="s">
        <v>36</v>
      </c>
      <c r="AG258" s="6" t="s">
        <v>67</v>
      </c>
      <c r="AH258" s="18" t="s">
        <v>23</v>
      </c>
      <c r="AI258" s="40">
        <v>0.49</v>
      </c>
      <c r="AJ258" s="41">
        <v>0.56000000000000005</v>
      </c>
      <c r="AK258" s="42" t="s">
        <v>36</v>
      </c>
      <c r="AL258" s="96"/>
    </row>
    <row r="259" spans="1:38">
      <c r="A259" s="2239"/>
      <c r="B259" s="472">
        <v>42808</v>
      </c>
      <c r="C259" s="473" t="s">
        <v>753</v>
      </c>
      <c r="D259" s="75" t="s">
        <v>658</v>
      </c>
      <c r="E259" s="73">
        <v>14</v>
      </c>
      <c r="F259" s="61">
        <v>13.8</v>
      </c>
      <c r="G259" s="23">
        <v>14.6</v>
      </c>
      <c r="H259" s="64">
        <v>15</v>
      </c>
      <c r="I259" s="65">
        <v>13.2</v>
      </c>
      <c r="J259" s="66">
        <v>6.9</v>
      </c>
      <c r="K259" s="24">
        <v>7.64</v>
      </c>
      <c r="L259" s="69">
        <v>7.75</v>
      </c>
      <c r="M259" s="65">
        <v>22.7</v>
      </c>
      <c r="N259" s="66">
        <v>29.2</v>
      </c>
      <c r="O259" s="23"/>
      <c r="P259" s="64">
        <v>110</v>
      </c>
      <c r="Q259" s="23"/>
      <c r="R259" s="64">
        <v>90</v>
      </c>
      <c r="S259" s="23"/>
      <c r="T259" s="64"/>
      <c r="U259" s="23"/>
      <c r="V259" s="64"/>
      <c r="W259" s="65"/>
      <c r="X259" s="66">
        <v>16</v>
      </c>
      <c r="Y259" s="70"/>
      <c r="Z259" s="71">
        <v>214</v>
      </c>
      <c r="AA259" s="24"/>
      <c r="AB259" s="69">
        <v>0.49</v>
      </c>
      <c r="AC259" s="481">
        <v>4147</v>
      </c>
      <c r="AD259" s="480" t="s">
        <v>36</v>
      </c>
      <c r="AE259" s="259" t="s">
        <v>36</v>
      </c>
      <c r="AF259" s="118" t="s">
        <v>36</v>
      </c>
      <c r="AG259" s="6" t="s">
        <v>24</v>
      </c>
      <c r="AH259" s="18" t="s">
        <v>23</v>
      </c>
      <c r="AI259" s="23">
        <v>4.5</v>
      </c>
      <c r="AJ259" s="48">
        <v>4.8</v>
      </c>
      <c r="AK259" s="36" t="s">
        <v>36</v>
      </c>
      <c r="AL259" s="96"/>
    </row>
    <row r="260" spans="1:38">
      <c r="A260" s="2239"/>
      <c r="B260" s="472">
        <v>42809</v>
      </c>
      <c r="C260" s="473" t="s">
        <v>754</v>
      </c>
      <c r="D260" s="75" t="s">
        <v>658</v>
      </c>
      <c r="E260" s="73"/>
      <c r="F260" s="61">
        <v>13</v>
      </c>
      <c r="G260" s="23">
        <v>14</v>
      </c>
      <c r="H260" s="64">
        <v>14.8</v>
      </c>
      <c r="I260" s="65">
        <v>9.3000000000000007</v>
      </c>
      <c r="J260" s="66">
        <v>7.9</v>
      </c>
      <c r="K260" s="24">
        <v>7.67</v>
      </c>
      <c r="L260" s="69">
        <v>7.39</v>
      </c>
      <c r="M260" s="65">
        <v>24.6</v>
      </c>
      <c r="N260" s="66">
        <v>23.7</v>
      </c>
      <c r="O260" s="23"/>
      <c r="P260" s="64">
        <v>83</v>
      </c>
      <c r="Q260" s="23"/>
      <c r="R260" s="64">
        <v>76</v>
      </c>
      <c r="S260" s="23"/>
      <c r="T260" s="64"/>
      <c r="U260" s="23"/>
      <c r="V260" s="64"/>
      <c r="W260" s="65"/>
      <c r="X260" s="66">
        <v>18</v>
      </c>
      <c r="Y260" s="70"/>
      <c r="Z260" s="71">
        <v>184</v>
      </c>
      <c r="AA260" s="24"/>
      <c r="AB260" s="69">
        <v>0.39</v>
      </c>
      <c r="AC260" s="481">
        <v>2410</v>
      </c>
      <c r="AD260" s="480" t="s">
        <v>36</v>
      </c>
      <c r="AE260" s="259" t="s">
        <v>36</v>
      </c>
      <c r="AF260" s="118" t="s">
        <v>36</v>
      </c>
      <c r="AG260" s="6" t="s">
        <v>25</v>
      </c>
      <c r="AH260" s="18" t="s">
        <v>23</v>
      </c>
      <c r="AI260" s="23">
        <v>1.5</v>
      </c>
      <c r="AJ260" s="48">
        <v>1.2</v>
      </c>
      <c r="AK260" s="36" t="s">
        <v>36</v>
      </c>
      <c r="AL260" s="96"/>
    </row>
    <row r="261" spans="1:38">
      <c r="A261" s="2239"/>
      <c r="B261" s="472">
        <v>42810</v>
      </c>
      <c r="C261" s="473" t="s">
        <v>755</v>
      </c>
      <c r="D261" s="75" t="s">
        <v>657</v>
      </c>
      <c r="E261" s="73"/>
      <c r="F261" s="61">
        <v>13.5</v>
      </c>
      <c r="G261" s="23">
        <v>13.8</v>
      </c>
      <c r="H261" s="64">
        <v>14.6</v>
      </c>
      <c r="I261" s="65">
        <v>6.1</v>
      </c>
      <c r="J261" s="66">
        <v>5.9</v>
      </c>
      <c r="K261" s="24">
        <v>7.67</v>
      </c>
      <c r="L261" s="69">
        <v>7.65</v>
      </c>
      <c r="M261" s="65">
        <v>26.5</v>
      </c>
      <c r="N261" s="66">
        <v>26.5</v>
      </c>
      <c r="O261" s="23"/>
      <c r="P261" s="64">
        <v>97</v>
      </c>
      <c r="Q261" s="23"/>
      <c r="R261" s="64">
        <v>82</v>
      </c>
      <c r="S261" s="23"/>
      <c r="T261" s="64"/>
      <c r="U261" s="23"/>
      <c r="V261" s="64"/>
      <c r="W261" s="65"/>
      <c r="X261" s="66">
        <v>17</v>
      </c>
      <c r="Y261" s="70"/>
      <c r="Z261" s="71">
        <v>190</v>
      </c>
      <c r="AA261" s="24"/>
      <c r="AB261" s="69">
        <v>0.48</v>
      </c>
      <c r="AC261" s="481"/>
      <c r="AD261" s="480" t="s">
        <v>36</v>
      </c>
      <c r="AE261" s="259" t="s">
        <v>36</v>
      </c>
      <c r="AF261" s="118" t="s">
        <v>36</v>
      </c>
      <c r="AG261" s="6" t="s">
        <v>500</v>
      </c>
      <c r="AH261" s="18" t="s">
        <v>23</v>
      </c>
      <c r="AI261" s="23">
        <v>7.8</v>
      </c>
      <c r="AJ261" s="48">
        <v>8.1</v>
      </c>
      <c r="AK261" s="36" t="s">
        <v>36</v>
      </c>
      <c r="AL261" s="96"/>
    </row>
    <row r="262" spans="1:38">
      <c r="A262" s="2239"/>
      <c r="B262" s="472">
        <v>42811</v>
      </c>
      <c r="C262" s="473" t="s">
        <v>756</v>
      </c>
      <c r="D262" s="75" t="s">
        <v>657</v>
      </c>
      <c r="E262" s="73"/>
      <c r="F262" s="61">
        <v>10.1</v>
      </c>
      <c r="G262" s="23">
        <v>12.5</v>
      </c>
      <c r="H262" s="64">
        <v>13.4</v>
      </c>
      <c r="I262" s="65">
        <v>5.3</v>
      </c>
      <c r="J262" s="66">
        <v>5.2</v>
      </c>
      <c r="K262" s="24">
        <v>7.67</v>
      </c>
      <c r="L262" s="69">
        <v>7.7</v>
      </c>
      <c r="M262" s="65">
        <v>26.6</v>
      </c>
      <c r="N262" s="66">
        <v>26.3</v>
      </c>
      <c r="O262" s="23"/>
      <c r="P262" s="64">
        <v>97</v>
      </c>
      <c r="Q262" s="23"/>
      <c r="R262" s="64">
        <v>88</v>
      </c>
      <c r="S262" s="23"/>
      <c r="T262" s="64"/>
      <c r="U262" s="23"/>
      <c r="V262" s="64"/>
      <c r="W262" s="65"/>
      <c r="X262" s="66">
        <v>17</v>
      </c>
      <c r="Y262" s="70"/>
      <c r="Z262" s="71">
        <v>190</v>
      </c>
      <c r="AA262" s="24"/>
      <c r="AB262" s="69">
        <v>0.45</v>
      </c>
      <c r="AC262" s="481"/>
      <c r="AD262" s="480" t="s">
        <v>36</v>
      </c>
      <c r="AE262" s="259" t="s">
        <v>36</v>
      </c>
      <c r="AF262" s="118" t="s">
        <v>36</v>
      </c>
      <c r="AG262" s="6" t="s">
        <v>501</v>
      </c>
      <c r="AH262" s="18" t="s">
        <v>23</v>
      </c>
      <c r="AI262" s="45">
        <v>3.9E-2</v>
      </c>
      <c r="AJ262" s="46">
        <v>4.5999999999999999E-2</v>
      </c>
      <c r="AK262" s="47" t="s">
        <v>36</v>
      </c>
      <c r="AL262" s="98"/>
    </row>
    <row r="263" spans="1:38">
      <c r="A263" s="2239"/>
      <c r="B263" s="472">
        <v>42812</v>
      </c>
      <c r="C263" s="473" t="s">
        <v>750</v>
      </c>
      <c r="D263" s="75" t="s">
        <v>658</v>
      </c>
      <c r="E263" s="73">
        <v>1</v>
      </c>
      <c r="F263" s="61">
        <v>14.6</v>
      </c>
      <c r="G263" s="23">
        <v>12.8</v>
      </c>
      <c r="H263" s="64">
        <v>13.7</v>
      </c>
      <c r="I263" s="65">
        <v>5.6</v>
      </c>
      <c r="J263" s="66">
        <v>5.3</v>
      </c>
      <c r="K263" s="24">
        <v>7.7</v>
      </c>
      <c r="L263" s="69">
        <v>7.73</v>
      </c>
      <c r="M263" s="65"/>
      <c r="N263" s="66"/>
      <c r="O263" s="23"/>
      <c r="P263" s="64"/>
      <c r="Q263" s="23"/>
      <c r="R263" s="64"/>
      <c r="S263" s="23"/>
      <c r="T263" s="64"/>
      <c r="U263" s="23"/>
      <c r="V263" s="64"/>
      <c r="W263" s="65"/>
      <c r="X263" s="66"/>
      <c r="Y263" s="70"/>
      <c r="Z263" s="71"/>
      <c r="AA263" s="24"/>
      <c r="AB263" s="69"/>
      <c r="AC263" s="481">
        <v>2165</v>
      </c>
      <c r="AD263" s="480" t="s">
        <v>36</v>
      </c>
      <c r="AE263" s="259" t="s">
        <v>36</v>
      </c>
      <c r="AF263" s="118" t="s">
        <v>36</v>
      </c>
      <c r="AG263" s="6" t="s">
        <v>26</v>
      </c>
      <c r="AH263" s="18" t="s">
        <v>23</v>
      </c>
      <c r="AI263" s="24">
        <v>0.4</v>
      </c>
      <c r="AJ263" s="44">
        <v>0.46</v>
      </c>
      <c r="AK263" s="42" t="s">
        <v>36</v>
      </c>
      <c r="AL263" s="96"/>
    </row>
    <row r="264" spans="1:38">
      <c r="A264" s="2239"/>
      <c r="B264" s="472">
        <v>42813</v>
      </c>
      <c r="C264" s="473" t="s">
        <v>751</v>
      </c>
      <c r="D264" s="75" t="s">
        <v>657</v>
      </c>
      <c r="E264" s="73"/>
      <c r="F264" s="61">
        <v>9.6</v>
      </c>
      <c r="G264" s="23">
        <v>12</v>
      </c>
      <c r="H264" s="64">
        <v>13.3</v>
      </c>
      <c r="I264" s="65">
        <v>12</v>
      </c>
      <c r="J264" s="66">
        <v>2.7</v>
      </c>
      <c r="K264" s="24">
        <v>7.87</v>
      </c>
      <c r="L264" s="69">
        <v>7.37</v>
      </c>
      <c r="M264" s="65"/>
      <c r="N264" s="66"/>
      <c r="O264" s="23"/>
      <c r="P264" s="64"/>
      <c r="Q264" s="23"/>
      <c r="R264" s="64"/>
      <c r="S264" s="23"/>
      <c r="T264" s="64"/>
      <c r="U264" s="23"/>
      <c r="V264" s="64"/>
      <c r="W264" s="65"/>
      <c r="X264" s="66"/>
      <c r="Y264" s="70"/>
      <c r="Z264" s="71"/>
      <c r="AA264" s="24"/>
      <c r="AB264" s="69"/>
      <c r="AC264" s="481">
        <v>2939</v>
      </c>
      <c r="AD264" s="480" t="s">
        <v>36</v>
      </c>
      <c r="AE264" s="259" t="s">
        <v>36</v>
      </c>
      <c r="AF264" s="118" t="s">
        <v>36</v>
      </c>
      <c r="AG264" s="6" t="s">
        <v>502</v>
      </c>
      <c r="AH264" s="18" t="s">
        <v>23</v>
      </c>
      <c r="AI264" s="24">
        <v>0.8</v>
      </c>
      <c r="AJ264" s="44">
        <v>0.79</v>
      </c>
      <c r="AK264" s="42" t="s">
        <v>36</v>
      </c>
      <c r="AL264" s="96"/>
    </row>
    <row r="265" spans="1:38">
      <c r="A265" s="2239"/>
      <c r="B265" s="472">
        <v>42814</v>
      </c>
      <c r="C265" s="473" t="s">
        <v>752</v>
      </c>
      <c r="D265" s="75" t="s">
        <v>658</v>
      </c>
      <c r="E265" s="73"/>
      <c r="F265" s="61">
        <v>5.7</v>
      </c>
      <c r="G265" s="23">
        <v>10.5</v>
      </c>
      <c r="H265" s="64">
        <v>11.6</v>
      </c>
      <c r="I265" s="65">
        <v>5.4</v>
      </c>
      <c r="J265" s="66">
        <v>5</v>
      </c>
      <c r="K265" s="24">
        <v>7.7</v>
      </c>
      <c r="L265" s="69">
        <v>7.74</v>
      </c>
      <c r="M265" s="65">
        <v>24</v>
      </c>
      <c r="N265" s="66">
        <v>30.1</v>
      </c>
      <c r="O265" s="23"/>
      <c r="P265" s="64">
        <v>110</v>
      </c>
      <c r="Q265" s="23"/>
      <c r="R265" s="64">
        <v>88</v>
      </c>
      <c r="S265" s="23"/>
      <c r="T265" s="64"/>
      <c r="U265" s="23"/>
      <c r="V265" s="64"/>
      <c r="W265" s="65"/>
      <c r="X265" s="66">
        <v>16</v>
      </c>
      <c r="Y265" s="70"/>
      <c r="Z265" s="71">
        <v>200</v>
      </c>
      <c r="AA265" s="24"/>
      <c r="AB265" s="69">
        <v>0.41</v>
      </c>
      <c r="AC265" s="481">
        <v>559</v>
      </c>
      <c r="AD265" s="480" t="s">
        <v>36</v>
      </c>
      <c r="AE265" s="259" t="s">
        <v>36</v>
      </c>
      <c r="AF265" s="118" t="s">
        <v>36</v>
      </c>
      <c r="AG265" s="6" t="s">
        <v>503</v>
      </c>
      <c r="AH265" s="18" t="s">
        <v>23</v>
      </c>
      <c r="AI265" s="348">
        <v>9.9000000000000005E-2</v>
      </c>
      <c r="AJ265" s="268">
        <v>0.10100000000000001</v>
      </c>
      <c r="AK265" s="47" t="s">
        <v>36</v>
      </c>
      <c r="AL265" s="98"/>
    </row>
    <row r="266" spans="1:38">
      <c r="A266" s="2239"/>
      <c r="B266" s="472">
        <v>42815</v>
      </c>
      <c r="C266" s="473" t="s">
        <v>753</v>
      </c>
      <c r="D266" s="75" t="s">
        <v>657</v>
      </c>
      <c r="E266" s="73"/>
      <c r="F266" s="61">
        <v>9.3000000000000007</v>
      </c>
      <c r="G266" s="23">
        <v>10.199999999999999</v>
      </c>
      <c r="H266" s="64">
        <v>11</v>
      </c>
      <c r="I266" s="65">
        <v>5.0999999999999996</v>
      </c>
      <c r="J266" s="66">
        <v>4.7</v>
      </c>
      <c r="K266" s="24">
        <v>7.72</v>
      </c>
      <c r="L266" s="69">
        <v>7.76</v>
      </c>
      <c r="M266" s="65">
        <v>28.1</v>
      </c>
      <c r="N266" s="66">
        <v>29</v>
      </c>
      <c r="O266" s="23"/>
      <c r="P266" s="64">
        <v>110</v>
      </c>
      <c r="Q266" s="23"/>
      <c r="R266" s="64">
        <v>96</v>
      </c>
      <c r="S266" s="23"/>
      <c r="T266" s="64"/>
      <c r="U266" s="23"/>
      <c r="V266" s="64"/>
      <c r="W266" s="65"/>
      <c r="X266" s="66">
        <v>17</v>
      </c>
      <c r="Y266" s="70"/>
      <c r="Z266" s="71">
        <v>202</v>
      </c>
      <c r="AA266" s="24"/>
      <c r="AB266" s="69">
        <v>0.44</v>
      </c>
      <c r="AC266" s="481"/>
      <c r="AD266" s="480" t="s">
        <v>36</v>
      </c>
      <c r="AE266" s="259" t="s">
        <v>36</v>
      </c>
      <c r="AF266" s="118" t="s">
        <v>36</v>
      </c>
      <c r="AG266" s="6" t="s">
        <v>504</v>
      </c>
      <c r="AH266" s="18" t="s">
        <v>23</v>
      </c>
      <c r="AI266" s="269" t="s">
        <v>644</v>
      </c>
      <c r="AJ266" s="269" t="s">
        <v>644</v>
      </c>
      <c r="AK266" s="42" t="s">
        <v>36</v>
      </c>
      <c r="AL266" s="96"/>
    </row>
    <row r="267" spans="1:38">
      <c r="A267" s="2239"/>
      <c r="B267" s="472">
        <v>42816</v>
      </c>
      <c r="C267" s="473" t="s">
        <v>754</v>
      </c>
      <c r="D267" s="75" t="s">
        <v>657</v>
      </c>
      <c r="E267" s="73">
        <v>3</v>
      </c>
      <c r="F267" s="61">
        <v>7.8</v>
      </c>
      <c r="G267" s="23">
        <v>9.6</v>
      </c>
      <c r="H267" s="64">
        <v>10.8</v>
      </c>
      <c r="I267" s="65">
        <v>3.2</v>
      </c>
      <c r="J267" s="66">
        <v>2.9</v>
      </c>
      <c r="K267" s="24">
        <v>7.87</v>
      </c>
      <c r="L267" s="69">
        <v>7.89</v>
      </c>
      <c r="M267" s="65">
        <v>31.8</v>
      </c>
      <c r="N267" s="66">
        <v>32.5</v>
      </c>
      <c r="O267" s="23"/>
      <c r="P267" s="64">
        <v>120</v>
      </c>
      <c r="Q267" s="23"/>
      <c r="R267" s="64">
        <v>96</v>
      </c>
      <c r="S267" s="23"/>
      <c r="T267" s="64"/>
      <c r="U267" s="23"/>
      <c r="V267" s="64"/>
      <c r="W267" s="65"/>
      <c r="X267" s="66">
        <v>16</v>
      </c>
      <c r="Y267" s="70"/>
      <c r="Z267" s="71">
        <v>222</v>
      </c>
      <c r="AA267" s="24"/>
      <c r="AB267" s="69">
        <v>0.35</v>
      </c>
      <c r="AC267" s="481"/>
      <c r="AD267" s="480" t="s">
        <v>36</v>
      </c>
      <c r="AE267" s="259" t="s">
        <v>36</v>
      </c>
      <c r="AF267" s="118" t="s">
        <v>36</v>
      </c>
      <c r="AG267" s="6" t="s">
        <v>505</v>
      </c>
      <c r="AH267" s="18" t="s">
        <v>23</v>
      </c>
      <c r="AI267" s="23">
        <v>19.899999999999999</v>
      </c>
      <c r="AJ267" s="48">
        <v>19.7</v>
      </c>
      <c r="AK267" s="36" t="s">
        <v>36</v>
      </c>
      <c r="AL267" s="97"/>
    </row>
    <row r="268" spans="1:38">
      <c r="A268" s="2239"/>
      <c r="B268" s="472">
        <v>42817</v>
      </c>
      <c r="C268" s="473" t="s">
        <v>755</v>
      </c>
      <c r="D268" s="75" t="s">
        <v>659</v>
      </c>
      <c r="E268" s="73">
        <v>62</v>
      </c>
      <c r="F268" s="61">
        <v>9.1</v>
      </c>
      <c r="G268" s="23">
        <v>11.5</v>
      </c>
      <c r="H268" s="64">
        <v>12.6</v>
      </c>
      <c r="I268" s="65">
        <v>20.5</v>
      </c>
      <c r="J268" s="66">
        <v>3.6</v>
      </c>
      <c r="K268" s="24">
        <v>7.65</v>
      </c>
      <c r="L268" s="69">
        <v>7.84</v>
      </c>
      <c r="M268" s="65"/>
      <c r="N268" s="66"/>
      <c r="O268" s="23"/>
      <c r="P268" s="64"/>
      <c r="Q268" s="23"/>
      <c r="R268" s="64"/>
      <c r="S268" s="23"/>
      <c r="T268" s="64"/>
      <c r="U268" s="23"/>
      <c r="V268" s="64"/>
      <c r="W268" s="65"/>
      <c r="X268" s="66"/>
      <c r="Y268" s="70"/>
      <c r="Z268" s="71"/>
      <c r="AA268" s="24"/>
      <c r="AB268" s="69"/>
      <c r="AC268" s="481">
        <v>8323</v>
      </c>
      <c r="AD268" s="480" t="s">
        <v>36</v>
      </c>
      <c r="AE268" s="259" t="s">
        <v>36</v>
      </c>
      <c r="AF268" s="118" t="s">
        <v>36</v>
      </c>
      <c r="AG268" s="6" t="s">
        <v>27</v>
      </c>
      <c r="AH268" s="18" t="s">
        <v>23</v>
      </c>
      <c r="AI268" s="23">
        <v>36.4</v>
      </c>
      <c r="AJ268" s="48">
        <v>34.700000000000003</v>
      </c>
      <c r="AK268" s="36" t="s">
        <v>36</v>
      </c>
      <c r="AL268" s="97"/>
    </row>
    <row r="269" spans="1:38">
      <c r="A269" s="2239"/>
      <c r="B269" s="472">
        <v>42818</v>
      </c>
      <c r="C269" s="473" t="s">
        <v>756</v>
      </c>
      <c r="D269" s="75" t="s">
        <v>657</v>
      </c>
      <c r="E269" s="73"/>
      <c r="F269" s="61">
        <v>11.6</v>
      </c>
      <c r="G269" s="23">
        <v>12.4</v>
      </c>
      <c r="H269" s="64">
        <v>12.8</v>
      </c>
      <c r="I269" s="65">
        <v>28.6</v>
      </c>
      <c r="J269" s="66">
        <v>4.8</v>
      </c>
      <c r="K269" s="24">
        <v>7.34</v>
      </c>
      <c r="L269" s="69">
        <v>6.89</v>
      </c>
      <c r="M269" s="65">
        <v>18</v>
      </c>
      <c r="N269" s="66">
        <v>17.899999999999999</v>
      </c>
      <c r="O269" s="23"/>
      <c r="P269" s="64">
        <v>43</v>
      </c>
      <c r="Q269" s="23"/>
      <c r="R269" s="64">
        <v>52</v>
      </c>
      <c r="S269" s="23"/>
      <c r="T269" s="64"/>
      <c r="U269" s="23"/>
      <c r="V269" s="64"/>
      <c r="W269" s="65"/>
      <c r="X269" s="66">
        <v>22</v>
      </c>
      <c r="Y269" s="70"/>
      <c r="Z269" s="71">
        <v>142</v>
      </c>
      <c r="AA269" s="24"/>
      <c r="AB269" s="69">
        <v>0.23</v>
      </c>
      <c r="AC269" s="481">
        <v>6890</v>
      </c>
      <c r="AD269" s="480" t="s">
        <v>36</v>
      </c>
      <c r="AE269" s="259" t="s">
        <v>36</v>
      </c>
      <c r="AF269" s="118" t="s">
        <v>36</v>
      </c>
      <c r="AG269" s="6" t="s">
        <v>58</v>
      </c>
      <c r="AH269" s="18" t="s">
        <v>492</v>
      </c>
      <c r="AI269" s="51">
        <v>18</v>
      </c>
      <c r="AJ269" s="52">
        <v>19</v>
      </c>
      <c r="AK269" s="43" t="s">
        <v>36</v>
      </c>
      <c r="AL269" s="99"/>
    </row>
    <row r="270" spans="1:38">
      <c r="A270" s="2239"/>
      <c r="B270" s="472">
        <v>42819</v>
      </c>
      <c r="C270" s="473" t="s">
        <v>750</v>
      </c>
      <c r="D270" s="75" t="s">
        <v>657</v>
      </c>
      <c r="E270" s="73"/>
      <c r="F270" s="61">
        <v>11.6</v>
      </c>
      <c r="G270" s="23">
        <v>11.4</v>
      </c>
      <c r="H270" s="64">
        <v>12.3</v>
      </c>
      <c r="I270" s="65">
        <v>13.8</v>
      </c>
      <c r="J270" s="66">
        <v>4.8</v>
      </c>
      <c r="K270" s="24">
        <v>7.56</v>
      </c>
      <c r="L270" s="69">
        <v>7.48</v>
      </c>
      <c r="M270" s="65"/>
      <c r="N270" s="66"/>
      <c r="O270" s="23"/>
      <c r="P270" s="64"/>
      <c r="Q270" s="23"/>
      <c r="R270" s="64"/>
      <c r="S270" s="23"/>
      <c r="T270" s="64"/>
      <c r="U270" s="23"/>
      <c r="V270" s="64"/>
      <c r="W270" s="65"/>
      <c r="X270" s="66"/>
      <c r="Y270" s="70"/>
      <c r="Z270" s="71"/>
      <c r="AA270" s="24"/>
      <c r="AB270" s="69"/>
      <c r="AC270" s="481">
        <v>3127</v>
      </c>
      <c r="AD270" s="480" t="s">
        <v>36</v>
      </c>
      <c r="AE270" s="259" t="s">
        <v>36</v>
      </c>
      <c r="AF270" s="118" t="s">
        <v>36</v>
      </c>
      <c r="AG270" s="6" t="s">
        <v>506</v>
      </c>
      <c r="AH270" s="18" t="s">
        <v>23</v>
      </c>
      <c r="AI270" s="51">
        <v>7</v>
      </c>
      <c r="AJ270" s="52">
        <v>10</v>
      </c>
      <c r="AK270" s="43" t="s">
        <v>36</v>
      </c>
      <c r="AL270" s="99"/>
    </row>
    <row r="271" spans="1:38">
      <c r="A271" s="2239"/>
      <c r="B271" s="472">
        <v>42820</v>
      </c>
      <c r="C271" s="473" t="s">
        <v>751</v>
      </c>
      <c r="D271" s="75" t="s">
        <v>657</v>
      </c>
      <c r="E271" s="73"/>
      <c r="F271" s="61">
        <v>15.2</v>
      </c>
      <c r="G271" s="23">
        <v>11.1</v>
      </c>
      <c r="H271" s="64">
        <v>12.1</v>
      </c>
      <c r="I271" s="65">
        <v>11.4</v>
      </c>
      <c r="J271" s="66">
        <v>10.6</v>
      </c>
      <c r="K271" s="24">
        <v>7.66</v>
      </c>
      <c r="L271" s="69">
        <v>7.83</v>
      </c>
      <c r="M271" s="65"/>
      <c r="N271" s="66"/>
      <c r="O271" s="23"/>
      <c r="P271" s="64"/>
      <c r="Q271" s="23"/>
      <c r="R271" s="64"/>
      <c r="S271" s="23"/>
      <c r="T271" s="64"/>
      <c r="U271" s="23"/>
      <c r="V271" s="64"/>
      <c r="W271" s="65"/>
      <c r="X271" s="66"/>
      <c r="Y271" s="70"/>
      <c r="Z271" s="71"/>
      <c r="AA271" s="24"/>
      <c r="AB271" s="69"/>
      <c r="AC271" s="1619"/>
      <c r="AD271" s="480" t="s">
        <v>36</v>
      </c>
      <c r="AE271" s="259" t="s">
        <v>36</v>
      </c>
      <c r="AF271" s="118" t="s">
        <v>36</v>
      </c>
      <c r="AG271" s="19"/>
      <c r="AH271" s="9"/>
      <c r="AI271" s="20"/>
      <c r="AJ271" s="8"/>
      <c r="AK271" s="8"/>
      <c r="AL271" s="9"/>
    </row>
    <row r="272" spans="1:38">
      <c r="A272" s="2239"/>
      <c r="B272" s="472">
        <v>42821</v>
      </c>
      <c r="C272" s="473" t="s">
        <v>752</v>
      </c>
      <c r="D272" s="75" t="s">
        <v>657</v>
      </c>
      <c r="E272" s="73"/>
      <c r="F272" s="61">
        <v>12.4</v>
      </c>
      <c r="G272" s="23">
        <v>12.1</v>
      </c>
      <c r="H272" s="64">
        <v>12.6</v>
      </c>
      <c r="I272" s="65">
        <v>9.8000000000000007</v>
      </c>
      <c r="J272" s="66">
        <v>8.6999999999999993</v>
      </c>
      <c r="K272" s="24">
        <v>7.65</v>
      </c>
      <c r="L272" s="69">
        <v>7.87</v>
      </c>
      <c r="M272" s="65">
        <v>25.3</v>
      </c>
      <c r="N272" s="66">
        <v>24.7</v>
      </c>
      <c r="O272" s="23"/>
      <c r="P272" s="64">
        <v>93</v>
      </c>
      <c r="Q272" s="23"/>
      <c r="R272" s="64">
        <v>80</v>
      </c>
      <c r="S272" s="23"/>
      <c r="T272" s="64"/>
      <c r="U272" s="23"/>
      <c r="V272" s="64"/>
      <c r="W272" s="65"/>
      <c r="X272" s="66">
        <v>16</v>
      </c>
      <c r="Y272" s="70"/>
      <c r="Z272" s="71">
        <v>188</v>
      </c>
      <c r="AA272" s="24"/>
      <c r="AB272" s="69">
        <v>0.56999999999999995</v>
      </c>
      <c r="AC272" s="1619"/>
      <c r="AD272" s="480" t="s">
        <v>36</v>
      </c>
      <c r="AE272" s="259" t="s">
        <v>36</v>
      </c>
      <c r="AF272" s="118" t="s">
        <v>36</v>
      </c>
      <c r="AG272" s="19"/>
      <c r="AH272" s="9"/>
      <c r="AI272" s="20"/>
      <c r="AJ272" s="8"/>
      <c r="AK272" s="8"/>
      <c r="AL272" s="9"/>
    </row>
    <row r="273" spans="1:38">
      <c r="A273" s="2239"/>
      <c r="B273" s="472">
        <v>42822</v>
      </c>
      <c r="C273" s="473" t="s">
        <v>753</v>
      </c>
      <c r="D273" s="75" t="s">
        <v>658</v>
      </c>
      <c r="E273" s="73">
        <v>0</v>
      </c>
      <c r="F273" s="61">
        <v>11.4</v>
      </c>
      <c r="G273" s="23">
        <v>12.5</v>
      </c>
      <c r="H273" s="64">
        <v>12.6</v>
      </c>
      <c r="I273" s="65">
        <v>8.1</v>
      </c>
      <c r="J273" s="66">
        <v>7.8</v>
      </c>
      <c r="K273" s="24">
        <v>7.66</v>
      </c>
      <c r="L273" s="69">
        <v>7.84</v>
      </c>
      <c r="M273" s="65">
        <v>26.1</v>
      </c>
      <c r="N273" s="66">
        <v>26.6</v>
      </c>
      <c r="O273" s="23"/>
      <c r="P273" s="64">
        <v>97</v>
      </c>
      <c r="Q273" s="23"/>
      <c r="R273" s="64">
        <v>84</v>
      </c>
      <c r="S273" s="23"/>
      <c r="T273" s="64"/>
      <c r="U273" s="23"/>
      <c r="V273" s="64"/>
      <c r="W273" s="65"/>
      <c r="X273" s="66">
        <v>18</v>
      </c>
      <c r="Y273" s="70"/>
      <c r="Z273" s="71">
        <v>190</v>
      </c>
      <c r="AA273" s="24"/>
      <c r="AB273" s="69">
        <v>0.55000000000000004</v>
      </c>
      <c r="AC273" s="1619"/>
      <c r="AD273" s="480" t="s">
        <v>36</v>
      </c>
      <c r="AE273" s="259" t="s">
        <v>36</v>
      </c>
      <c r="AF273" s="118" t="s">
        <v>36</v>
      </c>
      <c r="AG273" s="21"/>
      <c r="AH273" s="3"/>
      <c r="AI273" s="22"/>
      <c r="AJ273" s="10"/>
      <c r="AK273" s="10"/>
      <c r="AL273" s="3"/>
    </row>
    <row r="274" spans="1:38">
      <c r="A274" s="2239"/>
      <c r="B274" s="472">
        <v>42823</v>
      </c>
      <c r="C274" s="473" t="s">
        <v>754</v>
      </c>
      <c r="D274" s="75" t="s">
        <v>657</v>
      </c>
      <c r="E274" s="73"/>
      <c r="F274" s="61">
        <v>10.6</v>
      </c>
      <c r="G274" s="23">
        <v>12.2</v>
      </c>
      <c r="H274" s="64">
        <v>13.2</v>
      </c>
      <c r="I274" s="65">
        <v>6.7</v>
      </c>
      <c r="J274" s="66">
        <v>6.9</v>
      </c>
      <c r="K274" s="24">
        <v>7.64</v>
      </c>
      <c r="L274" s="69">
        <v>7.82</v>
      </c>
      <c r="M274" s="65">
        <v>25.8</v>
      </c>
      <c r="N274" s="66">
        <v>26.5</v>
      </c>
      <c r="O274" s="23"/>
      <c r="P274" s="64">
        <v>97</v>
      </c>
      <c r="Q274" s="23"/>
      <c r="R274" s="64">
        <v>78</v>
      </c>
      <c r="S274" s="23"/>
      <c r="T274" s="64"/>
      <c r="U274" s="23"/>
      <c r="V274" s="64"/>
      <c r="W274" s="65"/>
      <c r="X274" s="66">
        <v>17</v>
      </c>
      <c r="Y274" s="70"/>
      <c r="Z274" s="71">
        <v>188</v>
      </c>
      <c r="AA274" s="24"/>
      <c r="AB274" s="69">
        <v>0.76</v>
      </c>
      <c r="AC274" s="1619"/>
      <c r="AD274" s="480" t="s">
        <v>36</v>
      </c>
      <c r="AE274" s="259" t="s">
        <v>36</v>
      </c>
      <c r="AF274" s="118" t="s">
        <v>36</v>
      </c>
      <c r="AG274" s="29" t="s">
        <v>144</v>
      </c>
      <c r="AH274" s="2" t="s">
        <v>36</v>
      </c>
      <c r="AI274" s="2" t="s">
        <v>36</v>
      </c>
      <c r="AJ274" s="2" t="s">
        <v>36</v>
      </c>
      <c r="AK274" s="2" t="s">
        <v>36</v>
      </c>
      <c r="AL274" s="100" t="s">
        <v>36</v>
      </c>
    </row>
    <row r="275" spans="1:38">
      <c r="A275" s="2239"/>
      <c r="B275" s="475">
        <v>42824</v>
      </c>
      <c r="C275" s="476" t="s">
        <v>755</v>
      </c>
      <c r="D275" s="75" t="s">
        <v>658</v>
      </c>
      <c r="E275" s="73"/>
      <c r="F275" s="61">
        <v>13.8</v>
      </c>
      <c r="G275" s="23">
        <v>13</v>
      </c>
      <c r="H275" s="64">
        <v>13.6</v>
      </c>
      <c r="I275" s="65">
        <v>6.7</v>
      </c>
      <c r="J275" s="66">
        <v>6.4</v>
      </c>
      <c r="K275" s="24">
        <v>7.68</v>
      </c>
      <c r="L275" s="69">
        <v>7.82</v>
      </c>
      <c r="M275" s="65">
        <v>26.2</v>
      </c>
      <c r="N275" s="66">
        <v>27.1</v>
      </c>
      <c r="O275" s="23"/>
      <c r="P275" s="64">
        <v>97</v>
      </c>
      <c r="Q275" s="23"/>
      <c r="R275" s="64">
        <v>80</v>
      </c>
      <c r="S275" s="23"/>
      <c r="T275" s="64"/>
      <c r="U275" s="23"/>
      <c r="V275" s="64"/>
      <c r="W275" s="65"/>
      <c r="X275" s="66">
        <v>18</v>
      </c>
      <c r="Y275" s="70"/>
      <c r="Z275" s="71">
        <v>202</v>
      </c>
      <c r="AA275" s="24"/>
      <c r="AB275" s="69">
        <v>0.44</v>
      </c>
      <c r="AC275" s="1619"/>
      <c r="AD275" s="480" t="s">
        <v>36</v>
      </c>
      <c r="AE275" s="259" t="s">
        <v>36</v>
      </c>
      <c r="AF275" s="118" t="s">
        <v>36</v>
      </c>
      <c r="AG275" s="11" t="s">
        <v>36</v>
      </c>
      <c r="AH275" s="2" t="s">
        <v>36</v>
      </c>
      <c r="AI275" s="2" t="s">
        <v>36</v>
      </c>
      <c r="AJ275" s="2" t="s">
        <v>36</v>
      </c>
      <c r="AK275" s="2" t="s">
        <v>36</v>
      </c>
      <c r="AL275" s="100" t="s">
        <v>36</v>
      </c>
    </row>
    <row r="276" spans="1:38" s="1" customFormat="1" ht="13.5" customHeight="1">
      <c r="A276" s="2239"/>
      <c r="B276" s="2301" t="s">
        <v>407</v>
      </c>
      <c r="C276" s="2302"/>
      <c r="D276" s="664"/>
      <c r="E276" s="586">
        <f t="shared" ref="E276:AC276" si="26">MAX(E246:E275)</f>
        <v>62</v>
      </c>
      <c r="F276" s="587">
        <f t="shared" si="26"/>
        <v>19.7</v>
      </c>
      <c r="G276" s="588">
        <f t="shared" si="26"/>
        <v>16.100000000000001</v>
      </c>
      <c r="H276" s="589">
        <f t="shared" si="26"/>
        <v>16.5</v>
      </c>
      <c r="I276" s="590">
        <f t="shared" si="26"/>
        <v>28.6</v>
      </c>
      <c r="J276" s="591">
        <f t="shared" si="26"/>
        <v>10.6</v>
      </c>
      <c r="K276" s="592">
        <f t="shared" si="26"/>
        <v>7.87</v>
      </c>
      <c r="L276" s="593">
        <f t="shared" si="26"/>
        <v>7.89</v>
      </c>
      <c r="M276" s="590">
        <f t="shared" si="26"/>
        <v>32.700000000000003</v>
      </c>
      <c r="N276" s="591">
        <f t="shared" si="26"/>
        <v>33.9</v>
      </c>
      <c r="O276" s="588">
        <f t="shared" si="26"/>
        <v>97</v>
      </c>
      <c r="P276" s="589">
        <f t="shared" si="26"/>
        <v>130</v>
      </c>
      <c r="Q276" s="588">
        <f t="shared" si="26"/>
        <v>84</v>
      </c>
      <c r="R276" s="589">
        <f t="shared" si="26"/>
        <v>100</v>
      </c>
      <c r="S276" s="588">
        <f t="shared" si="26"/>
        <v>56</v>
      </c>
      <c r="T276" s="589">
        <f t="shared" si="26"/>
        <v>68</v>
      </c>
      <c r="U276" s="588">
        <f t="shared" si="26"/>
        <v>28</v>
      </c>
      <c r="V276" s="589">
        <f t="shared" si="26"/>
        <v>12</v>
      </c>
      <c r="W276" s="590">
        <f t="shared" si="26"/>
        <v>19</v>
      </c>
      <c r="X276" s="591">
        <f t="shared" si="26"/>
        <v>22</v>
      </c>
      <c r="Y276" s="594">
        <f t="shared" si="26"/>
        <v>202</v>
      </c>
      <c r="Z276" s="595">
        <f t="shared" si="26"/>
        <v>238</v>
      </c>
      <c r="AA276" s="592">
        <f t="shared" si="26"/>
        <v>0.49</v>
      </c>
      <c r="AB276" s="593">
        <f t="shared" si="26"/>
        <v>0.76</v>
      </c>
      <c r="AC276" s="615">
        <f t="shared" si="26"/>
        <v>8323</v>
      </c>
      <c r="AD276" s="564">
        <f t="shared" ref="AD276:AF276" si="27">MAX(AD245:AD275)</f>
        <v>0</v>
      </c>
      <c r="AE276" s="529">
        <f t="shared" si="27"/>
        <v>0</v>
      </c>
      <c r="AF276" s="611">
        <f t="shared" si="27"/>
        <v>0</v>
      </c>
      <c r="AG276" s="11" t="s">
        <v>36</v>
      </c>
      <c r="AH276" s="2" t="s">
        <v>36</v>
      </c>
      <c r="AI276" s="2" t="s">
        <v>36</v>
      </c>
      <c r="AJ276" s="2" t="s">
        <v>36</v>
      </c>
      <c r="AK276" s="2" t="s">
        <v>36</v>
      </c>
      <c r="AL276" s="100" t="s">
        <v>36</v>
      </c>
    </row>
    <row r="277" spans="1:38" s="1" customFormat="1" ht="13.5" customHeight="1">
      <c r="A277" s="2239"/>
      <c r="B277" s="2303" t="s">
        <v>408</v>
      </c>
      <c r="C277" s="2304"/>
      <c r="D277" s="666"/>
      <c r="E277" s="597">
        <f t="shared" ref="E277:AC277" si="28">MIN(E246:E275)</f>
        <v>0</v>
      </c>
      <c r="F277" s="598">
        <f t="shared" si="28"/>
        <v>5.7</v>
      </c>
      <c r="G277" s="599">
        <f t="shared" si="28"/>
        <v>9.6</v>
      </c>
      <c r="H277" s="600">
        <f t="shared" si="28"/>
        <v>10.8</v>
      </c>
      <c r="I277" s="601">
        <f t="shared" si="28"/>
        <v>3.2</v>
      </c>
      <c r="J277" s="602">
        <f t="shared" si="28"/>
        <v>2.7</v>
      </c>
      <c r="K277" s="603">
        <f t="shared" si="28"/>
        <v>7.3</v>
      </c>
      <c r="L277" s="604">
        <f t="shared" si="28"/>
        <v>6.89</v>
      </c>
      <c r="M277" s="601">
        <f t="shared" si="28"/>
        <v>18</v>
      </c>
      <c r="N277" s="602">
        <f t="shared" si="28"/>
        <v>17.899999999999999</v>
      </c>
      <c r="O277" s="599">
        <f t="shared" si="28"/>
        <v>97</v>
      </c>
      <c r="P277" s="600">
        <f t="shared" si="28"/>
        <v>43</v>
      </c>
      <c r="Q277" s="599">
        <f t="shared" si="28"/>
        <v>84</v>
      </c>
      <c r="R277" s="600">
        <f t="shared" si="28"/>
        <v>52</v>
      </c>
      <c r="S277" s="599">
        <f t="shared" si="28"/>
        <v>56</v>
      </c>
      <c r="T277" s="600">
        <f t="shared" si="28"/>
        <v>68</v>
      </c>
      <c r="U277" s="599">
        <f t="shared" si="28"/>
        <v>28</v>
      </c>
      <c r="V277" s="600">
        <f t="shared" si="28"/>
        <v>12</v>
      </c>
      <c r="W277" s="601">
        <f t="shared" si="28"/>
        <v>19</v>
      </c>
      <c r="X277" s="602">
        <f t="shared" si="28"/>
        <v>16</v>
      </c>
      <c r="Y277" s="605">
        <f t="shared" si="28"/>
        <v>202</v>
      </c>
      <c r="Z277" s="606">
        <f t="shared" si="28"/>
        <v>142</v>
      </c>
      <c r="AA277" s="603">
        <f t="shared" si="28"/>
        <v>0.49</v>
      </c>
      <c r="AB277" s="604">
        <f t="shared" si="28"/>
        <v>0.22</v>
      </c>
      <c r="AC277" s="49">
        <f t="shared" si="28"/>
        <v>559</v>
      </c>
      <c r="AD277" s="565">
        <f t="shared" ref="AD277:AF277" si="29">MIN(AD245:AD275)</f>
        <v>0</v>
      </c>
      <c r="AE277" s="530">
        <f t="shared" si="29"/>
        <v>0</v>
      </c>
      <c r="AF277" s="612">
        <f t="shared" si="29"/>
        <v>0</v>
      </c>
      <c r="AG277" s="11" t="s">
        <v>36</v>
      </c>
      <c r="AH277" s="2" t="s">
        <v>36</v>
      </c>
      <c r="AI277" s="2" t="s">
        <v>36</v>
      </c>
      <c r="AJ277" s="2" t="s">
        <v>36</v>
      </c>
      <c r="AK277" s="2" t="s">
        <v>36</v>
      </c>
      <c r="AL277" s="100" t="s">
        <v>36</v>
      </c>
    </row>
    <row r="278" spans="1:38" s="1" customFormat="1" ht="13.5" customHeight="1">
      <c r="A278" s="2239"/>
      <c r="B278" s="2303" t="s">
        <v>409</v>
      </c>
      <c r="C278" s="2304"/>
      <c r="D278" s="666"/>
      <c r="E278" s="666"/>
      <c r="F278" s="598">
        <f t="shared" ref="F278:AB278" si="30">IF(COUNT(F246:F275)=0,0,AVERAGE(F246:F275))</f>
        <v>12.976666666666668</v>
      </c>
      <c r="G278" s="599">
        <f t="shared" si="30"/>
        <v>13.236666666666668</v>
      </c>
      <c r="H278" s="600">
        <f t="shared" si="30"/>
        <v>13.960000000000006</v>
      </c>
      <c r="I278" s="601">
        <f t="shared" si="30"/>
        <v>10.373333333333333</v>
      </c>
      <c r="J278" s="602">
        <f t="shared" si="30"/>
        <v>6.2266666666666683</v>
      </c>
      <c r="K278" s="603">
        <f t="shared" si="30"/>
        <v>7.6093333333333337</v>
      </c>
      <c r="L278" s="604">
        <f t="shared" si="30"/>
        <v>7.6446666666666658</v>
      </c>
      <c r="M278" s="601">
        <f t="shared" si="30"/>
        <v>26.065000000000008</v>
      </c>
      <c r="N278" s="602">
        <f t="shared" si="30"/>
        <v>27.015000000000004</v>
      </c>
      <c r="O278" s="599">
        <f t="shared" si="30"/>
        <v>97</v>
      </c>
      <c r="P278" s="600">
        <f t="shared" si="30"/>
        <v>92.3</v>
      </c>
      <c r="Q278" s="599">
        <f t="shared" si="30"/>
        <v>84</v>
      </c>
      <c r="R278" s="600">
        <f t="shared" si="30"/>
        <v>82.8</v>
      </c>
      <c r="S278" s="599">
        <f t="shared" si="30"/>
        <v>56</v>
      </c>
      <c r="T278" s="600">
        <f t="shared" si="30"/>
        <v>68</v>
      </c>
      <c r="U278" s="599">
        <f t="shared" si="30"/>
        <v>28</v>
      </c>
      <c r="V278" s="600">
        <f t="shared" si="30"/>
        <v>12</v>
      </c>
      <c r="W278" s="601">
        <f t="shared" si="30"/>
        <v>19</v>
      </c>
      <c r="X278" s="602">
        <f t="shared" si="30"/>
        <v>17.5</v>
      </c>
      <c r="Y278" s="605">
        <f t="shared" si="30"/>
        <v>202</v>
      </c>
      <c r="Z278" s="606">
        <f t="shared" si="30"/>
        <v>194.6</v>
      </c>
      <c r="AA278" s="603">
        <f t="shared" si="30"/>
        <v>0.49</v>
      </c>
      <c r="AB278" s="604">
        <f t="shared" si="30"/>
        <v>0.44950000000000001</v>
      </c>
      <c r="AC278" s="49">
        <f>AC279/30</f>
        <v>1588.3666666666666</v>
      </c>
      <c r="AD278" s="569"/>
      <c r="AE278" s="531"/>
      <c r="AF278" s="613"/>
      <c r="AG278" s="11" t="s">
        <v>36</v>
      </c>
      <c r="AH278" s="2" t="s">
        <v>36</v>
      </c>
      <c r="AI278" s="2" t="s">
        <v>36</v>
      </c>
      <c r="AJ278" s="2" t="s">
        <v>36</v>
      </c>
      <c r="AK278" s="2" t="s">
        <v>36</v>
      </c>
      <c r="AL278" s="100" t="s">
        <v>36</v>
      </c>
    </row>
    <row r="279" spans="1:38" s="1" customFormat="1" ht="13.5" customHeight="1">
      <c r="A279" s="2240"/>
      <c r="B279" s="2309" t="s">
        <v>410</v>
      </c>
      <c r="C279" s="2306"/>
      <c r="D279" s="666"/>
      <c r="E279" s="1156">
        <f>SUM(E246:E275)</f>
        <v>98</v>
      </c>
      <c r="F279" s="677"/>
      <c r="G279" s="1153"/>
      <c r="H279" s="1157"/>
      <c r="I279" s="1158"/>
      <c r="J279" s="1154"/>
      <c r="K279" s="1155"/>
      <c r="L279" s="1160"/>
      <c r="M279" s="1158"/>
      <c r="N279" s="1154"/>
      <c r="O279" s="1153"/>
      <c r="P279" s="1157"/>
      <c r="Q279" s="1153"/>
      <c r="R279" s="733"/>
      <c r="S279" s="726"/>
      <c r="T279" s="733"/>
      <c r="U279" s="726"/>
      <c r="V279" s="733"/>
      <c r="W279" s="734"/>
      <c r="X279" s="729"/>
      <c r="Y279" s="766"/>
      <c r="Z279" s="737"/>
      <c r="AA279" s="730"/>
      <c r="AB279" s="765"/>
      <c r="AC279" s="767">
        <f>SUM(AC246:AC275)</f>
        <v>47651</v>
      </c>
      <c r="AD279" s="686"/>
      <c r="AE279" s="687"/>
      <c r="AF279" s="674"/>
      <c r="AG279" s="11" t="s">
        <v>36</v>
      </c>
      <c r="AH279" s="2" t="s">
        <v>36</v>
      </c>
      <c r="AI279" s="2" t="s">
        <v>36</v>
      </c>
      <c r="AJ279" s="2" t="s">
        <v>36</v>
      </c>
      <c r="AK279" s="2" t="s">
        <v>36</v>
      </c>
      <c r="AL279" s="100" t="s">
        <v>36</v>
      </c>
    </row>
    <row r="280" spans="1:38">
      <c r="A280" s="2238" t="s">
        <v>355</v>
      </c>
      <c r="B280" s="1178">
        <v>42917</v>
      </c>
      <c r="C280" s="135" t="s">
        <v>756</v>
      </c>
      <c r="D280" s="74" t="s">
        <v>658</v>
      </c>
      <c r="E280" s="72"/>
      <c r="F280" s="60">
        <v>9.8000000000000007</v>
      </c>
      <c r="G280" s="62">
        <v>12.6</v>
      </c>
      <c r="H280" s="63">
        <v>13.5</v>
      </c>
      <c r="I280" s="56">
        <v>6.5</v>
      </c>
      <c r="J280" s="57">
        <v>6.3</v>
      </c>
      <c r="K280" s="67">
        <v>7.69</v>
      </c>
      <c r="L280" s="68">
        <v>7.82</v>
      </c>
      <c r="M280" s="56">
        <v>26.3</v>
      </c>
      <c r="N280" s="57">
        <v>27.5</v>
      </c>
      <c r="O280" s="62"/>
      <c r="P280" s="63">
        <v>97</v>
      </c>
      <c r="Q280" s="62"/>
      <c r="R280" s="63">
        <v>92</v>
      </c>
      <c r="S280" s="62"/>
      <c r="T280" s="63"/>
      <c r="U280" s="62"/>
      <c r="V280" s="63"/>
      <c r="W280" s="56"/>
      <c r="X280" s="57">
        <v>19</v>
      </c>
      <c r="Y280" s="58"/>
      <c r="Z280" s="59">
        <v>202</v>
      </c>
      <c r="AA280" s="67"/>
      <c r="AB280" s="68">
        <v>0.43</v>
      </c>
      <c r="AC280" s="58"/>
      <c r="AD280" s="571"/>
      <c r="AE280" s="119"/>
      <c r="AF280" s="117"/>
      <c r="AG280" s="186">
        <v>43082</v>
      </c>
      <c r="AH280" s="147" t="s">
        <v>3</v>
      </c>
      <c r="AI280" s="1271">
        <v>6.3</v>
      </c>
      <c r="AJ280" s="149" t="s">
        <v>20</v>
      </c>
      <c r="AK280" s="150"/>
      <c r="AL280" s="151"/>
    </row>
    <row r="281" spans="1:38">
      <c r="A281" s="2239"/>
      <c r="B281" s="608">
        <v>42796</v>
      </c>
      <c r="C281" s="7" t="s">
        <v>750</v>
      </c>
      <c r="D281" s="75" t="s">
        <v>657</v>
      </c>
      <c r="E281" s="73"/>
      <c r="F281" s="61">
        <v>8.5</v>
      </c>
      <c r="G281" s="23">
        <v>11.4</v>
      </c>
      <c r="H281" s="64">
        <v>12.8</v>
      </c>
      <c r="I281" s="65">
        <v>5.5</v>
      </c>
      <c r="J281" s="66">
        <v>6.3</v>
      </c>
      <c r="K281" s="24">
        <v>7.7</v>
      </c>
      <c r="L281" s="69">
        <v>7.85</v>
      </c>
      <c r="M281" s="65"/>
      <c r="N281" s="66"/>
      <c r="O281" s="23"/>
      <c r="P281" s="64"/>
      <c r="Q281" s="23"/>
      <c r="R281" s="64"/>
      <c r="S281" s="23"/>
      <c r="T281" s="64"/>
      <c r="U281" s="23"/>
      <c r="V281" s="64"/>
      <c r="W281" s="65"/>
      <c r="X281" s="66"/>
      <c r="Y281" s="70"/>
      <c r="Z281" s="71"/>
      <c r="AA281" s="24"/>
      <c r="AB281" s="69"/>
      <c r="AC281" s="70"/>
      <c r="AD281" s="25"/>
      <c r="AE281" s="26"/>
      <c r="AF281" s="118"/>
      <c r="AG281" s="12" t="s">
        <v>94</v>
      </c>
      <c r="AH281" s="13" t="s">
        <v>396</v>
      </c>
      <c r="AI281" s="14" t="s">
        <v>5</v>
      </c>
      <c r="AJ281" s="15" t="s">
        <v>6</v>
      </c>
      <c r="AK281" s="16"/>
      <c r="AL281" s="93"/>
    </row>
    <row r="282" spans="1:38">
      <c r="A282" s="2239"/>
      <c r="B282" s="608">
        <v>42797</v>
      </c>
      <c r="C282" s="7" t="s">
        <v>751</v>
      </c>
      <c r="D282" s="75" t="s">
        <v>657</v>
      </c>
      <c r="E282" s="73"/>
      <c r="F282" s="61">
        <v>9.8000000000000007</v>
      </c>
      <c r="G282" s="23">
        <v>11</v>
      </c>
      <c r="H282" s="64">
        <v>12</v>
      </c>
      <c r="I282" s="65">
        <v>170.6</v>
      </c>
      <c r="J282" s="66">
        <v>4.7</v>
      </c>
      <c r="K282" s="24">
        <v>7.61</v>
      </c>
      <c r="L282" s="69">
        <v>7.47</v>
      </c>
      <c r="M282" s="65"/>
      <c r="N282" s="66"/>
      <c r="O282" s="23"/>
      <c r="P282" s="64"/>
      <c r="Q282" s="23"/>
      <c r="R282" s="64"/>
      <c r="S282" s="23"/>
      <c r="T282" s="64"/>
      <c r="U282" s="23"/>
      <c r="V282" s="64"/>
      <c r="W282" s="65"/>
      <c r="X282" s="66"/>
      <c r="Y282" s="70"/>
      <c r="Z282" s="71"/>
      <c r="AA282" s="24"/>
      <c r="AB282" s="69"/>
      <c r="AC282" s="70">
        <v>9332</v>
      </c>
      <c r="AD282" s="25"/>
      <c r="AE282" s="26"/>
      <c r="AF282" s="118"/>
      <c r="AG282" s="5" t="s">
        <v>95</v>
      </c>
      <c r="AH282" s="17" t="s">
        <v>20</v>
      </c>
      <c r="AI282" s="31">
        <v>9.1999999999999993</v>
      </c>
      <c r="AJ282" s="32">
        <v>10</v>
      </c>
      <c r="AK282" s="33"/>
      <c r="AL282" s="94"/>
    </row>
    <row r="283" spans="1:38">
      <c r="A283" s="2239"/>
      <c r="B283" s="608">
        <v>42798</v>
      </c>
      <c r="C283" s="7" t="s">
        <v>752</v>
      </c>
      <c r="D283" s="75" t="s">
        <v>657</v>
      </c>
      <c r="E283" s="73"/>
      <c r="F283" s="61">
        <v>9.4</v>
      </c>
      <c r="G283" s="23">
        <v>10.5</v>
      </c>
      <c r="H283" s="64">
        <v>11.6</v>
      </c>
      <c r="I283" s="65">
        <v>8.1</v>
      </c>
      <c r="J283" s="66">
        <v>4.9000000000000004</v>
      </c>
      <c r="K283" s="24">
        <v>7.81</v>
      </c>
      <c r="L283" s="69">
        <v>7.72</v>
      </c>
      <c r="M283" s="65">
        <v>27.8</v>
      </c>
      <c r="N283" s="66">
        <v>30.8</v>
      </c>
      <c r="O283" s="23"/>
      <c r="P283" s="64">
        <v>100</v>
      </c>
      <c r="Q283" s="23"/>
      <c r="R283" s="64">
        <v>86</v>
      </c>
      <c r="S283" s="23"/>
      <c r="T283" s="64"/>
      <c r="U283" s="23"/>
      <c r="V283" s="64"/>
      <c r="W283" s="65"/>
      <c r="X283" s="66">
        <v>18</v>
      </c>
      <c r="Y283" s="70"/>
      <c r="Z283" s="71">
        <v>192</v>
      </c>
      <c r="AA283" s="24"/>
      <c r="AB283" s="69">
        <v>0.35</v>
      </c>
      <c r="AC283" s="70">
        <v>1778</v>
      </c>
      <c r="AD283" s="25"/>
      <c r="AE283" s="26"/>
      <c r="AF283" s="118"/>
      <c r="AG283" s="6" t="s">
        <v>397</v>
      </c>
      <c r="AH283" s="18" t="s">
        <v>398</v>
      </c>
      <c r="AI283" s="37">
        <v>3.1</v>
      </c>
      <c r="AJ283" s="38">
        <v>2.6</v>
      </c>
      <c r="AK283" s="39"/>
      <c r="AL283" s="95"/>
    </row>
    <row r="284" spans="1:38">
      <c r="A284" s="2239"/>
      <c r="B284" s="608">
        <v>42799</v>
      </c>
      <c r="C284" s="7" t="s">
        <v>753</v>
      </c>
      <c r="D284" s="75" t="s">
        <v>657</v>
      </c>
      <c r="E284" s="73"/>
      <c r="F284" s="61">
        <v>9.9</v>
      </c>
      <c r="G284" s="23">
        <v>11.2</v>
      </c>
      <c r="H284" s="64">
        <v>11.8</v>
      </c>
      <c r="I284" s="65">
        <v>4.0999999999999996</v>
      </c>
      <c r="J284" s="66">
        <v>3.8</v>
      </c>
      <c r="K284" s="24">
        <v>7.66</v>
      </c>
      <c r="L284" s="69">
        <v>7.85</v>
      </c>
      <c r="M284" s="65">
        <v>27.9</v>
      </c>
      <c r="N284" s="66">
        <v>29.8</v>
      </c>
      <c r="O284" s="23"/>
      <c r="P284" s="64">
        <v>110</v>
      </c>
      <c r="Q284" s="23"/>
      <c r="R284" s="64">
        <v>88</v>
      </c>
      <c r="S284" s="23"/>
      <c r="T284" s="64"/>
      <c r="U284" s="23"/>
      <c r="V284" s="64"/>
      <c r="W284" s="65"/>
      <c r="X284" s="66">
        <v>18</v>
      </c>
      <c r="Y284" s="70"/>
      <c r="Z284" s="71">
        <v>198</v>
      </c>
      <c r="AA284" s="24"/>
      <c r="AB284" s="69">
        <v>0.38</v>
      </c>
      <c r="AC284" s="70"/>
      <c r="AD284" s="25"/>
      <c r="AE284" s="26"/>
      <c r="AF284" s="118"/>
      <c r="AG284" s="6" t="s">
        <v>21</v>
      </c>
      <c r="AH284" s="18"/>
      <c r="AI284" s="40">
        <v>7.81</v>
      </c>
      <c r="AJ284" s="41">
        <v>7.94</v>
      </c>
      <c r="AK284" s="42"/>
      <c r="AL284" s="96"/>
    </row>
    <row r="285" spans="1:38">
      <c r="A285" s="2239"/>
      <c r="B285" s="608">
        <v>42800</v>
      </c>
      <c r="C285" s="7" t="s">
        <v>754</v>
      </c>
      <c r="D285" s="75" t="s">
        <v>657</v>
      </c>
      <c r="E285" s="73"/>
      <c r="F285" s="61">
        <v>8</v>
      </c>
      <c r="G285" s="23">
        <v>10.199999999999999</v>
      </c>
      <c r="H285" s="64">
        <v>11</v>
      </c>
      <c r="I285" s="65">
        <v>4</v>
      </c>
      <c r="J285" s="66">
        <v>3.8</v>
      </c>
      <c r="K285" s="24">
        <v>7.75</v>
      </c>
      <c r="L285" s="69">
        <v>7.91</v>
      </c>
      <c r="M285" s="65">
        <v>31</v>
      </c>
      <c r="N285" s="66">
        <v>31.4</v>
      </c>
      <c r="O285" s="23"/>
      <c r="P285" s="64">
        <v>120</v>
      </c>
      <c r="Q285" s="23"/>
      <c r="R285" s="64">
        <v>98</v>
      </c>
      <c r="S285" s="23"/>
      <c r="T285" s="64"/>
      <c r="U285" s="23"/>
      <c r="V285" s="64"/>
      <c r="W285" s="65"/>
      <c r="X285" s="66">
        <v>16</v>
      </c>
      <c r="Y285" s="70"/>
      <c r="Z285" s="71">
        <v>220</v>
      </c>
      <c r="AA285" s="24"/>
      <c r="AB285" s="69">
        <v>0.38</v>
      </c>
      <c r="AC285" s="70"/>
      <c r="AD285" s="25"/>
      <c r="AE285" s="26"/>
      <c r="AF285" s="118"/>
      <c r="AG285" s="6" t="s">
        <v>369</v>
      </c>
      <c r="AH285" s="18" t="s">
        <v>22</v>
      </c>
      <c r="AI285" s="34">
        <v>35.1</v>
      </c>
      <c r="AJ285" s="35">
        <v>34.700000000000003</v>
      </c>
      <c r="AK285" s="36"/>
      <c r="AL285" s="97"/>
    </row>
    <row r="286" spans="1:38">
      <c r="A286" s="2239"/>
      <c r="B286" s="608">
        <v>42801</v>
      </c>
      <c r="C286" s="7" t="s">
        <v>755</v>
      </c>
      <c r="D286" s="75" t="s">
        <v>657</v>
      </c>
      <c r="E286" s="73"/>
      <c r="F286" s="61">
        <v>7.5</v>
      </c>
      <c r="G286" s="23">
        <v>9.5</v>
      </c>
      <c r="H286" s="64">
        <v>10.6</v>
      </c>
      <c r="I286" s="65">
        <v>3.1</v>
      </c>
      <c r="J286" s="66">
        <v>2.7</v>
      </c>
      <c r="K286" s="24">
        <v>7.76</v>
      </c>
      <c r="L286" s="69">
        <v>7.93</v>
      </c>
      <c r="M286" s="65">
        <v>31.6</v>
      </c>
      <c r="N286" s="66">
        <v>34</v>
      </c>
      <c r="O286" s="23"/>
      <c r="P286" s="64">
        <v>130</v>
      </c>
      <c r="Q286" s="23"/>
      <c r="R286" s="64">
        <v>96</v>
      </c>
      <c r="S286" s="23"/>
      <c r="T286" s="64"/>
      <c r="U286" s="23"/>
      <c r="V286" s="64"/>
      <c r="W286" s="65"/>
      <c r="X286" s="66">
        <v>16</v>
      </c>
      <c r="Y286" s="70"/>
      <c r="Z286" s="71">
        <v>228</v>
      </c>
      <c r="AA286" s="24"/>
      <c r="AB286" s="69">
        <v>0.31</v>
      </c>
      <c r="AC286" s="70"/>
      <c r="AD286" s="25"/>
      <c r="AE286" s="26"/>
      <c r="AF286" s="118"/>
      <c r="AG286" s="6" t="s">
        <v>399</v>
      </c>
      <c r="AH286" s="18" t="s">
        <v>23</v>
      </c>
      <c r="AI286" s="34">
        <v>130</v>
      </c>
      <c r="AJ286" s="35">
        <v>140</v>
      </c>
      <c r="AK286" s="36"/>
      <c r="AL286" s="97"/>
    </row>
    <row r="287" spans="1:38">
      <c r="A287" s="2239"/>
      <c r="B287" s="608">
        <v>42802</v>
      </c>
      <c r="C287" s="7" t="s">
        <v>756</v>
      </c>
      <c r="D287" s="75" t="s">
        <v>658</v>
      </c>
      <c r="E287" s="73">
        <v>2</v>
      </c>
      <c r="F287" s="61">
        <v>6.4</v>
      </c>
      <c r="G287" s="23">
        <v>9.6</v>
      </c>
      <c r="H287" s="64">
        <v>10.5</v>
      </c>
      <c r="I287" s="65">
        <v>2.7</v>
      </c>
      <c r="J287" s="66">
        <v>2.5</v>
      </c>
      <c r="K287" s="24">
        <v>7.81</v>
      </c>
      <c r="L287" s="69">
        <v>7.96</v>
      </c>
      <c r="M287" s="65">
        <v>31.4</v>
      </c>
      <c r="N287" s="66">
        <v>33.4</v>
      </c>
      <c r="O287" s="23"/>
      <c r="P287" s="64">
        <v>130</v>
      </c>
      <c r="Q287" s="23"/>
      <c r="R287" s="64">
        <v>98</v>
      </c>
      <c r="S287" s="23"/>
      <c r="T287" s="64"/>
      <c r="U287" s="23"/>
      <c r="V287" s="64"/>
      <c r="W287" s="65"/>
      <c r="X287" s="66">
        <v>17</v>
      </c>
      <c r="Y287" s="70"/>
      <c r="Z287" s="71">
        <v>228</v>
      </c>
      <c r="AA287" s="24"/>
      <c r="AB287" s="69">
        <v>0.31</v>
      </c>
      <c r="AC287" s="70"/>
      <c r="AD287" s="25"/>
      <c r="AE287" s="26"/>
      <c r="AF287" s="118"/>
      <c r="AG287" s="6" t="s">
        <v>373</v>
      </c>
      <c r="AH287" s="18" t="s">
        <v>23</v>
      </c>
      <c r="AI287" s="34">
        <v>106</v>
      </c>
      <c r="AJ287" s="35">
        <v>104</v>
      </c>
      <c r="AK287" s="36"/>
      <c r="AL287" s="97"/>
    </row>
    <row r="288" spans="1:38">
      <c r="A288" s="2239"/>
      <c r="B288" s="608">
        <v>42803</v>
      </c>
      <c r="C288" s="7" t="s">
        <v>750</v>
      </c>
      <c r="D288" s="76" t="s">
        <v>657</v>
      </c>
      <c r="E288" s="73"/>
      <c r="F288" s="61">
        <v>7.9</v>
      </c>
      <c r="G288" s="23">
        <v>9.6999999999999993</v>
      </c>
      <c r="H288" s="64">
        <v>10.4</v>
      </c>
      <c r="I288" s="65">
        <v>3.9</v>
      </c>
      <c r="J288" s="66">
        <v>2.6</v>
      </c>
      <c r="K288" s="24">
        <v>7.8</v>
      </c>
      <c r="L288" s="69">
        <v>7.94</v>
      </c>
      <c r="M288" s="65"/>
      <c r="N288" s="66"/>
      <c r="O288" s="23"/>
      <c r="P288" s="64"/>
      <c r="Q288" s="23"/>
      <c r="R288" s="64"/>
      <c r="S288" s="23"/>
      <c r="T288" s="64"/>
      <c r="U288" s="23"/>
      <c r="V288" s="64"/>
      <c r="W288" s="65"/>
      <c r="X288" s="66"/>
      <c r="Y288" s="70"/>
      <c r="Z288" s="71"/>
      <c r="AA288" s="24"/>
      <c r="AB288" s="69"/>
      <c r="AC288" s="70"/>
      <c r="AD288" s="25"/>
      <c r="AE288" s="26"/>
      <c r="AF288" s="118"/>
      <c r="AG288" s="6" t="s">
        <v>374</v>
      </c>
      <c r="AH288" s="18" t="s">
        <v>23</v>
      </c>
      <c r="AI288" s="34">
        <v>86</v>
      </c>
      <c r="AJ288" s="35">
        <v>74</v>
      </c>
      <c r="AK288" s="36"/>
      <c r="AL288" s="97"/>
    </row>
    <row r="289" spans="1:38">
      <c r="A289" s="2239"/>
      <c r="B289" s="608">
        <v>42804</v>
      </c>
      <c r="C289" s="7" t="s">
        <v>751</v>
      </c>
      <c r="D289" s="76" t="s">
        <v>657</v>
      </c>
      <c r="E289" s="73"/>
      <c r="F289" s="61">
        <v>6.6</v>
      </c>
      <c r="G289" s="23">
        <v>8.8000000000000007</v>
      </c>
      <c r="H289" s="64">
        <v>10</v>
      </c>
      <c r="I289" s="65">
        <v>4.2</v>
      </c>
      <c r="J289" s="66">
        <v>3.3</v>
      </c>
      <c r="K289" s="24">
        <v>7.82</v>
      </c>
      <c r="L289" s="69">
        <v>7.95</v>
      </c>
      <c r="M289" s="65"/>
      <c r="N289" s="66"/>
      <c r="O289" s="23"/>
      <c r="P289" s="64"/>
      <c r="Q289" s="23"/>
      <c r="R289" s="64"/>
      <c r="S289" s="23"/>
      <c r="T289" s="64"/>
      <c r="U289" s="23"/>
      <c r="V289" s="64"/>
      <c r="W289" s="65"/>
      <c r="X289" s="66"/>
      <c r="Y289" s="70"/>
      <c r="Z289" s="71"/>
      <c r="AA289" s="24"/>
      <c r="AB289" s="69"/>
      <c r="AC289" s="70"/>
      <c r="AD289" s="25"/>
      <c r="AE289" s="26"/>
      <c r="AF289" s="118"/>
      <c r="AG289" s="6" t="s">
        <v>375</v>
      </c>
      <c r="AH289" s="18" t="s">
        <v>23</v>
      </c>
      <c r="AI289" s="34">
        <v>20</v>
      </c>
      <c r="AJ289" s="35">
        <v>30</v>
      </c>
      <c r="AK289" s="36"/>
      <c r="AL289" s="97"/>
    </row>
    <row r="290" spans="1:38">
      <c r="A290" s="2239"/>
      <c r="B290" s="608">
        <v>42805</v>
      </c>
      <c r="C290" s="7" t="s">
        <v>752</v>
      </c>
      <c r="D290" s="76" t="s">
        <v>657</v>
      </c>
      <c r="E290" s="73">
        <v>1</v>
      </c>
      <c r="F290" s="61">
        <v>15.4</v>
      </c>
      <c r="G290" s="23">
        <v>10</v>
      </c>
      <c r="H290" s="64">
        <v>10.5</v>
      </c>
      <c r="I290" s="65">
        <v>3.2</v>
      </c>
      <c r="J290" s="66">
        <v>3</v>
      </c>
      <c r="K290" s="24">
        <v>7.76</v>
      </c>
      <c r="L290" s="69">
        <v>7.85</v>
      </c>
      <c r="M290" s="65">
        <v>32.6</v>
      </c>
      <c r="N290" s="66">
        <v>32.1</v>
      </c>
      <c r="O290" s="23"/>
      <c r="P290" s="64">
        <v>120</v>
      </c>
      <c r="Q290" s="23"/>
      <c r="R290" s="64">
        <v>96</v>
      </c>
      <c r="S290" s="23"/>
      <c r="T290" s="64"/>
      <c r="U290" s="23"/>
      <c r="V290" s="64"/>
      <c r="W290" s="65"/>
      <c r="X290" s="66">
        <v>16</v>
      </c>
      <c r="Y290" s="70"/>
      <c r="Z290" s="71">
        <v>226</v>
      </c>
      <c r="AA290" s="24"/>
      <c r="AB290" s="69">
        <v>0.88</v>
      </c>
      <c r="AC290" s="70"/>
      <c r="AD290" s="25"/>
      <c r="AE290" s="26"/>
      <c r="AF290" s="118"/>
      <c r="AG290" s="6" t="s">
        <v>400</v>
      </c>
      <c r="AH290" s="18" t="s">
        <v>23</v>
      </c>
      <c r="AI290" s="37">
        <v>18</v>
      </c>
      <c r="AJ290" s="38">
        <v>16</v>
      </c>
      <c r="AK290" s="39"/>
      <c r="AL290" s="95"/>
    </row>
    <row r="291" spans="1:38">
      <c r="A291" s="2239"/>
      <c r="B291" s="608">
        <v>42806</v>
      </c>
      <c r="C291" s="7" t="s">
        <v>753</v>
      </c>
      <c r="D291" s="76" t="s">
        <v>657</v>
      </c>
      <c r="E291" s="73"/>
      <c r="F291" s="61">
        <v>7.4</v>
      </c>
      <c r="G291" s="23">
        <v>9</v>
      </c>
      <c r="H291" s="64">
        <v>10.199999999999999</v>
      </c>
      <c r="I291" s="65">
        <v>3.3</v>
      </c>
      <c r="J291" s="66">
        <v>3.1</v>
      </c>
      <c r="K291" s="24">
        <v>7.93</v>
      </c>
      <c r="L291" s="69">
        <v>8.0399999999999991</v>
      </c>
      <c r="M291" s="65">
        <v>32.9</v>
      </c>
      <c r="N291" s="66">
        <v>33.5</v>
      </c>
      <c r="O291" s="23"/>
      <c r="P291" s="64">
        <v>140</v>
      </c>
      <c r="Q291" s="23"/>
      <c r="R291" s="64">
        <v>110</v>
      </c>
      <c r="S291" s="23"/>
      <c r="T291" s="64"/>
      <c r="U291" s="23"/>
      <c r="V291" s="64"/>
      <c r="W291" s="65"/>
      <c r="X291" s="66">
        <v>16</v>
      </c>
      <c r="Y291" s="70"/>
      <c r="Z291" s="71">
        <v>228</v>
      </c>
      <c r="AA291" s="24"/>
      <c r="AB291" s="69">
        <v>0.34</v>
      </c>
      <c r="AC291" s="70"/>
      <c r="AD291" s="25"/>
      <c r="AE291" s="26"/>
      <c r="AF291" s="118"/>
      <c r="AG291" s="6" t="s">
        <v>401</v>
      </c>
      <c r="AH291" s="18" t="s">
        <v>23</v>
      </c>
      <c r="AI291" s="49">
        <v>236</v>
      </c>
      <c r="AJ291" s="50">
        <v>246</v>
      </c>
      <c r="AK291" s="25"/>
      <c r="AL291" s="26"/>
    </row>
    <row r="292" spans="1:38">
      <c r="A292" s="2239"/>
      <c r="B292" s="608">
        <v>42807</v>
      </c>
      <c r="C292" s="7" t="s">
        <v>754</v>
      </c>
      <c r="D292" s="76" t="s">
        <v>657</v>
      </c>
      <c r="E292" s="73"/>
      <c r="F292" s="61">
        <v>6.3</v>
      </c>
      <c r="G292" s="23">
        <v>9.1999999999999993</v>
      </c>
      <c r="H292" s="64">
        <v>10</v>
      </c>
      <c r="I292" s="65">
        <v>3.1</v>
      </c>
      <c r="J292" s="66">
        <v>2.6</v>
      </c>
      <c r="K292" s="24">
        <v>7.81</v>
      </c>
      <c r="L292" s="69">
        <v>7.94</v>
      </c>
      <c r="M292" s="65">
        <v>35.1</v>
      </c>
      <c r="N292" s="66">
        <v>34.700000000000003</v>
      </c>
      <c r="O292" s="23">
        <v>130</v>
      </c>
      <c r="P292" s="64">
        <v>140</v>
      </c>
      <c r="Q292" s="23">
        <v>106</v>
      </c>
      <c r="R292" s="64">
        <v>104</v>
      </c>
      <c r="S292" s="23">
        <v>86</v>
      </c>
      <c r="T292" s="64">
        <v>74</v>
      </c>
      <c r="U292" s="23">
        <v>20</v>
      </c>
      <c r="V292" s="64">
        <v>30</v>
      </c>
      <c r="W292" s="65">
        <v>18</v>
      </c>
      <c r="X292" s="66">
        <v>16</v>
      </c>
      <c r="Y292" s="70">
        <v>236</v>
      </c>
      <c r="Z292" s="71">
        <v>246</v>
      </c>
      <c r="AA292" s="24">
        <v>0.33</v>
      </c>
      <c r="AB292" s="69">
        <v>0.31</v>
      </c>
      <c r="AC292" s="70"/>
      <c r="AD292" s="25"/>
      <c r="AE292" s="26"/>
      <c r="AF292" s="118"/>
      <c r="AG292" s="6" t="s">
        <v>402</v>
      </c>
      <c r="AH292" s="18" t="s">
        <v>23</v>
      </c>
      <c r="AI292" s="40">
        <v>0.33</v>
      </c>
      <c r="AJ292" s="41">
        <v>0.31</v>
      </c>
      <c r="AK292" s="42"/>
      <c r="AL292" s="96"/>
    </row>
    <row r="293" spans="1:38">
      <c r="A293" s="2239"/>
      <c r="B293" s="608">
        <v>42808</v>
      </c>
      <c r="C293" s="7" t="s">
        <v>755</v>
      </c>
      <c r="D293" s="76" t="s">
        <v>657</v>
      </c>
      <c r="E293" s="73"/>
      <c r="F293" s="61">
        <v>6.7</v>
      </c>
      <c r="G293" s="23">
        <v>8.3000000000000007</v>
      </c>
      <c r="H293" s="64">
        <v>9.1999999999999993</v>
      </c>
      <c r="I293" s="65">
        <v>2.2000000000000002</v>
      </c>
      <c r="J293" s="66">
        <v>2.1</v>
      </c>
      <c r="K293" s="24">
        <v>7.96</v>
      </c>
      <c r="L293" s="69">
        <v>8.08</v>
      </c>
      <c r="M293" s="65">
        <v>33.799999999999997</v>
      </c>
      <c r="N293" s="66">
        <v>34.700000000000003</v>
      </c>
      <c r="O293" s="23"/>
      <c r="P293" s="64">
        <v>140</v>
      </c>
      <c r="Q293" s="23"/>
      <c r="R293" s="64">
        <v>104</v>
      </c>
      <c r="S293" s="23"/>
      <c r="T293" s="64"/>
      <c r="U293" s="23"/>
      <c r="V293" s="64"/>
      <c r="W293" s="65"/>
      <c r="X293" s="66">
        <v>16</v>
      </c>
      <c r="Y293" s="70"/>
      <c r="Z293" s="71">
        <v>248</v>
      </c>
      <c r="AA293" s="24"/>
      <c r="AB293" s="69">
        <v>0.28999999999999998</v>
      </c>
      <c r="AC293" s="70"/>
      <c r="AD293" s="25"/>
      <c r="AE293" s="26"/>
      <c r="AF293" s="118"/>
      <c r="AG293" s="6" t="s">
        <v>24</v>
      </c>
      <c r="AH293" s="18" t="s">
        <v>23</v>
      </c>
      <c r="AI293" s="23">
        <v>3.6</v>
      </c>
      <c r="AJ293" s="48">
        <v>3.7</v>
      </c>
      <c r="AK293" s="42"/>
      <c r="AL293" s="96"/>
    </row>
    <row r="294" spans="1:38">
      <c r="A294" s="2239"/>
      <c r="B294" s="608">
        <v>42809</v>
      </c>
      <c r="C294" s="7" t="s">
        <v>756</v>
      </c>
      <c r="D294" s="76" t="s">
        <v>658</v>
      </c>
      <c r="E294" s="73"/>
      <c r="F294" s="61">
        <v>6.5</v>
      </c>
      <c r="G294" s="23">
        <v>8.1999999999999993</v>
      </c>
      <c r="H294" s="64">
        <v>9</v>
      </c>
      <c r="I294" s="65">
        <v>2.4</v>
      </c>
      <c r="J294" s="66">
        <v>2.2000000000000002</v>
      </c>
      <c r="K294" s="24">
        <v>7.87</v>
      </c>
      <c r="L294" s="69">
        <v>8.06</v>
      </c>
      <c r="M294" s="65">
        <v>35</v>
      </c>
      <c r="N294" s="66">
        <v>34.6</v>
      </c>
      <c r="O294" s="23"/>
      <c r="P294" s="64">
        <v>140</v>
      </c>
      <c r="Q294" s="23"/>
      <c r="R294" s="64">
        <v>102</v>
      </c>
      <c r="S294" s="23"/>
      <c r="T294" s="64"/>
      <c r="U294" s="23"/>
      <c r="V294" s="64"/>
      <c r="W294" s="65"/>
      <c r="X294" s="66">
        <v>17</v>
      </c>
      <c r="Y294" s="70"/>
      <c r="Z294" s="71">
        <v>232</v>
      </c>
      <c r="AA294" s="24"/>
      <c r="AB294" s="69">
        <v>0.3</v>
      </c>
      <c r="AC294" s="70"/>
      <c r="AD294" s="25"/>
      <c r="AE294" s="26"/>
      <c r="AF294" s="118"/>
      <c r="AG294" s="6" t="s">
        <v>25</v>
      </c>
      <c r="AH294" s="18" t="s">
        <v>23</v>
      </c>
      <c r="AI294" s="23">
        <v>2.2000000000000002</v>
      </c>
      <c r="AJ294" s="48">
        <v>2.2999999999999998</v>
      </c>
      <c r="AK294" s="42"/>
      <c r="AL294" s="96"/>
    </row>
    <row r="295" spans="1:38">
      <c r="A295" s="2239"/>
      <c r="B295" s="608">
        <v>42810</v>
      </c>
      <c r="C295" s="7" t="s">
        <v>750</v>
      </c>
      <c r="D295" s="76" t="s">
        <v>657</v>
      </c>
      <c r="E295" s="73"/>
      <c r="F295" s="61">
        <v>7.7</v>
      </c>
      <c r="G295" s="23">
        <v>9.4</v>
      </c>
      <c r="H295" s="64">
        <v>10.3</v>
      </c>
      <c r="I295" s="65">
        <v>2.7</v>
      </c>
      <c r="J295" s="66">
        <v>2.2000000000000002</v>
      </c>
      <c r="K295" s="24">
        <v>7.85</v>
      </c>
      <c r="L295" s="69">
        <v>8.0299999999999994</v>
      </c>
      <c r="M295" s="65"/>
      <c r="N295" s="66"/>
      <c r="O295" s="23"/>
      <c r="P295" s="64"/>
      <c r="Q295" s="23"/>
      <c r="R295" s="64"/>
      <c r="S295" s="23"/>
      <c r="T295" s="64"/>
      <c r="U295" s="23"/>
      <c r="V295" s="64"/>
      <c r="W295" s="65"/>
      <c r="X295" s="66"/>
      <c r="Y295" s="70"/>
      <c r="Z295" s="71"/>
      <c r="AA295" s="24"/>
      <c r="AB295" s="69"/>
      <c r="AC295" s="70"/>
      <c r="AD295" s="25"/>
      <c r="AE295" s="26"/>
      <c r="AF295" s="118"/>
      <c r="AG295" s="6" t="s">
        <v>403</v>
      </c>
      <c r="AH295" s="18" t="s">
        <v>23</v>
      </c>
      <c r="AI295" s="23">
        <v>8.8000000000000007</v>
      </c>
      <c r="AJ295" s="48">
        <v>9</v>
      </c>
      <c r="AK295" s="42"/>
      <c r="AL295" s="96"/>
    </row>
    <row r="296" spans="1:38">
      <c r="A296" s="2239"/>
      <c r="B296" s="608">
        <v>42811</v>
      </c>
      <c r="C296" s="7" t="s">
        <v>751</v>
      </c>
      <c r="D296" s="76" t="s">
        <v>657</v>
      </c>
      <c r="E296" s="73"/>
      <c r="F296" s="61">
        <v>8.6</v>
      </c>
      <c r="G296" s="23">
        <v>9.9</v>
      </c>
      <c r="H296" s="64">
        <v>11</v>
      </c>
      <c r="I296" s="65">
        <v>3.3</v>
      </c>
      <c r="J296" s="66">
        <v>2.8</v>
      </c>
      <c r="K296" s="24">
        <v>7.91</v>
      </c>
      <c r="L296" s="69">
        <v>8.06</v>
      </c>
      <c r="M296" s="65"/>
      <c r="N296" s="66"/>
      <c r="O296" s="23"/>
      <c r="P296" s="64"/>
      <c r="Q296" s="23"/>
      <c r="R296" s="64"/>
      <c r="S296" s="23"/>
      <c r="T296" s="64"/>
      <c r="U296" s="23"/>
      <c r="V296" s="64"/>
      <c r="W296" s="65"/>
      <c r="X296" s="66"/>
      <c r="Y296" s="70"/>
      <c r="Z296" s="71"/>
      <c r="AA296" s="24"/>
      <c r="AB296" s="69"/>
      <c r="AC296" s="70"/>
      <c r="AD296" s="25"/>
      <c r="AE296" s="26"/>
      <c r="AF296" s="118"/>
      <c r="AG296" s="6" t="s">
        <v>404</v>
      </c>
      <c r="AH296" s="18" t="s">
        <v>23</v>
      </c>
      <c r="AI296" s="45">
        <v>3.3000000000000002E-2</v>
      </c>
      <c r="AJ296" s="46">
        <v>3.4000000000000002E-2</v>
      </c>
      <c r="AK296" s="47"/>
      <c r="AL296" s="98"/>
    </row>
    <row r="297" spans="1:38">
      <c r="A297" s="2239"/>
      <c r="B297" s="608">
        <v>42812</v>
      </c>
      <c r="C297" s="7" t="s">
        <v>752</v>
      </c>
      <c r="D297" s="76" t="s">
        <v>658</v>
      </c>
      <c r="E297" s="73"/>
      <c r="F297" s="61">
        <v>3.9</v>
      </c>
      <c r="G297" s="23">
        <v>8.5</v>
      </c>
      <c r="H297" s="64">
        <v>8.6999999999999993</v>
      </c>
      <c r="I297" s="65">
        <v>2.1</v>
      </c>
      <c r="J297" s="66">
        <v>1.9</v>
      </c>
      <c r="K297" s="24">
        <v>7.76</v>
      </c>
      <c r="L297" s="69">
        <v>8.07</v>
      </c>
      <c r="M297" s="65">
        <v>28.3</v>
      </c>
      <c r="N297" s="66">
        <v>35.799999999999997</v>
      </c>
      <c r="O297" s="23"/>
      <c r="P297" s="64">
        <v>140</v>
      </c>
      <c r="Q297" s="23"/>
      <c r="R297" s="64">
        <v>104</v>
      </c>
      <c r="S297" s="23"/>
      <c r="T297" s="64"/>
      <c r="U297" s="23"/>
      <c r="V297" s="64"/>
      <c r="W297" s="65"/>
      <c r="X297" s="66">
        <v>17</v>
      </c>
      <c r="Y297" s="70"/>
      <c r="Z297" s="71">
        <v>234</v>
      </c>
      <c r="AA297" s="24"/>
      <c r="AB297" s="69">
        <v>0.28000000000000003</v>
      </c>
      <c r="AC297" s="70"/>
      <c r="AD297" s="25"/>
      <c r="AE297" s="26"/>
      <c r="AF297" s="118"/>
      <c r="AG297" s="6" t="s">
        <v>26</v>
      </c>
      <c r="AH297" s="18" t="s">
        <v>23</v>
      </c>
      <c r="AI297" s="24">
        <v>0.25</v>
      </c>
      <c r="AJ297" s="44">
        <v>0.55000000000000004</v>
      </c>
      <c r="AK297" s="42"/>
      <c r="AL297" s="96"/>
    </row>
    <row r="298" spans="1:38">
      <c r="A298" s="2239"/>
      <c r="B298" s="608">
        <v>42813</v>
      </c>
      <c r="C298" s="7" t="s">
        <v>753</v>
      </c>
      <c r="D298" s="76" t="s">
        <v>657</v>
      </c>
      <c r="E298" s="73"/>
      <c r="F298" s="61">
        <v>5.8</v>
      </c>
      <c r="G298" s="23">
        <v>8</v>
      </c>
      <c r="H298" s="64">
        <v>9.4</v>
      </c>
      <c r="I298" s="65">
        <v>2.7</v>
      </c>
      <c r="J298" s="66">
        <v>2.5</v>
      </c>
      <c r="K298" s="24">
        <v>7.91</v>
      </c>
      <c r="L298" s="69">
        <v>8.09</v>
      </c>
      <c r="M298" s="65">
        <v>33.299999999999997</v>
      </c>
      <c r="N298" s="66">
        <v>35</v>
      </c>
      <c r="O298" s="23"/>
      <c r="P298" s="64">
        <v>150</v>
      </c>
      <c r="Q298" s="23"/>
      <c r="R298" s="64">
        <v>104</v>
      </c>
      <c r="S298" s="23"/>
      <c r="T298" s="64"/>
      <c r="U298" s="23"/>
      <c r="V298" s="64"/>
      <c r="W298" s="65"/>
      <c r="X298" s="66">
        <v>17</v>
      </c>
      <c r="Y298" s="70"/>
      <c r="Z298" s="71">
        <v>238</v>
      </c>
      <c r="AA298" s="24"/>
      <c r="AB298" s="69">
        <v>0.27</v>
      </c>
      <c r="AC298" s="70"/>
      <c r="AD298" s="25"/>
      <c r="AE298" s="26"/>
      <c r="AF298" s="118"/>
      <c r="AG298" s="6" t="s">
        <v>98</v>
      </c>
      <c r="AH298" s="18" t="s">
        <v>23</v>
      </c>
      <c r="AI298" s="24">
        <v>1</v>
      </c>
      <c r="AJ298" s="44">
        <v>1.02</v>
      </c>
      <c r="AK298" s="42"/>
      <c r="AL298" s="96"/>
    </row>
    <row r="299" spans="1:38">
      <c r="A299" s="2239"/>
      <c r="B299" s="608">
        <v>42814</v>
      </c>
      <c r="C299" s="7" t="s">
        <v>754</v>
      </c>
      <c r="D299" s="76" t="s">
        <v>657</v>
      </c>
      <c r="E299" s="73"/>
      <c r="F299" s="61">
        <v>6.1</v>
      </c>
      <c r="G299" s="23">
        <v>8.5</v>
      </c>
      <c r="H299" s="64">
        <v>9</v>
      </c>
      <c r="I299" s="65">
        <v>2.4</v>
      </c>
      <c r="J299" s="66">
        <v>1.8</v>
      </c>
      <c r="K299" s="24">
        <v>7.85</v>
      </c>
      <c r="L299" s="69">
        <v>8.07</v>
      </c>
      <c r="M299" s="65">
        <v>34.6</v>
      </c>
      <c r="N299" s="66">
        <v>34.700000000000003</v>
      </c>
      <c r="O299" s="23"/>
      <c r="P299" s="64">
        <v>140</v>
      </c>
      <c r="Q299" s="23"/>
      <c r="R299" s="64">
        <v>100</v>
      </c>
      <c r="S299" s="23"/>
      <c r="T299" s="64"/>
      <c r="U299" s="23"/>
      <c r="V299" s="64"/>
      <c r="W299" s="65"/>
      <c r="X299" s="66">
        <v>17</v>
      </c>
      <c r="Y299" s="70"/>
      <c r="Z299" s="71">
        <v>228</v>
      </c>
      <c r="AA299" s="24"/>
      <c r="AB299" s="69">
        <v>0.28000000000000003</v>
      </c>
      <c r="AC299" s="70"/>
      <c r="AD299" s="25"/>
      <c r="AE299" s="26"/>
      <c r="AF299" s="118"/>
      <c r="AG299" s="6" t="s">
        <v>384</v>
      </c>
      <c r="AH299" s="18" t="s">
        <v>23</v>
      </c>
      <c r="AI299" s="45">
        <v>0.16500000000000001</v>
      </c>
      <c r="AJ299" s="46">
        <v>0.17799999999999999</v>
      </c>
      <c r="AK299" s="47"/>
      <c r="AL299" s="98"/>
    </row>
    <row r="300" spans="1:38">
      <c r="A300" s="2239"/>
      <c r="B300" s="608">
        <v>42815</v>
      </c>
      <c r="C300" s="7" t="s">
        <v>755</v>
      </c>
      <c r="D300" s="76" t="s">
        <v>658</v>
      </c>
      <c r="E300" s="73"/>
      <c r="F300" s="61">
        <v>6.7</v>
      </c>
      <c r="G300" s="23">
        <v>8.8000000000000007</v>
      </c>
      <c r="H300" s="64">
        <v>9.8000000000000007</v>
      </c>
      <c r="I300" s="65">
        <v>2</v>
      </c>
      <c r="J300" s="66">
        <v>1.7</v>
      </c>
      <c r="K300" s="24">
        <v>7.86</v>
      </c>
      <c r="L300" s="69">
        <v>8.1</v>
      </c>
      <c r="M300" s="65">
        <v>35.1</v>
      </c>
      <c r="N300" s="66">
        <v>37.6</v>
      </c>
      <c r="O300" s="23"/>
      <c r="P300" s="64">
        <v>140</v>
      </c>
      <c r="Q300" s="23"/>
      <c r="R300" s="64">
        <v>102</v>
      </c>
      <c r="S300" s="23"/>
      <c r="T300" s="64"/>
      <c r="U300" s="23"/>
      <c r="V300" s="64"/>
      <c r="W300" s="65"/>
      <c r="X300" s="66">
        <v>17</v>
      </c>
      <c r="Y300" s="70"/>
      <c r="Z300" s="71">
        <v>242</v>
      </c>
      <c r="AA300" s="24"/>
      <c r="AB300" s="69">
        <v>0.28999999999999998</v>
      </c>
      <c r="AC300" s="70">
        <v>11</v>
      </c>
      <c r="AD300" s="25"/>
      <c r="AE300" s="26"/>
      <c r="AF300" s="118"/>
      <c r="AG300" s="6" t="s">
        <v>405</v>
      </c>
      <c r="AH300" s="18" t="s">
        <v>23</v>
      </c>
      <c r="AI300" s="269" t="s">
        <v>644</v>
      </c>
      <c r="AJ300" s="269" t="s">
        <v>644</v>
      </c>
      <c r="AK300" s="42"/>
      <c r="AL300" s="96"/>
    </row>
    <row r="301" spans="1:38">
      <c r="A301" s="2239"/>
      <c r="B301" s="608">
        <v>42816</v>
      </c>
      <c r="C301" s="7" t="s">
        <v>756</v>
      </c>
      <c r="D301" s="76" t="s">
        <v>658</v>
      </c>
      <c r="E301" s="73"/>
      <c r="F301" s="61">
        <v>5.5</v>
      </c>
      <c r="G301" s="23">
        <v>8.6</v>
      </c>
      <c r="H301" s="64">
        <v>9.6</v>
      </c>
      <c r="I301" s="65">
        <v>2.1</v>
      </c>
      <c r="J301" s="66">
        <v>1.9</v>
      </c>
      <c r="K301" s="24">
        <v>7.87</v>
      </c>
      <c r="L301" s="69">
        <v>8.14</v>
      </c>
      <c r="M301" s="65">
        <v>35.299999999999997</v>
      </c>
      <c r="N301" s="66">
        <v>36.5</v>
      </c>
      <c r="O301" s="23"/>
      <c r="P301" s="64">
        <v>140</v>
      </c>
      <c r="Q301" s="23"/>
      <c r="R301" s="64">
        <v>106</v>
      </c>
      <c r="S301" s="23"/>
      <c r="T301" s="64"/>
      <c r="U301" s="23"/>
      <c r="V301" s="64"/>
      <c r="W301" s="65"/>
      <c r="X301" s="66">
        <v>17</v>
      </c>
      <c r="Y301" s="70"/>
      <c r="Z301" s="71">
        <v>258</v>
      </c>
      <c r="AA301" s="24"/>
      <c r="AB301" s="69">
        <v>0.27</v>
      </c>
      <c r="AC301" s="70">
        <v>33</v>
      </c>
      <c r="AD301" s="25"/>
      <c r="AE301" s="26"/>
      <c r="AF301" s="118"/>
      <c r="AG301" s="6" t="s">
        <v>99</v>
      </c>
      <c r="AH301" s="18" t="s">
        <v>23</v>
      </c>
      <c r="AI301" s="23">
        <v>19.100000000000001</v>
      </c>
      <c r="AJ301" s="48">
        <v>19</v>
      </c>
      <c r="AK301" s="36"/>
      <c r="AL301" s="97"/>
    </row>
    <row r="302" spans="1:38">
      <c r="A302" s="2239"/>
      <c r="B302" s="608">
        <v>42817</v>
      </c>
      <c r="C302" s="7" t="s">
        <v>750</v>
      </c>
      <c r="D302" s="76" t="s">
        <v>657</v>
      </c>
      <c r="E302" s="73"/>
      <c r="F302" s="61">
        <v>5.3</v>
      </c>
      <c r="G302" s="23">
        <v>8.6999999999999993</v>
      </c>
      <c r="H302" s="64">
        <v>10.1</v>
      </c>
      <c r="I302" s="65">
        <v>2.7</v>
      </c>
      <c r="J302" s="66">
        <v>2.2000000000000002</v>
      </c>
      <c r="K302" s="24">
        <v>7.85</v>
      </c>
      <c r="L302" s="69">
        <v>8.15</v>
      </c>
      <c r="M302" s="65"/>
      <c r="N302" s="66"/>
      <c r="O302" s="23"/>
      <c r="P302" s="64"/>
      <c r="Q302" s="23"/>
      <c r="R302" s="64"/>
      <c r="S302" s="23"/>
      <c r="T302" s="64"/>
      <c r="U302" s="23"/>
      <c r="V302" s="64"/>
      <c r="W302" s="65"/>
      <c r="X302" s="66"/>
      <c r="Y302" s="70"/>
      <c r="Z302" s="71"/>
      <c r="AA302" s="24"/>
      <c r="AB302" s="69"/>
      <c r="AC302" s="70">
        <v>67</v>
      </c>
      <c r="AD302" s="25"/>
      <c r="AE302" s="26"/>
      <c r="AF302" s="118"/>
      <c r="AG302" s="6" t="s">
        <v>27</v>
      </c>
      <c r="AH302" s="18" t="s">
        <v>23</v>
      </c>
      <c r="AI302" s="23">
        <v>42.6</v>
      </c>
      <c r="AJ302" s="48">
        <v>41.9</v>
      </c>
      <c r="AK302" s="36"/>
      <c r="AL302" s="97"/>
    </row>
    <row r="303" spans="1:38">
      <c r="A303" s="2239"/>
      <c r="B303" s="608">
        <v>42818</v>
      </c>
      <c r="C303" s="7" t="s">
        <v>751</v>
      </c>
      <c r="D303" s="76" t="s">
        <v>658</v>
      </c>
      <c r="E303" s="73">
        <v>2</v>
      </c>
      <c r="F303" s="61">
        <v>6</v>
      </c>
      <c r="G303" s="23">
        <v>9.1999999999999993</v>
      </c>
      <c r="H303" s="64">
        <v>10.5</v>
      </c>
      <c r="I303" s="65">
        <v>3</v>
      </c>
      <c r="J303" s="66">
        <v>2.4</v>
      </c>
      <c r="K303" s="24">
        <v>7.81</v>
      </c>
      <c r="L303" s="69">
        <v>8.14</v>
      </c>
      <c r="M303" s="65"/>
      <c r="N303" s="66"/>
      <c r="O303" s="23"/>
      <c r="P303" s="64"/>
      <c r="Q303" s="23"/>
      <c r="R303" s="64"/>
      <c r="S303" s="23"/>
      <c r="T303" s="64"/>
      <c r="U303" s="23"/>
      <c r="V303" s="64"/>
      <c r="W303" s="65"/>
      <c r="X303" s="66"/>
      <c r="Y303" s="70"/>
      <c r="Z303" s="71"/>
      <c r="AA303" s="24"/>
      <c r="AB303" s="69"/>
      <c r="AC303" s="70">
        <v>71</v>
      </c>
      <c r="AD303" s="25"/>
      <c r="AE303" s="26"/>
      <c r="AF303" s="118"/>
      <c r="AG303" s="6" t="s">
        <v>387</v>
      </c>
      <c r="AH303" s="18" t="s">
        <v>398</v>
      </c>
      <c r="AI303" s="51">
        <v>13</v>
      </c>
      <c r="AJ303" s="52">
        <v>14</v>
      </c>
      <c r="AK303" s="43"/>
      <c r="AL303" s="99"/>
    </row>
    <row r="304" spans="1:38">
      <c r="A304" s="2239"/>
      <c r="B304" s="608">
        <v>42819</v>
      </c>
      <c r="C304" s="7" t="s">
        <v>752</v>
      </c>
      <c r="D304" s="76" t="s">
        <v>658</v>
      </c>
      <c r="E304" s="73">
        <v>19</v>
      </c>
      <c r="F304" s="61">
        <v>10.3</v>
      </c>
      <c r="G304" s="23">
        <v>10.5</v>
      </c>
      <c r="H304" s="64">
        <v>11.2</v>
      </c>
      <c r="I304" s="65">
        <v>13.4</v>
      </c>
      <c r="J304" s="66">
        <v>5.0999999999999996</v>
      </c>
      <c r="K304" s="24">
        <v>7.66</v>
      </c>
      <c r="L304" s="69">
        <v>7.98</v>
      </c>
      <c r="M304" s="65">
        <v>19.899999999999999</v>
      </c>
      <c r="N304" s="66">
        <v>31.9</v>
      </c>
      <c r="O304" s="23"/>
      <c r="P304" s="64">
        <v>130</v>
      </c>
      <c r="Q304" s="23"/>
      <c r="R304" s="64">
        <v>90</v>
      </c>
      <c r="S304" s="23"/>
      <c r="T304" s="64"/>
      <c r="U304" s="23"/>
      <c r="V304" s="64"/>
      <c r="W304" s="65"/>
      <c r="X304" s="66">
        <v>16</v>
      </c>
      <c r="Y304" s="70"/>
      <c r="Z304" s="71">
        <v>220</v>
      </c>
      <c r="AA304" s="24"/>
      <c r="AB304" s="69">
        <v>0.43</v>
      </c>
      <c r="AC304" s="70">
        <v>2134</v>
      </c>
      <c r="AD304" s="25"/>
      <c r="AE304" s="26"/>
      <c r="AF304" s="118"/>
      <c r="AG304" s="6" t="s">
        <v>406</v>
      </c>
      <c r="AH304" s="18" t="s">
        <v>23</v>
      </c>
      <c r="AI304" s="51">
        <v>3</v>
      </c>
      <c r="AJ304" s="52">
        <v>3</v>
      </c>
      <c r="AK304" s="43"/>
      <c r="AL304" s="99"/>
    </row>
    <row r="305" spans="1:38">
      <c r="A305" s="2239"/>
      <c r="B305" s="608">
        <v>42820</v>
      </c>
      <c r="C305" s="7" t="s">
        <v>753</v>
      </c>
      <c r="D305" s="76" t="s">
        <v>657</v>
      </c>
      <c r="E305" s="73"/>
      <c r="F305" s="61">
        <v>4.8</v>
      </c>
      <c r="G305" s="23">
        <v>9.5</v>
      </c>
      <c r="H305" s="64">
        <v>10.6</v>
      </c>
      <c r="I305" s="65">
        <v>8.4</v>
      </c>
      <c r="J305" s="66">
        <v>8.1</v>
      </c>
      <c r="K305" s="24">
        <v>7.68</v>
      </c>
      <c r="L305" s="69">
        <v>7.78</v>
      </c>
      <c r="M305" s="65">
        <v>31.7</v>
      </c>
      <c r="N305" s="66">
        <v>35</v>
      </c>
      <c r="O305" s="23"/>
      <c r="P305" s="64">
        <v>120</v>
      </c>
      <c r="Q305" s="23"/>
      <c r="R305" s="64">
        <v>92</v>
      </c>
      <c r="S305" s="23"/>
      <c r="T305" s="64"/>
      <c r="U305" s="23"/>
      <c r="V305" s="64"/>
      <c r="W305" s="65"/>
      <c r="X305" s="66">
        <v>18</v>
      </c>
      <c r="Y305" s="70"/>
      <c r="Z305" s="71">
        <v>226</v>
      </c>
      <c r="AA305" s="24"/>
      <c r="AB305" s="69">
        <v>0.55000000000000004</v>
      </c>
      <c r="AC305" s="70"/>
      <c r="AD305" s="25"/>
      <c r="AE305" s="26"/>
      <c r="AF305" s="118"/>
      <c r="AG305" s="19"/>
      <c r="AH305" s="9"/>
      <c r="AI305" s="20"/>
      <c r="AJ305" s="8"/>
      <c r="AK305" s="8"/>
      <c r="AL305" s="9"/>
    </row>
    <row r="306" spans="1:38">
      <c r="A306" s="2239"/>
      <c r="B306" s="608">
        <v>42821</v>
      </c>
      <c r="C306" s="7" t="s">
        <v>754</v>
      </c>
      <c r="D306" s="76" t="s">
        <v>657</v>
      </c>
      <c r="E306" s="73"/>
      <c r="F306" s="61">
        <v>5.6</v>
      </c>
      <c r="G306" s="23">
        <v>9</v>
      </c>
      <c r="H306" s="64">
        <v>9.8000000000000007</v>
      </c>
      <c r="I306" s="65">
        <v>4.3</v>
      </c>
      <c r="J306" s="66">
        <v>4</v>
      </c>
      <c r="K306" s="24">
        <v>7.74</v>
      </c>
      <c r="L306" s="69">
        <v>7.86</v>
      </c>
      <c r="M306" s="65">
        <v>31.2</v>
      </c>
      <c r="N306" s="66">
        <v>34.700000000000003</v>
      </c>
      <c r="O306" s="23"/>
      <c r="P306" s="64">
        <v>120</v>
      </c>
      <c r="Q306" s="23"/>
      <c r="R306" s="64">
        <v>90</v>
      </c>
      <c r="S306" s="23"/>
      <c r="T306" s="64"/>
      <c r="U306" s="23"/>
      <c r="V306" s="64"/>
      <c r="W306" s="65"/>
      <c r="X306" s="66">
        <v>20</v>
      </c>
      <c r="Y306" s="70"/>
      <c r="Z306" s="71">
        <v>216</v>
      </c>
      <c r="AA306" s="24"/>
      <c r="AB306" s="69">
        <v>0.36</v>
      </c>
      <c r="AC306" s="70"/>
      <c r="AD306" s="25"/>
      <c r="AE306" s="26"/>
      <c r="AF306" s="118"/>
      <c r="AG306" s="19"/>
      <c r="AH306" s="9"/>
      <c r="AI306" s="20"/>
      <c r="AJ306" s="8"/>
      <c r="AK306" s="8"/>
      <c r="AL306" s="9"/>
    </row>
    <row r="307" spans="1:38">
      <c r="A307" s="2239"/>
      <c r="B307" s="608">
        <v>42822</v>
      </c>
      <c r="C307" s="7" t="s">
        <v>755</v>
      </c>
      <c r="D307" s="76" t="s">
        <v>657</v>
      </c>
      <c r="E307" s="73"/>
      <c r="F307" s="61">
        <v>3.1</v>
      </c>
      <c r="G307" s="23">
        <v>7.4</v>
      </c>
      <c r="H307" s="64">
        <v>8.8000000000000007</v>
      </c>
      <c r="I307" s="65">
        <v>9.5</v>
      </c>
      <c r="J307" s="66">
        <v>7.6</v>
      </c>
      <c r="K307" s="24">
        <v>7.71</v>
      </c>
      <c r="L307" s="69">
        <v>7.95</v>
      </c>
      <c r="M307" s="65">
        <v>30.4</v>
      </c>
      <c r="N307" s="66">
        <v>31.9</v>
      </c>
      <c r="O307" s="23"/>
      <c r="P307" s="64">
        <v>120</v>
      </c>
      <c r="Q307" s="23"/>
      <c r="R307" s="64">
        <v>92</v>
      </c>
      <c r="S307" s="23"/>
      <c r="T307" s="64"/>
      <c r="U307" s="23"/>
      <c r="V307" s="64"/>
      <c r="W307" s="65"/>
      <c r="X307" s="66">
        <v>17</v>
      </c>
      <c r="Y307" s="70"/>
      <c r="Z307" s="71">
        <v>220</v>
      </c>
      <c r="AA307" s="24"/>
      <c r="AB307" s="69">
        <v>0.54</v>
      </c>
      <c r="AC307" s="70"/>
      <c r="AD307" s="25"/>
      <c r="AE307" s="26"/>
      <c r="AF307" s="118"/>
      <c r="AG307" s="21"/>
      <c r="AH307" s="3"/>
      <c r="AI307" s="22"/>
      <c r="AJ307" s="10"/>
      <c r="AK307" s="10"/>
      <c r="AL307" s="3"/>
    </row>
    <row r="308" spans="1:38">
      <c r="A308" s="2239"/>
      <c r="B308" s="608">
        <v>42823</v>
      </c>
      <c r="C308" s="7" t="s">
        <v>756</v>
      </c>
      <c r="D308" s="76" t="s">
        <v>657</v>
      </c>
      <c r="E308" s="73"/>
      <c r="F308" s="61">
        <v>7.2</v>
      </c>
      <c r="G308" s="23">
        <v>7.6</v>
      </c>
      <c r="H308" s="64">
        <v>8.8000000000000007</v>
      </c>
      <c r="I308" s="65">
        <v>3.6</v>
      </c>
      <c r="J308" s="66">
        <v>3.1</v>
      </c>
      <c r="K308" s="24">
        <v>7.74</v>
      </c>
      <c r="L308" s="69">
        <v>8.0299999999999994</v>
      </c>
      <c r="M308" s="65"/>
      <c r="N308" s="66"/>
      <c r="O308" s="23"/>
      <c r="P308" s="64"/>
      <c r="Q308" s="23"/>
      <c r="R308" s="64"/>
      <c r="S308" s="23"/>
      <c r="T308" s="64"/>
      <c r="U308" s="23"/>
      <c r="V308" s="64"/>
      <c r="W308" s="65"/>
      <c r="X308" s="66"/>
      <c r="Y308" s="70"/>
      <c r="Z308" s="71"/>
      <c r="AA308" s="24"/>
      <c r="AB308" s="69"/>
      <c r="AC308" s="70"/>
      <c r="AD308" s="25"/>
      <c r="AE308" s="26"/>
      <c r="AF308" s="118"/>
      <c r="AG308" s="29" t="s">
        <v>389</v>
      </c>
      <c r="AH308" s="2"/>
      <c r="AI308" s="2"/>
      <c r="AJ308" s="2"/>
      <c r="AK308" s="2"/>
      <c r="AL308" s="100"/>
    </row>
    <row r="309" spans="1:38">
      <c r="A309" s="2239"/>
      <c r="B309" s="608">
        <v>42824</v>
      </c>
      <c r="C309" s="7" t="s">
        <v>750</v>
      </c>
      <c r="D309" s="76" t="s">
        <v>657</v>
      </c>
      <c r="E309" s="73"/>
      <c r="F309" s="61">
        <v>8</v>
      </c>
      <c r="G309" s="23">
        <v>7.6</v>
      </c>
      <c r="H309" s="64">
        <v>8.8000000000000007</v>
      </c>
      <c r="I309" s="65">
        <v>4.5</v>
      </c>
      <c r="J309" s="66">
        <v>3.1</v>
      </c>
      <c r="K309" s="24">
        <v>7.84</v>
      </c>
      <c r="L309" s="69">
        <v>8.0500000000000007</v>
      </c>
      <c r="M309" s="65"/>
      <c r="N309" s="66"/>
      <c r="O309" s="23"/>
      <c r="P309" s="64"/>
      <c r="Q309" s="23"/>
      <c r="R309" s="64"/>
      <c r="S309" s="23"/>
      <c r="T309" s="64"/>
      <c r="U309" s="23"/>
      <c r="V309" s="64"/>
      <c r="W309" s="65"/>
      <c r="X309" s="66"/>
      <c r="Y309" s="70"/>
      <c r="Z309" s="71"/>
      <c r="AA309" s="24"/>
      <c r="AB309" s="69"/>
      <c r="AC309" s="70"/>
      <c r="AD309" s="25"/>
      <c r="AE309" s="26"/>
      <c r="AF309" s="118"/>
      <c r="AG309" s="11"/>
      <c r="AH309" s="2"/>
      <c r="AI309" s="2"/>
      <c r="AJ309" s="2"/>
      <c r="AK309" s="2"/>
      <c r="AL309" s="100"/>
    </row>
    <row r="310" spans="1:38">
      <c r="A310" s="2239"/>
      <c r="B310" s="608">
        <v>31</v>
      </c>
      <c r="C310" s="7" t="s">
        <v>751</v>
      </c>
      <c r="D310" s="76" t="s">
        <v>658</v>
      </c>
      <c r="E310" s="146"/>
      <c r="F310" s="136">
        <v>5.3</v>
      </c>
      <c r="G310" s="137">
        <v>8.1999999999999993</v>
      </c>
      <c r="H310" s="138">
        <v>9.4</v>
      </c>
      <c r="I310" s="139">
        <v>3.6</v>
      </c>
      <c r="J310" s="140">
        <v>3.1</v>
      </c>
      <c r="K310" s="141">
        <v>7.79</v>
      </c>
      <c r="L310" s="142">
        <v>8.0399999999999991</v>
      </c>
      <c r="M310" s="139"/>
      <c r="N310" s="140"/>
      <c r="O310" s="137"/>
      <c r="P310" s="138"/>
      <c r="Q310" s="137"/>
      <c r="R310" s="138"/>
      <c r="S310" s="137"/>
      <c r="T310" s="138"/>
      <c r="U310" s="137"/>
      <c r="V310" s="138"/>
      <c r="W310" s="139"/>
      <c r="X310" s="140"/>
      <c r="Y310" s="143"/>
      <c r="Z310" s="144"/>
      <c r="AA310" s="141"/>
      <c r="AB310" s="142"/>
      <c r="AC310" s="143"/>
      <c r="AD310" s="579"/>
      <c r="AE310" s="145"/>
      <c r="AF310" s="187"/>
      <c r="AG310" s="11"/>
      <c r="AH310" s="2"/>
      <c r="AI310" s="2"/>
      <c r="AJ310" s="2"/>
      <c r="AK310" s="2"/>
      <c r="AL310" s="100"/>
    </row>
    <row r="311" spans="1:38">
      <c r="A311" s="2181"/>
      <c r="B311" s="2183" t="s">
        <v>407</v>
      </c>
      <c r="C311" s="2184"/>
      <c r="D311" s="664"/>
      <c r="E311" s="586">
        <f t="shared" ref="E311:AE311" si="31">IF(COUNT(E280:E310)=0,"",MAX(E280:E310))</f>
        <v>19</v>
      </c>
      <c r="F311" s="587">
        <f t="shared" si="31"/>
        <v>15.4</v>
      </c>
      <c r="G311" s="588">
        <f t="shared" si="31"/>
        <v>12.6</v>
      </c>
      <c r="H311" s="589">
        <f t="shared" si="31"/>
        <v>13.5</v>
      </c>
      <c r="I311" s="590">
        <f t="shared" si="31"/>
        <v>170.6</v>
      </c>
      <c r="J311" s="591">
        <f t="shared" si="31"/>
        <v>8.1</v>
      </c>
      <c r="K311" s="592">
        <f t="shared" si="31"/>
        <v>7.96</v>
      </c>
      <c r="L311" s="593">
        <f t="shared" si="31"/>
        <v>8.15</v>
      </c>
      <c r="M311" s="590">
        <f t="shared" si="31"/>
        <v>35.299999999999997</v>
      </c>
      <c r="N311" s="591">
        <f t="shared" si="31"/>
        <v>37.6</v>
      </c>
      <c r="O311" s="588">
        <f t="shared" si="31"/>
        <v>130</v>
      </c>
      <c r="P311" s="589">
        <f t="shared" si="31"/>
        <v>150</v>
      </c>
      <c r="Q311" s="588">
        <f t="shared" si="31"/>
        <v>106</v>
      </c>
      <c r="R311" s="589">
        <f t="shared" si="31"/>
        <v>110</v>
      </c>
      <c r="S311" s="588">
        <f t="shared" si="31"/>
        <v>86</v>
      </c>
      <c r="T311" s="589">
        <f t="shared" si="31"/>
        <v>74</v>
      </c>
      <c r="U311" s="588">
        <f t="shared" si="31"/>
        <v>20</v>
      </c>
      <c r="V311" s="589">
        <f t="shared" si="31"/>
        <v>30</v>
      </c>
      <c r="W311" s="590">
        <f t="shared" si="31"/>
        <v>18</v>
      </c>
      <c r="X311" s="591">
        <f t="shared" si="31"/>
        <v>20</v>
      </c>
      <c r="Y311" s="594">
        <f t="shared" si="31"/>
        <v>236</v>
      </c>
      <c r="Z311" s="595">
        <f t="shared" si="31"/>
        <v>258</v>
      </c>
      <c r="AA311" s="592">
        <f t="shared" si="31"/>
        <v>0.33</v>
      </c>
      <c r="AB311" s="593">
        <f t="shared" si="31"/>
        <v>0.88</v>
      </c>
      <c r="AC311" s="594">
        <f t="shared" si="31"/>
        <v>9332</v>
      </c>
      <c r="AD311" s="1179" t="str">
        <f t="shared" si="31"/>
        <v/>
      </c>
      <c r="AE311" s="595" t="str">
        <f t="shared" si="31"/>
        <v/>
      </c>
      <c r="AF311" s="611"/>
      <c r="AG311" s="11"/>
      <c r="AH311" s="2"/>
      <c r="AI311" s="2"/>
      <c r="AJ311" s="2"/>
      <c r="AK311" s="2"/>
      <c r="AL311" s="100"/>
    </row>
    <row r="312" spans="1:38">
      <c r="A312" s="2181"/>
      <c r="B312" s="2185" t="s">
        <v>408</v>
      </c>
      <c r="C312" s="2186"/>
      <c r="D312" s="666"/>
      <c r="E312" s="597">
        <f t="shared" ref="E312:AE312" si="32">IF(COUNT(E280:E310)=0,"",MIN(E280:E310))</f>
        <v>1</v>
      </c>
      <c r="F312" s="598">
        <f t="shared" si="32"/>
        <v>3.1</v>
      </c>
      <c r="G312" s="599">
        <f t="shared" si="32"/>
        <v>7.4</v>
      </c>
      <c r="H312" s="600">
        <f t="shared" si="32"/>
        <v>8.6999999999999993</v>
      </c>
      <c r="I312" s="601">
        <f t="shared" si="32"/>
        <v>2</v>
      </c>
      <c r="J312" s="602">
        <f t="shared" si="32"/>
        <v>1.7</v>
      </c>
      <c r="K312" s="603">
        <f t="shared" si="32"/>
        <v>7.61</v>
      </c>
      <c r="L312" s="604">
        <f t="shared" si="32"/>
        <v>7.47</v>
      </c>
      <c r="M312" s="601">
        <f t="shared" si="32"/>
        <v>19.899999999999999</v>
      </c>
      <c r="N312" s="602">
        <f t="shared" si="32"/>
        <v>27.5</v>
      </c>
      <c r="O312" s="599">
        <f t="shared" si="32"/>
        <v>130</v>
      </c>
      <c r="P312" s="600">
        <f t="shared" si="32"/>
        <v>97</v>
      </c>
      <c r="Q312" s="599">
        <f t="shared" si="32"/>
        <v>106</v>
      </c>
      <c r="R312" s="600">
        <f t="shared" si="32"/>
        <v>86</v>
      </c>
      <c r="S312" s="599">
        <f t="shared" si="32"/>
        <v>86</v>
      </c>
      <c r="T312" s="600">
        <f t="shared" si="32"/>
        <v>74</v>
      </c>
      <c r="U312" s="599">
        <f t="shared" si="32"/>
        <v>20</v>
      </c>
      <c r="V312" s="600">
        <f t="shared" si="32"/>
        <v>30</v>
      </c>
      <c r="W312" s="601">
        <f t="shared" si="32"/>
        <v>18</v>
      </c>
      <c r="X312" s="602">
        <f t="shared" si="32"/>
        <v>16</v>
      </c>
      <c r="Y312" s="605">
        <f t="shared" si="32"/>
        <v>236</v>
      </c>
      <c r="Z312" s="606">
        <f t="shared" si="32"/>
        <v>192</v>
      </c>
      <c r="AA312" s="603">
        <f t="shared" si="32"/>
        <v>0.33</v>
      </c>
      <c r="AB312" s="604">
        <f t="shared" si="32"/>
        <v>0.27</v>
      </c>
      <c r="AC312" s="1180">
        <f t="shared" si="32"/>
        <v>11</v>
      </c>
      <c r="AD312" s="1181" t="str">
        <f t="shared" si="32"/>
        <v/>
      </c>
      <c r="AE312" s="1182" t="str">
        <f t="shared" si="32"/>
        <v/>
      </c>
      <c r="AF312" s="612"/>
      <c r="AG312" s="11"/>
      <c r="AH312" s="2"/>
      <c r="AI312" s="2"/>
      <c r="AJ312" s="2"/>
      <c r="AK312" s="2"/>
      <c r="AL312" s="100"/>
    </row>
    <row r="313" spans="1:38">
      <c r="A313" s="2181"/>
      <c r="B313" s="2187" t="s">
        <v>409</v>
      </c>
      <c r="C313" s="2188"/>
      <c r="D313" s="668"/>
      <c r="E313" s="673"/>
      <c r="F313" s="1194">
        <f t="shared" ref="F313:AE313" si="33">IF(COUNT(F280:F310)=0,"",AVERAGE(F280:F310))</f>
        <v>7.2903225806451619</v>
      </c>
      <c r="G313" s="1195">
        <f t="shared" si="33"/>
        <v>9.3096774193548377</v>
      </c>
      <c r="H313" s="1196">
        <f t="shared" si="33"/>
        <v>10.28709677419355</v>
      </c>
      <c r="I313" s="1197">
        <f t="shared" si="33"/>
        <v>9.5870967741935456</v>
      </c>
      <c r="J313" s="1198">
        <f t="shared" si="33"/>
        <v>3.4645161290322579</v>
      </c>
      <c r="K313" s="1199">
        <f t="shared" si="33"/>
        <v>7.7925806451612907</v>
      </c>
      <c r="L313" s="1200">
        <f t="shared" si="33"/>
        <v>7.9648387096774185</v>
      </c>
      <c r="M313" s="1197">
        <f t="shared" si="33"/>
        <v>31.260000000000009</v>
      </c>
      <c r="N313" s="1198">
        <f t="shared" si="33"/>
        <v>33.480000000000004</v>
      </c>
      <c r="O313" s="1195">
        <f t="shared" si="33"/>
        <v>130</v>
      </c>
      <c r="P313" s="1196">
        <f t="shared" si="33"/>
        <v>128.35</v>
      </c>
      <c r="Q313" s="1195">
        <f t="shared" si="33"/>
        <v>106</v>
      </c>
      <c r="R313" s="1196">
        <f t="shared" si="33"/>
        <v>97.7</v>
      </c>
      <c r="S313" s="1195">
        <f t="shared" si="33"/>
        <v>86</v>
      </c>
      <c r="T313" s="1196">
        <f t="shared" si="33"/>
        <v>74</v>
      </c>
      <c r="U313" s="1195">
        <f t="shared" si="33"/>
        <v>20</v>
      </c>
      <c r="V313" s="1196">
        <f t="shared" si="33"/>
        <v>30</v>
      </c>
      <c r="W313" s="1197">
        <f t="shared" si="33"/>
        <v>18</v>
      </c>
      <c r="X313" s="1198">
        <f t="shared" si="33"/>
        <v>17.05</v>
      </c>
      <c r="Y313" s="1260">
        <f t="shared" si="33"/>
        <v>236</v>
      </c>
      <c r="Z313" s="1227">
        <f t="shared" si="33"/>
        <v>226.5</v>
      </c>
      <c r="AA313" s="1199">
        <f t="shared" si="33"/>
        <v>0.33</v>
      </c>
      <c r="AB313" s="1200">
        <f t="shared" si="33"/>
        <v>0.3775</v>
      </c>
      <c r="AC313" s="1261">
        <f>AC314/31</f>
        <v>433.09677419354841</v>
      </c>
      <c r="AD313" s="1262" t="str">
        <f t="shared" si="33"/>
        <v/>
      </c>
      <c r="AE313" s="1263" t="str">
        <f t="shared" si="33"/>
        <v/>
      </c>
      <c r="AF313" s="1264"/>
      <c r="AG313" s="11"/>
      <c r="AH313" s="2"/>
      <c r="AI313" s="2"/>
      <c r="AJ313" s="2"/>
      <c r="AK313" s="2"/>
      <c r="AL313" s="100"/>
    </row>
    <row r="314" spans="1:38">
      <c r="A314" s="2182"/>
      <c r="B314" s="2189" t="s">
        <v>410</v>
      </c>
      <c r="C314" s="2190"/>
      <c r="D314" s="1266"/>
      <c r="E314" s="1156">
        <f>SUM(E280:E310)</f>
        <v>24</v>
      </c>
      <c r="F314" s="1266"/>
      <c r="G314" s="1267"/>
      <c r="H314" s="1267"/>
      <c r="I314" s="1268"/>
      <c r="J314" s="1269"/>
      <c r="K314" s="1267"/>
      <c r="L314" s="1267"/>
      <c r="M314" s="1268"/>
      <c r="N314" s="1269"/>
      <c r="O314" s="1267"/>
      <c r="P314" s="1267"/>
      <c r="Q314" s="1268"/>
      <c r="R314" s="1269"/>
      <c r="S314" s="1267"/>
      <c r="T314" s="1267"/>
      <c r="U314" s="1268"/>
      <c r="V314" s="1269"/>
      <c r="W314" s="1267"/>
      <c r="X314" s="1267"/>
      <c r="Y314" s="1268"/>
      <c r="Z314" s="1269"/>
      <c r="AA314" s="1267"/>
      <c r="AB314" s="1270"/>
      <c r="AC314" s="1184">
        <f>SUM(AC280:AC310)</f>
        <v>13426</v>
      </c>
      <c r="AD314" s="1206" t="str">
        <f>IF(COUNTA(AD279)=0,"",SUM(AD280:AD310))</f>
        <v/>
      </c>
      <c r="AE314" s="1185" t="str">
        <f>IF(COUNTA(AE279)=0,"",SUM(AE280:AE310))</f>
        <v/>
      </c>
      <c r="AF314" s="1265"/>
      <c r="AG314" s="1688"/>
      <c r="AH314" s="1689"/>
      <c r="AI314" s="1689"/>
      <c r="AJ314" s="1689"/>
      <c r="AK314" s="1689"/>
      <c r="AL314" s="1690"/>
    </row>
    <row r="315" spans="1:38">
      <c r="A315" s="2238" t="s">
        <v>357</v>
      </c>
      <c r="B315" s="472">
        <v>41640</v>
      </c>
      <c r="C315" s="473" t="s">
        <v>752</v>
      </c>
      <c r="D315" s="75" t="s">
        <v>657</v>
      </c>
      <c r="E315" s="73"/>
      <c r="F315" s="61">
        <v>6.6</v>
      </c>
      <c r="G315" s="23">
        <v>8.4</v>
      </c>
      <c r="H315" s="64">
        <v>9.5</v>
      </c>
      <c r="I315" s="65">
        <v>3.6</v>
      </c>
      <c r="J315" s="66">
        <v>2.8</v>
      </c>
      <c r="K315" s="24">
        <v>7.8</v>
      </c>
      <c r="L315" s="69">
        <v>8.0299999999999994</v>
      </c>
      <c r="M315" s="65"/>
      <c r="N315" s="66"/>
      <c r="O315" s="23"/>
      <c r="P315" s="64"/>
      <c r="Q315" s="23"/>
      <c r="R315" s="64"/>
      <c r="S315" s="23"/>
      <c r="T315" s="64"/>
      <c r="U315" s="23"/>
      <c r="V315" s="64"/>
      <c r="W315" s="65"/>
      <c r="X315" s="66"/>
      <c r="Y315" s="70"/>
      <c r="Z315" s="71"/>
      <c r="AA315" s="24"/>
      <c r="AB315" s="69"/>
      <c r="AC315" s="481"/>
      <c r="AD315" s="480"/>
      <c r="AE315" s="484"/>
      <c r="AF315" s="118"/>
      <c r="AG315" s="186">
        <v>43110</v>
      </c>
      <c r="AH315" s="147" t="s">
        <v>540</v>
      </c>
      <c r="AI315" s="1386">
        <v>5.6</v>
      </c>
      <c r="AJ315" s="1386" t="s">
        <v>541</v>
      </c>
      <c r="AK315" s="1387"/>
      <c r="AL315" s="1388"/>
    </row>
    <row r="316" spans="1:38">
      <c r="A316" s="2181"/>
      <c r="B316" s="472">
        <v>41641</v>
      </c>
      <c r="C316" s="473" t="s">
        <v>753</v>
      </c>
      <c r="D316" s="75" t="s">
        <v>657</v>
      </c>
      <c r="E316" s="73"/>
      <c r="F316" s="61">
        <v>8.3000000000000007</v>
      </c>
      <c r="G316" s="23">
        <v>7.8</v>
      </c>
      <c r="H316" s="64">
        <v>9.5</v>
      </c>
      <c r="I316" s="65">
        <v>3.6</v>
      </c>
      <c r="J316" s="66">
        <v>3</v>
      </c>
      <c r="K316" s="24">
        <v>7.79</v>
      </c>
      <c r="L316" s="69">
        <v>8.08</v>
      </c>
      <c r="M316" s="65"/>
      <c r="N316" s="66"/>
      <c r="O316" s="23"/>
      <c r="P316" s="64"/>
      <c r="Q316" s="23"/>
      <c r="R316" s="64"/>
      <c r="S316" s="23"/>
      <c r="T316" s="64"/>
      <c r="U316" s="23"/>
      <c r="V316" s="64"/>
      <c r="W316" s="65"/>
      <c r="X316" s="66"/>
      <c r="Y316" s="70"/>
      <c r="Z316" s="71"/>
      <c r="AA316" s="24"/>
      <c r="AB316" s="69"/>
      <c r="AC316" s="481"/>
      <c r="AD316" s="480"/>
      <c r="AE316" s="484"/>
      <c r="AF316" s="118"/>
      <c r="AG316" s="12" t="s">
        <v>542</v>
      </c>
      <c r="AH316" s="13" t="s">
        <v>543</v>
      </c>
      <c r="AI316" s="1382" t="s">
        <v>544</v>
      </c>
      <c r="AJ316" s="1383" t="s">
        <v>545</v>
      </c>
      <c r="AK316" s="1384"/>
      <c r="AL316" s="1385"/>
    </row>
    <row r="317" spans="1:38">
      <c r="A317" s="2181"/>
      <c r="B317" s="472">
        <v>41642</v>
      </c>
      <c r="C317" s="473" t="s">
        <v>754</v>
      </c>
      <c r="D317" s="75" t="s">
        <v>657</v>
      </c>
      <c r="E317" s="73"/>
      <c r="F317" s="61">
        <v>5.8</v>
      </c>
      <c r="G317" s="23">
        <v>7.8</v>
      </c>
      <c r="H317" s="64">
        <v>9.1</v>
      </c>
      <c r="I317" s="65">
        <v>3</v>
      </c>
      <c r="J317" s="66">
        <v>2.8</v>
      </c>
      <c r="K317" s="24">
        <v>7.85</v>
      </c>
      <c r="L317" s="69">
        <v>8.09</v>
      </c>
      <c r="M317" s="65"/>
      <c r="N317" s="66"/>
      <c r="O317" s="23"/>
      <c r="P317" s="64"/>
      <c r="Q317" s="23"/>
      <c r="R317" s="64"/>
      <c r="S317" s="23"/>
      <c r="T317" s="64"/>
      <c r="U317" s="23"/>
      <c r="V317" s="64"/>
      <c r="W317" s="65"/>
      <c r="X317" s="66"/>
      <c r="Y317" s="70"/>
      <c r="Z317" s="71"/>
      <c r="AA317" s="24"/>
      <c r="AB317" s="69"/>
      <c r="AC317" s="481"/>
      <c r="AD317" s="480"/>
      <c r="AE317" s="484"/>
      <c r="AF317" s="118"/>
      <c r="AG317" s="1218" t="s">
        <v>546</v>
      </c>
      <c r="AH317" s="1219" t="s">
        <v>20</v>
      </c>
      <c r="AI317" s="1380">
        <v>8.1999999999999993</v>
      </c>
      <c r="AJ317" s="1381">
        <v>9</v>
      </c>
      <c r="AK317" s="1294"/>
      <c r="AL317" s="1295"/>
    </row>
    <row r="318" spans="1:38">
      <c r="A318" s="2181"/>
      <c r="B318" s="472">
        <v>41643</v>
      </c>
      <c r="C318" s="473" t="s">
        <v>755</v>
      </c>
      <c r="D318" s="75" t="s">
        <v>657</v>
      </c>
      <c r="E318" s="73"/>
      <c r="F318" s="61">
        <v>5.4</v>
      </c>
      <c r="G318" s="23">
        <v>6.2</v>
      </c>
      <c r="H318" s="64">
        <v>7.5</v>
      </c>
      <c r="I318" s="65">
        <v>2.8</v>
      </c>
      <c r="J318" s="66">
        <v>2.2999999999999998</v>
      </c>
      <c r="K318" s="24">
        <v>7.84</v>
      </c>
      <c r="L318" s="69">
        <v>8.1199999999999992</v>
      </c>
      <c r="M318" s="65">
        <v>34.4</v>
      </c>
      <c r="N318" s="66">
        <v>36.1</v>
      </c>
      <c r="O318" s="23"/>
      <c r="P318" s="64">
        <v>140</v>
      </c>
      <c r="Q318" s="23"/>
      <c r="R318" s="64">
        <v>102</v>
      </c>
      <c r="S318" s="23"/>
      <c r="T318" s="64"/>
      <c r="U318" s="23"/>
      <c r="V318" s="64"/>
      <c r="W318" s="65"/>
      <c r="X318" s="66">
        <v>20</v>
      </c>
      <c r="Y318" s="70"/>
      <c r="Z318" s="71">
        <v>244</v>
      </c>
      <c r="AA318" s="24"/>
      <c r="AB318" s="69">
        <v>0.28999999999999998</v>
      </c>
      <c r="AC318" s="481"/>
      <c r="AD318" s="480"/>
      <c r="AE318" s="484"/>
      <c r="AF318" s="118"/>
      <c r="AG318" s="6" t="s">
        <v>547</v>
      </c>
      <c r="AH318" s="18" t="s">
        <v>548</v>
      </c>
      <c r="AI318" s="1318">
        <v>24.6</v>
      </c>
      <c r="AJ318" s="1336">
        <v>5.8</v>
      </c>
      <c r="AK318" s="36"/>
      <c r="AL318" s="97"/>
    </row>
    <row r="319" spans="1:38">
      <c r="A319" s="2181"/>
      <c r="B319" s="472">
        <v>41644</v>
      </c>
      <c r="C319" s="473" t="s">
        <v>756</v>
      </c>
      <c r="D319" s="75" t="s">
        <v>658</v>
      </c>
      <c r="E319" s="73">
        <v>1</v>
      </c>
      <c r="F319" s="61">
        <v>3.8</v>
      </c>
      <c r="G319" s="23">
        <v>7</v>
      </c>
      <c r="H319" s="64">
        <v>7.8</v>
      </c>
      <c r="I319" s="65">
        <v>2.5</v>
      </c>
      <c r="J319" s="66">
        <v>2.1</v>
      </c>
      <c r="K319" s="24">
        <v>7.76</v>
      </c>
      <c r="L319" s="69">
        <v>8.09</v>
      </c>
      <c r="M319" s="65">
        <v>34.200000000000003</v>
      </c>
      <c r="N319" s="66">
        <v>35.299999999999997</v>
      </c>
      <c r="O319" s="23"/>
      <c r="P319" s="64">
        <v>180</v>
      </c>
      <c r="Q319" s="23"/>
      <c r="R319" s="64">
        <v>98</v>
      </c>
      <c r="S319" s="23"/>
      <c r="T319" s="64"/>
      <c r="U319" s="23"/>
      <c r="V319" s="64"/>
      <c r="W319" s="65"/>
      <c r="X319" s="66">
        <v>18</v>
      </c>
      <c r="Y319" s="70"/>
      <c r="Z319" s="71">
        <v>240</v>
      </c>
      <c r="AA319" s="24"/>
      <c r="AB319" s="69">
        <v>0.28000000000000003</v>
      </c>
      <c r="AC319" s="481"/>
      <c r="AD319" s="480"/>
      <c r="AE319" s="484"/>
      <c r="AF319" s="118"/>
      <c r="AG319" s="6" t="s">
        <v>21</v>
      </c>
      <c r="AH319" s="18"/>
      <c r="AI319" s="455">
        <v>7.52</v>
      </c>
      <c r="AJ319" s="456">
        <v>7.26</v>
      </c>
      <c r="AK319" s="36"/>
      <c r="AL319" s="97"/>
    </row>
    <row r="320" spans="1:38">
      <c r="A320" s="2181"/>
      <c r="B320" s="472">
        <v>41645</v>
      </c>
      <c r="C320" s="473" t="s">
        <v>750</v>
      </c>
      <c r="D320" s="75" t="s">
        <v>657</v>
      </c>
      <c r="E320" s="73"/>
      <c r="F320" s="61">
        <v>1.7</v>
      </c>
      <c r="G320" s="23">
        <v>7.5</v>
      </c>
      <c r="H320" s="64">
        <v>8.6999999999999993</v>
      </c>
      <c r="I320" s="65">
        <v>4.0999999999999996</v>
      </c>
      <c r="J320" s="66">
        <v>3</v>
      </c>
      <c r="K320" s="24">
        <v>7.77</v>
      </c>
      <c r="L320" s="69">
        <v>8.02</v>
      </c>
      <c r="M320" s="65"/>
      <c r="N320" s="66"/>
      <c r="O320" s="23"/>
      <c r="P320" s="64"/>
      <c r="Q320" s="23"/>
      <c r="R320" s="64"/>
      <c r="S320" s="23"/>
      <c r="T320" s="64"/>
      <c r="U320" s="23"/>
      <c r="V320" s="64"/>
      <c r="W320" s="65"/>
      <c r="X320" s="66"/>
      <c r="Y320" s="70"/>
      <c r="Z320" s="71"/>
      <c r="AA320" s="24"/>
      <c r="AB320" s="69"/>
      <c r="AC320" s="481"/>
      <c r="AD320" s="480"/>
      <c r="AE320" s="484"/>
      <c r="AF320" s="118"/>
      <c r="AG320" s="6" t="s">
        <v>549</v>
      </c>
      <c r="AH320" s="18" t="s">
        <v>22</v>
      </c>
      <c r="AI320" s="1318">
        <v>22.9</v>
      </c>
      <c r="AJ320" s="1336">
        <v>22.7</v>
      </c>
      <c r="AK320" s="39"/>
      <c r="AL320" s="95"/>
    </row>
    <row r="321" spans="1:38">
      <c r="A321" s="2181"/>
      <c r="B321" s="472">
        <v>41646</v>
      </c>
      <c r="C321" s="473" t="s">
        <v>751</v>
      </c>
      <c r="D321" s="75" t="s">
        <v>657</v>
      </c>
      <c r="E321" s="73"/>
      <c r="F321" s="61">
        <v>7.9</v>
      </c>
      <c r="G321" s="23">
        <v>7.3</v>
      </c>
      <c r="H321" s="64">
        <v>9</v>
      </c>
      <c r="I321" s="65">
        <v>3.6</v>
      </c>
      <c r="J321" s="66">
        <v>2.9</v>
      </c>
      <c r="K321" s="24">
        <v>7.79</v>
      </c>
      <c r="L321" s="69">
        <v>8.09</v>
      </c>
      <c r="M321" s="65"/>
      <c r="N321" s="66"/>
      <c r="O321" s="23"/>
      <c r="P321" s="64"/>
      <c r="Q321" s="23"/>
      <c r="R321" s="64"/>
      <c r="S321" s="23"/>
      <c r="T321" s="64"/>
      <c r="U321" s="23"/>
      <c r="V321" s="64"/>
      <c r="W321" s="65"/>
      <c r="X321" s="66"/>
      <c r="Y321" s="70"/>
      <c r="Z321" s="71"/>
      <c r="AA321" s="24"/>
      <c r="AB321" s="69"/>
      <c r="AC321" s="481"/>
      <c r="AD321" s="480"/>
      <c r="AE321" s="484"/>
      <c r="AF321" s="118"/>
      <c r="AG321" s="6" t="s">
        <v>550</v>
      </c>
      <c r="AH321" s="18" t="s">
        <v>23</v>
      </c>
      <c r="AI321" s="1318">
        <v>80</v>
      </c>
      <c r="AJ321" s="1336">
        <v>63</v>
      </c>
      <c r="AK321" s="25"/>
      <c r="AL321" s="26"/>
    </row>
    <row r="322" spans="1:38">
      <c r="A322" s="2181"/>
      <c r="B322" s="472">
        <v>41647</v>
      </c>
      <c r="C322" s="473" t="s">
        <v>752</v>
      </c>
      <c r="D322" s="75" t="s">
        <v>658</v>
      </c>
      <c r="E322" s="73">
        <v>25</v>
      </c>
      <c r="F322" s="61">
        <v>4.8</v>
      </c>
      <c r="G322" s="23">
        <v>8.3000000000000007</v>
      </c>
      <c r="H322" s="64">
        <v>9.5</v>
      </c>
      <c r="I322" s="65">
        <v>3.3</v>
      </c>
      <c r="J322" s="66">
        <v>2.7</v>
      </c>
      <c r="K322" s="24">
        <v>7.79</v>
      </c>
      <c r="L322" s="69">
        <v>8.1199999999999992</v>
      </c>
      <c r="M322" s="65"/>
      <c r="N322" s="66"/>
      <c r="O322" s="23"/>
      <c r="P322" s="64"/>
      <c r="Q322" s="23"/>
      <c r="R322" s="64"/>
      <c r="S322" s="23"/>
      <c r="T322" s="64"/>
      <c r="U322" s="23"/>
      <c r="V322" s="64"/>
      <c r="W322" s="65"/>
      <c r="X322" s="66"/>
      <c r="Y322" s="70"/>
      <c r="Z322" s="71"/>
      <c r="AA322" s="24"/>
      <c r="AB322" s="69"/>
      <c r="AC322" s="481"/>
      <c r="AD322" s="480"/>
      <c r="AE322" s="484"/>
      <c r="AF322" s="118"/>
      <c r="AG322" s="6" t="s">
        <v>551</v>
      </c>
      <c r="AH322" s="18" t="s">
        <v>23</v>
      </c>
      <c r="AI322" s="1318">
        <v>68</v>
      </c>
      <c r="AJ322" s="1336">
        <v>64</v>
      </c>
      <c r="AK322" s="42"/>
      <c r="AL322" s="96"/>
    </row>
    <row r="323" spans="1:38">
      <c r="A323" s="2181"/>
      <c r="B323" s="472">
        <v>41648</v>
      </c>
      <c r="C323" s="473" t="s">
        <v>753</v>
      </c>
      <c r="D323" s="75" t="s">
        <v>659</v>
      </c>
      <c r="E323" s="73">
        <v>21</v>
      </c>
      <c r="F323" s="61">
        <v>14.3</v>
      </c>
      <c r="G323" s="23">
        <v>8.1999999999999993</v>
      </c>
      <c r="H323" s="64">
        <v>9.4</v>
      </c>
      <c r="I323" s="65">
        <v>64.2</v>
      </c>
      <c r="J323" s="66">
        <v>4.8</v>
      </c>
      <c r="K323" s="24">
        <v>7.45</v>
      </c>
      <c r="L323" s="69">
        <v>7.48</v>
      </c>
      <c r="M323" s="65">
        <v>14.3</v>
      </c>
      <c r="N323" s="66">
        <v>21</v>
      </c>
      <c r="O323" s="23"/>
      <c r="P323" s="64">
        <v>73</v>
      </c>
      <c r="Q323" s="23"/>
      <c r="R323" s="64">
        <v>58</v>
      </c>
      <c r="S323" s="23"/>
      <c r="T323" s="64"/>
      <c r="U323" s="23"/>
      <c r="V323" s="64"/>
      <c r="W323" s="65"/>
      <c r="X323" s="66">
        <v>16</v>
      </c>
      <c r="Y323" s="70"/>
      <c r="Z323" s="71">
        <v>148</v>
      </c>
      <c r="AA323" s="24"/>
      <c r="AB323" s="69">
        <v>0.3</v>
      </c>
      <c r="AC323" s="481">
        <v>8221</v>
      </c>
      <c r="AD323" s="480"/>
      <c r="AE323" s="484"/>
      <c r="AF323" s="118"/>
      <c r="AG323" s="6" t="s">
        <v>552</v>
      </c>
      <c r="AH323" s="18" t="s">
        <v>23</v>
      </c>
      <c r="AI323" s="1318">
        <v>56</v>
      </c>
      <c r="AJ323" s="1319">
        <v>48</v>
      </c>
      <c r="AK323" s="36"/>
      <c r="AL323" s="96"/>
    </row>
    <row r="324" spans="1:38">
      <c r="A324" s="2181"/>
      <c r="B324" s="472">
        <v>41649</v>
      </c>
      <c r="C324" s="473" t="s">
        <v>754</v>
      </c>
      <c r="D324" s="75" t="s">
        <v>657</v>
      </c>
      <c r="E324" s="73"/>
      <c r="F324" s="61">
        <v>7.9</v>
      </c>
      <c r="G324" s="23">
        <v>8.1999999999999993</v>
      </c>
      <c r="H324" s="64">
        <v>9</v>
      </c>
      <c r="I324" s="65">
        <v>24.6</v>
      </c>
      <c r="J324" s="66">
        <v>5.8</v>
      </c>
      <c r="K324" s="24">
        <v>7.52</v>
      </c>
      <c r="L324" s="69">
        <v>7.26</v>
      </c>
      <c r="M324" s="65">
        <v>22.9</v>
      </c>
      <c r="N324" s="66">
        <v>22.7</v>
      </c>
      <c r="O324" s="23">
        <v>80</v>
      </c>
      <c r="P324" s="64">
        <v>63</v>
      </c>
      <c r="Q324" s="23">
        <v>68</v>
      </c>
      <c r="R324" s="64">
        <v>64</v>
      </c>
      <c r="S324" s="23">
        <v>56</v>
      </c>
      <c r="T324" s="64">
        <v>48</v>
      </c>
      <c r="U324" s="23">
        <v>12</v>
      </c>
      <c r="V324" s="64">
        <v>16</v>
      </c>
      <c r="W324" s="65">
        <v>16</v>
      </c>
      <c r="X324" s="66">
        <v>21</v>
      </c>
      <c r="Y324" s="70">
        <v>216</v>
      </c>
      <c r="Z324" s="71">
        <v>170</v>
      </c>
      <c r="AA324" s="24">
        <v>1.1000000000000001</v>
      </c>
      <c r="AB324" s="69">
        <v>0.27</v>
      </c>
      <c r="AC324" s="481">
        <v>8777</v>
      </c>
      <c r="AD324" s="480"/>
      <c r="AE324" s="484"/>
      <c r="AF324" s="118"/>
      <c r="AG324" s="6" t="s">
        <v>553</v>
      </c>
      <c r="AH324" s="18" t="s">
        <v>23</v>
      </c>
      <c r="AI324" s="1318">
        <v>12</v>
      </c>
      <c r="AJ324" s="1319">
        <v>16</v>
      </c>
      <c r="AK324" s="36"/>
      <c r="AL324" s="96"/>
    </row>
    <row r="325" spans="1:38">
      <c r="A325" s="2181"/>
      <c r="B325" s="472">
        <v>41650</v>
      </c>
      <c r="C325" s="473" t="s">
        <v>755</v>
      </c>
      <c r="D325" s="75" t="s">
        <v>657</v>
      </c>
      <c r="E325" s="73"/>
      <c r="F325" s="61">
        <v>7.6</v>
      </c>
      <c r="G325" s="23">
        <v>8</v>
      </c>
      <c r="H325" s="64">
        <v>8.1999999999999993</v>
      </c>
      <c r="I325" s="65">
        <v>8.6</v>
      </c>
      <c r="J325" s="66">
        <v>4.7</v>
      </c>
      <c r="K325" s="24">
        <v>7.65</v>
      </c>
      <c r="L325" s="69">
        <v>7.54</v>
      </c>
      <c r="M325" s="65">
        <v>26.3</v>
      </c>
      <c r="N325" s="66">
        <v>30.2</v>
      </c>
      <c r="O325" s="23"/>
      <c r="P325" s="64">
        <v>100</v>
      </c>
      <c r="Q325" s="23"/>
      <c r="R325" s="64">
        <v>84</v>
      </c>
      <c r="S325" s="23"/>
      <c r="T325" s="64"/>
      <c r="U325" s="23"/>
      <c r="V325" s="64"/>
      <c r="W325" s="65"/>
      <c r="X325" s="66">
        <v>19</v>
      </c>
      <c r="Y325" s="70"/>
      <c r="Z325" s="71">
        <v>202</v>
      </c>
      <c r="AA325" s="24"/>
      <c r="AB325" s="69">
        <v>0.27</v>
      </c>
      <c r="AC325" s="481">
        <v>1222</v>
      </c>
      <c r="AD325" s="480"/>
      <c r="AE325" s="484"/>
      <c r="AF325" s="118"/>
      <c r="AG325" s="6" t="s">
        <v>554</v>
      </c>
      <c r="AH325" s="18" t="s">
        <v>23</v>
      </c>
      <c r="AI325" s="1318">
        <v>16</v>
      </c>
      <c r="AJ325" s="1319">
        <v>21</v>
      </c>
      <c r="AK325" s="36"/>
      <c r="AL325" s="96"/>
    </row>
    <row r="326" spans="1:38">
      <c r="A326" s="2181"/>
      <c r="B326" s="472">
        <v>41651</v>
      </c>
      <c r="C326" s="473" t="s">
        <v>756</v>
      </c>
      <c r="D326" s="75" t="s">
        <v>657</v>
      </c>
      <c r="E326" s="73"/>
      <c r="F326" s="61">
        <v>1.2</v>
      </c>
      <c r="G326" s="23">
        <v>6.5</v>
      </c>
      <c r="H326" s="64">
        <v>7.8</v>
      </c>
      <c r="I326" s="65">
        <v>4.5999999999999996</v>
      </c>
      <c r="J326" s="66">
        <v>4.4000000000000004</v>
      </c>
      <c r="K326" s="24">
        <v>7.68</v>
      </c>
      <c r="L326" s="69">
        <v>7.8</v>
      </c>
      <c r="M326" s="65">
        <v>28.3</v>
      </c>
      <c r="N326" s="66">
        <v>29.3</v>
      </c>
      <c r="O326" s="23"/>
      <c r="P326" s="64">
        <v>110</v>
      </c>
      <c r="Q326" s="23"/>
      <c r="R326" s="64">
        <v>88</v>
      </c>
      <c r="S326" s="23"/>
      <c r="T326" s="64"/>
      <c r="U326" s="23"/>
      <c r="V326" s="64"/>
      <c r="W326" s="65"/>
      <c r="X326" s="66">
        <v>18</v>
      </c>
      <c r="Y326" s="70"/>
      <c r="Z326" s="71">
        <v>224</v>
      </c>
      <c r="AA326" s="24"/>
      <c r="AB326" s="69">
        <v>0.4</v>
      </c>
      <c r="AC326" s="481"/>
      <c r="AD326" s="480"/>
      <c r="AE326" s="484"/>
      <c r="AF326" s="118"/>
      <c r="AG326" s="6" t="s">
        <v>555</v>
      </c>
      <c r="AH326" s="18" t="s">
        <v>23</v>
      </c>
      <c r="AI326" s="453">
        <v>216</v>
      </c>
      <c r="AJ326" s="525">
        <v>170</v>
      </c>
      <c r="AK326" s="47"/>
      <c r="AL326" s="98"/>
    </row>
    <row r="327" spans="1:38">
      <c r="A327" s="2181"/>
      <c r="B327" s="472">
        <v>41652</v>
      </c>
      <c r="C327" s="473" t="s">
        <v>750</v>
      </c>
      <c r="D327" s="75" t="s">
        <v>657</v>
      </c>
      <c r="E327" s="73"/>
      <c r="F327" s="61">
        <v>3.2</v>
      </c>
      <c r="G327" s="23">
        <v>6.9</v>
      </c>
      <c r="H327" s="64">
        <v>8.1999999999999993</v>
      </c>
      <c r="I327" s="65">
        <v>4.5</v>
      </c>
      <c r="J327" s="66">
        <v>3.5</v>
      </c>
      <c r="K327" s="24">
        <v>7.76</v>
      </c>
      <c r="L327" s="69">
        <v>7.88</v>
      </c>
      <c r="M327" s="65"/>
      <c r="N327" s="66"/>
      <c r="O327" s="23"/>
      <c r="P327" s="64"/>
      <c r="Q327" s="23"/>
      <c r="R327" s="64"/>
      <c r="S327" s="23"/>
      <c r="T327" s="64"/>
      <c r="U327" s="23"/>
      <c r="V327" s="64"/>
      <c r="W327" s="65"/>
      <c r="X327" s="66"/>
      <c r="Y327" s="70"/>
      <c r="Z327" s="71"/>
      <c r="AA327" s="24"/>
      <c r="AB327" s="69"/>
      <c r="AC327" s="481"/>
      <c r="AD327" s="480"/>
      <c r="AE327" s="484"/>
      <c r="AF327" s="118"/>
      <c r="AG327" s="6" t="s">
        <v>556</v>
      </c>
      <c r="AH327" s="18" t="s">
        <v>23</v>
      </c>
      <c r="AI327" s="455">
        <v>1.1000000000000001</v>
      </c>
      <c r="AJ327" s="527">
        <v>0.27</v>
      </c>
      <c r="AK327" s="42"/>
      <c r="AL327" s="96"/>
    </row>
    <row r="328" spans="1:38">
      <c r="A328" s="2181"/>
      <c r="B328" s="472">
        <v>41653</v>
      </c>
      <c r="C328" s="473" t="s">
        <v>751</v>
      </c>
      <c r="D328" s="75" t="s">
        <v>657</v>
      </c>
      <c r="E328" s="73"/>
      <c r="F328" s="61">
        <v>4.5</v>
      </c>
      <c r="G328" s="23">
        <v>6.4</v>
      </c>
      <c r="H328" s="64">
        <v>7.9</v>
      </c>
      <c r="I328" s="65">
        <v>4.0999999999999996</v>
      </c>
      <c r="J328" s="66">
        <v>3.4</v>
      </c>
      <c r="K328" s="24">
        <v>7.83</v>
      </c>
      <c r="L328" s="69">
        <v>7.94</v>
      </c>
      <c r="M328" s="65"/>
      <c r="N328" s="66"/>
      <c r="O328" s="23"/>
      <c r="P328" s="64"/>
      <c r="Q328" s="23"/>
      <c r="R328" s="64"/>
      <c r="S328" s="23"/>
      <c r="T328" s="64"/>
      <c r="U328" s="23"/>
      <c r="V328" s="64"/>
      <c r="W328" s="65"/>
      <c r="X328" s="66"/>
      <c r="Y328" s="70"/>
      <c r="Z328" s="71"/>
      <c r="AA328" s="24"/>
      <c r="AB328" s="69"/>
      <c r="AC328" s="481"/>
      <c r="AD328" s="480"/>
      <c r="AE328" s="484"/>
      <c r="AF328" s="118"/>
      <c r="AG328" s="6" t="s">
        <v>24</v>
      </c>
      <c r="AH328" s="18" t="s">
        <v>23</v>
      </c>
      <c r="AI328" s="1320">
        <v>6.6</v>
      </c>
      <c r="AJ328" s="1321">
        <v>4.2</v>
      </c>
      <c r="AK328" s="42"/>
      <c r="AL328" s="96"/>
    </row>
    <row r="329" spans="1:38">
      <c r="A329" s="2181"/>
      <c r="B329" s="472">
        <v>41654</v>
      </c>
      <c r="C329" s="473" t="s">
        <v>752</v>
      </c>
      <c r="D329" s="75" t="s">
        <v>658</v>
      </c>
      <c r="E329" s="73"/>
      <c r="F329" s="61">
        <v>10.5</v>
      </c>
      <c r="G329" s="23">
        <v>6.5</v>
      </c>
      <c r="H329" s="64">
        <v>7.2</v>
      </c>
      <c r="I329" s="65">
        <v>3.5</v>
      </c>
      <c r="J329" s="66">
        <v>2.9</v>
      </c>
      <c r="K329" s="24">
        <v>7.76</v>
      </c>
      <c r="L329" s="69">
        <v>7.84</v>
      </c>
      <c r="M329" s="65">
        <v>30.4</v>
      </c>
      <c r="N329" s="66">
        <v>31.8</v>
      </c>
      <c r="O329" s="23"/>
      <c r="P329" s="64">
        <v>120</v>
      </c>
      <c r="Q329" s="23"/>
      <c r="R329" s="64">
        <v>92</v>
      </c>
      <c r="S329" s="23"/>
      <c r="T329" s="64"/>
      <c r="U329" s="23"/>
      <c r="V329" s="64"/>
      <c r="W329" s="65"/>
      <c r="X329" s="66">
        <v>18</v>
      </c>
      <c r="Y329" s="70"/>
      <c r="Z329" s="71">
        <v>222</v>
      </c>
      <c r="AA329" s="24"/>
      <c r="AB329" s="69">
        <v>0.34</v>
      </c>
      <c r="AC329" s="481"/>
      <c r="AD329" s="480"/>
      <c r="AE329" s="484"/>
      <c r="AF329" s="118"/>
      <c r="AG329" s="6" t="s">
        <v>25</v>
      </c>
      <c r="AH329" s="18" t="s">
        <v>23</v>
      </c>
      <c r="AI329" s="1337">
        <v>2.9</v>
      </c>
      <c r="AJ329" s="1338">
        <v>1.8</v>
      </c>
      <c r="AK329" s="47"/>
      <c r="AL329" s="98"/>
    </row>
    <row r="330" spans="1:38">
      <c r="A330" s="2181"/>
      <c r="B330" s="472">
        <v>41655</v>
      </c>
      <c r="C330" s="473" t="s">
        <v>753</v>
      </c>
      <c r="D330" s="75" t="s">
        <v>657</v>
      </c>
      <c r="E330" s="73"/>
      <c r="F330" s="61">
        <v>7</v>
      </c>
      <c r="G330" s="23">
        <v>7.8</v>
      </c>
      <c r="H330" s="64">
        <v>8.5</v>
      </c>
      <c r="I330" s="65">
        <v>3.5</v>
      </c>
      <c r="J330" s="66">
        <v>3.3</v>
      </c>
      <c r="K330" s="24">
        <v>7.74</v>
      </c>
      <c r="L330" s="69">
        <v>7.92</v>
      </c>
      <c r="M330" s="65">
        <v>29.5</v>
      </c>
      <c r="N330" s="66">
        <v>32.6</v>
      </c>
      <c r="O330" s="23"/>
      <c r="P330" s="64">
        <v>120</v>
      </c>
      <c r="Q330" s="23"/>
      <c r="R330" s="64">
        <v>90</v>
      </c>
      <c r="S330" s="23"/>
      <c r="T330" s="64"/>
      <c r="U330" s="23"/>
      <c r="V330" s="64"/>
      <c r="W330" s="65"/>
      <c r="X330" s="66">
        <v>17</v>
      </c>
      <c r="Y330" s="70"/>
      <c r="Z330" s="71">
        <v>224</v>
      </c>
      <c r="AA330" s="24"/>
      <c r="AB330" s="69">
        <v>0.39</v>
      </c>
      <c r="AC330" s="481"/>
      <c r="AD330" s="480"/>
      <c r="AE330" s="484"/>
      <c r="AF330" s="118"/>
      <c r="AG330" s="6" t="s">
        <v>557</v>
      </c>
      <c r="AH330" s="18" t="s">
        <v>23</v>
      </c>
      <c r="AI330" s="1320">
        <v>12</v>
      </c>
      <c r="AJ330" s="1321">
        <v>12</v>
      </c>
      <c r="AK330" s="42"/>
      <c r="AL330" s="96"/>
    </row>
    <row r="331" spans="1:38">
      <c r="A331" s="2181"/>
      <c r="B331" s="472">
        <v>41656</v>
      </c>
      <c r="C331" s="473" t="s">
        <v>754</v>
      </c>
      <c r="D331" s="75" t="s">
        <v>658</v>
      </c>
      <c r="E331" s="73">
        <v>62</v>
      </c>
      <c r="F331" s="61">
        <v>16</v>
      </c>
      <c r="G331" s="23">
        <v>9.1999999999999993</v>
      </c>
      <c r="H331" s="64">
        <v>9.5</v>
      </c>
      <c r="I331" s="65">
        <v>3.4</v>
      </c>
      <c r="J331" s="66">
        <v>3.1</v>
      </c>
      <c r="K331" s="24">
        <v>7.78</v>
      </c>
      <c r="L331" s="69">
        <v>7.94</v>
      </c>
      <c r="M331" s="65">
        <v>31.2</v>
      </c>
      <c r="N331" s="66">
        <v>33.200000000000003</v>
      </c>
      <c r="O331" s="23"/>
      <c r="P331" s="64">
        <v>130</v>
      </c>
      <c r="Q331" s="23"/>
      <c r="R331" s="64">
        <v>94</v>
      </c>
      <c r="S331" s="23"/>
      <c r="T331" s="64"/>
      <c r="U331" s="23"/>
      <c r="V331" s="64"/>
      <c r="W331" s="65"/>
      <c r="X331" s="66">
        <v>17</v>
      </c>
      <c r="Y331" s="70"/>
      <c r="Z331" s="71">
        <v>200</v>
      </c>
      <c r="AA331" s="24"/>
      <c r="AB331" s="69">
        <v>0.37</v>
      </c>
      <c r="AC331" s="481">
        <v>1110</v>
      </c>
      <c r="AD331" s="480"/>
      <c r="AE331" s="484"/>
      <c r="AF331" s="118"/>
      <c r="AG331" s="6" t="s">
        <v>558</v>
      </c>
      <c r="AH331" s="18" t="s">
        <v>23</v>
      </c>
      <c r="AI331" s="1324">
        <v>8.4000000000000005E-2</v>
      </c>
      <c r="AJ331" s="1340">
        <v>5.8999999999999997E-2</v>
      </c>
      <c r="AK331" s="36"/>
      <c r="AL331" s="97"/>
    </row>
    <row r="332" spans="1:38">
      <c r="A332" s="2181"/>
      <c r="B332" s="472">
        <v>41657</v>
      </c>
      <c r="C332" s="473" t="s">
        <v>755</v>
      </c>
      <c r="D332" s="75" t="s">
        <v>657</v>
      </c>
      <c r="E332" s="73"/>
      <c r="F332" s="61">
        <v>8</v>
      </c>
      <c r="G332" s="23">
        <v>10</v>
      </c>
      <c r="H332" s="64">
        <v>10.5</v>
      </c>
      <c r="I332" s="65">
        <v>61.4</v>
      </c>
      <c r="J332" s="66">
        <v>2.7</v>
      </c>
      <c r="K332" s="24">
        <v>7.59</v>
      </c>
      <c r="L332" s="69">
        <v>7.2</v>
      </c>
      <c r="M332" s="65">
        <v>23.8</v>
      </c>
      <c r="N332" s="66">
        <v>20.7</v>
      </c>
      <c r="O332" s="23"/>
      <c r="P332" s="64">
        <v>63</v>
      </c>
      <c r="Q332" s="23"/>
      <c r="R332" s="64">
        <v>62</v>
      </c>
      <c r="S332" s="23"/>
      <c r="T332" s="64"/>
      <c r="U332" s="23"/>
      <c r="V332" s="64"/>
      <c r="W332" s="65"/>
      <c r="X332" s="66">
        <v>16</v>
      </c>
      <c r="Y332" s="70"/>
      <c r="Z332" s="71">
        <v>140</v>
      </c>
      <c r="AA332" s="24"/>
      <c r="AB332" s="69">
        <v>0.09</v>
      </c>
      <c r="AC332" s="481">
        <v>8666</v>
      </c>
      <c r="AD332" s="480"/>
      <c r="AE332" s="484"/>
      <c r="AF332" s="118"/>
      <c r="AG332" s="6" t="s">
        <v>26</v>
      </c>
      <c r="AH332" s="18" t="s">
        <v>23</v>
      </c>
      <c r="AI332" s="1323">
        <v>1.07</v>
      </c>
      <c r="AJ332" s="1339">
        <v>1.04</v>
      </c>
      <c r="AK332" s="36"/>
      <c r="AL332" s="97"/>
    </row>
    <row r="333" spans="1:38">
      <c r="A333" s="2181"/>
      <c r="B333" s="472">
        <v>41658</v>
      </c>
      <c r="C333" s="473" t="s">
        <v>756</v>
      </c>
      <c r="D333" s="75" t="s">
        <v>657</v>
      </c>
      <c r="E333" s="73"/>
      <c r="F333" s="61">
        <v>8.9</v>
      </c>
      <c r="G333" s="23">
        <v>9.6</v>
      </c>
      <c r="H333" s="64">
        <v>10.6</v>
      </c>
      <c r="I333" s="65">
        <v>15.2</v>
      </c>
      <c r="J333" s="66">
        <v>5.3</v>
      </c>
      <c r="K333" s="24">
        <v>7.61</v>
      </c>
      <c r="L333" s="69">
        <v>7.36</v>
      </c>
      <c r="M333" s="65">
        <v>25.1</v>
      </c>
      <c r="N333" s="66">
        <v>24.3</v>
      </c>
      <c r="O333" s="23"/>
      <c r="P333" s="64">
        <v>83</v>
      </c>
      <c r="Q333" s="23"/>
      <c r="R333" s="64">
        <v>74</v>
      </c>
      <c r="S333" s="23"/>
      <c r="T333" s="64"/>
      <c r="U333" s="23"/>
      <c r="V333" s="64"/>
      <c r="W333" s="65"/>
      <c r="X333" s="66">
        <v>20</v>
      </c>
      <c r="Y333" s="70"/>
      <c r="Z333" s="71">
        <v>188</v>
      </c>
      <c r="AA333" s="24"/>
      <c r="AB333" s="69">
        <v>0.26</v>
      </c>
      <c r="AC333" s="481">
        <v>3777</v>
      </c>
      <c r="AD333" s="480"/>
      <c r="AE333" s="484"/>
      <c r="AF333" s="118"/>
      <c r="AG333" s="6" t="s">
        <v>559</v>
      </c>
      <c r="AH333" s="18" t="s">
        <v>23</v>
      </c>
      <c r="AI333" s="1323">
        <v>1.29</v>
      </c>
      <c r="AJ333" s="1339">
        <v>1.07</v>
      </c>
      <c r="AK333" s="43"/>
      <c r="AL333" s="99"/>
    </row>
    <row r="334" spans="1:38">
      <c r="A334" s="2181"/>
      <c r="B334" s="472">
        <v>41659</v>
      </c>
      <c r="C334" s="473" t="s">
        <v>750</v>
      </c>
      <c r="D334" s="75" t="s">
        <v>658</v>
      </c>
      <c r="E334" s="73">
        <v>3</v>
      </c>
      <c r="F334" s="61">
        <v>5.0999999999999996</v>
      </c>
      <c r="G334" s="23">
        <v>9.9</v>
      </c>
      <c r="H334" s="64">
        <v>10.8</v>
      </c>
      <c r="I334" s="65">
        <v>7.5</v>
      </c>
      <c r="J334" s="66">
        <v>6.7</v>
      </c>
      <c r="K334" s="24">
        <v>7.68</v>
      </c>
      <c r="L334" s="69">
        <v>7.8</v>
      </c>
      <c r="M334" s="65"/>
      <c r="N334" s="66"/>
      <c r="O334" s="23"/>
      <c r="P334" s="64"/>
      <c r="Q334" s="23"/>
      <c r="R334" s="64"/>
      <c r="S334" s="23"/>
      <c r="T334" s="64"/>
      <c r="U334" s="23"/>
      <c r="V334" s="64"/>
      <c r="W334" s="65"/>
      <c r="X334" s="66"/>
      <c r="Y334" s="70"/>
      <c r="Z334" s="71"/>
      <c r="AA334" s="24"/>
      <c r="AB334" s="69"/>
      <c r="AC334" s="481"/>
      <c r="AD334" s="480"/>
      <c r="AE334" s="484"/>
      <c r="AF334" s="118"/>
      <c r="AG334" s="1325" t="s">
        <v>560</v>
      </c>
      <c r="AH334" s="18" t="s">
        <v>23</v>
      </c>
      <c r="AI334" s="1341">
        <v>0.182</v>
      </c>
      <c r="AJ334" s="1340">
        <v>5.0999999999999997E-2</v>
      </c>
      <c r="AK334" s="43"/>
      <c r="AL334" s="99"/>
    </row>
    <row r="335" spans="1:38">
      <c r="A335" s="2181"/>
      <c r="B335" s="472">
        <v>41660</v>
      </c>
      <c r="C335" s="473" t="s">
        <v>751</v>
      </c>
      <c r="D335" s="75" t="s">
        <v>657</v>
      </c>
      <c r="E335" s="73"/>
      <c r="F335" s="61">
        <v>6.4</v>
      </c>
      <c r="G335" s="23">
        <v>8.8000000000000007</v>
      </c>
      <c r="H335" s="64">
        <v>10.1</v>
      </c>
      <c r="I335" s="65">
        <v>8.6</v>
      </c>
      <c r="J335" s="66">
        <v>6.6</v>
      </c>
      <c r="K335" s="24">
        <v>7.7</v>
      </c>
      <c r="L335" s="69">
        <v>7.81</v>
      </c>
      <c r="M335" s="65"/>
      <c r="N335" s="66"/>
      <c r="O335" s="23"/>
      <c r="P335" s="64"/>
      <c r="Q335" s="23"/>
      <c r="R335" s="64"/>
      <c r="S335" s="23"/>
      <c r="T335" s="64"/>
      <c r="U335" s="23"/>
      <c r="V335" s="64"/>
      <c r="W335" s="65"/>
      <c r="X335" s="66"/>
      <c r="Y335" s="70"/>
      <c r="Z335" s="71"/>
      <c r="AA335" s="24"/>
      <c r="AB335" s="69"/>
      <c r="AC335" s="481"/>
      <c r="AD335" s="480"/>
      <c r="AE335" s="484"/>
      <c r="AF335" s="118"/>
      <c r="AG335" s="1672" t="s">
        <v>561</v>
      </c>
      <c r="AH335" s="1673" t="s">
        <v>23</v>
      </c>
      <c r="AI335" s="269" t="s">
        <v>644</v>
      </c>
      <c r="AJ335" s="269" t="s">
        <v>644</v>
      </c>
      <c r="AK335" s="8"/>
      <c r="AL335" s="9"/>
    </row>
    <row r="336" spans="1:38">
      <c r="A336" s="2181"/>
      <c r="B336" s="472">
        <v>41661</v>
      </c>
      <c r="C336" s="473" t="s">
        <v>752</v>
      </c>
      <c r="D336" s="75" t="s">
        <v>658</v>
      </c>
      <c r="E336" s="73">
        <v>21</v>
      </c>
      <c r="F336" s="61">
        <v>4.4000000000000004</v>
      </c>
      <c r="G336" s="23">
        <v>8.1999999999999993</v>
      </c>
      <c r="H336" s="64">
        <v>8.8000000000000007</v>
      </c>
      <c r="I336" s="65">
        <v>5.3</v>
      </c>
      <c r="J336" s="66">
        <v>4.7</v>
      </c>
      <c r="K336" s="24">
        <v>7.66</v>
      </c>
      <c r="L336" s="69">
        <v>7.79</v>
      </c>
      <c r="M336" s="65">
        <v>29.4</v>
      </c>
      <c r="N336" s="66">
        <v>30.1</v>
      </c>
      <c r="O336" s="23"/>
      <c r="P336" s="64">
        <v>110</v>
      </c>
      <c r="Q336" s="23"/>
      <c r="R336" s="64">
        <v>90</v>
      </c>
      <c r="S336" s="23"/>
      <c r="T336" s="64"/>
      <c r="U336" s="23"/>
      <c r="V336" s="64"/>
      <c r="W336" s="65"/>
      <c r="X336" s="66">
        <v>19</v>
      </c>
      <c r="Y336" s="70"/>
      <c r="Z336" s="71">
        <v>212</v>
      </c>
      <c r="AA336" s="24"/>
      <c r="AB336" s="69">
        <v>0.43</v>
      </c>
      <c r="AC336" s="481"/>
      <c r="AD336" s="480"/>
      <c r="AE336" s="484"/>
      <c r="AF336" s="118"/>
      <c r="AG336" s="1672" t="s">
        <v>562</v>
      </c>
      <c r="AH336" s="1673" t="s">
        <v>23</v>
      </c>
      <c r="AI336" s="1677">
        <v>15.5</v>
      </c>
      <c r="AJ336" s="1678">
        <v>16.5</v>
      </c>
      <c r="AK336" s="8"/>
      <c r="AL336" s="9"/>
    </row>
    <row r="337" spans="1:38">
      <c r="A337" s="2181"/>
      <c r="B337" s="472">
        <v>41662</v>
      </c>
      <c r="C337" s="473" t="s">
        <v>753</v>
      </c>
      <c r="D337" s="75" t="s">
        <v>657</v>
      </c>
      <c r="E337" s="73">
        <v>3</v>
      </c>
      <c r="F337" s="61">
        <v>4</v>
      </c>
      <c r="G337" s="23">
        <v>6.2</v>
      </c>
      <c r="H337" s="64">
        <v>7</v>
      </c>
      <c r="I337" s="65">
        <v>9.6999999999999993</v>
      </c>
      <c r="J337" s="66">
        <v>7.8</v>
      </c>
      <c r="K337" s="24">
        <v>7.67</v>
      </c>
      <c r="L337" s="69">
        <v>7.76</v>
      </c>
      <c r="M337" s="65">
        <v>27.5</v>
      </c>
      <c r="N337" s="66">
        <v>26.5</v>
      </c>
      <c r="O337" s="23"/>
      <c r="P337" s="64">
        <v>97</v>
      </c>
      <c r="Q337" s="23"/>
      <c r="R337" s="64">
        <v>82</v>
      </c>
      <c r="S337" s="23"/>
      <c r="T337" s="64"/>
      <c r="U337" s="23"/>
      <c r="V337" s="64"/>
      <c r="W337" s="65"/>
      <c r="X337" s="66">
        <v>17</v>
      </c>
      <c r="Y337" s="70"/>
      <c r="Z337" s="71">
        <v>186</v>
      </c>
      <c r="AA337" s="24"/>
      <c r="AB337" s="69">
        <v>0.51</v>
      </c>
      <c r="AC337" s="481">
        <v>556</v>
      </c>
      <c r="AD337" s="480"/>
      <c r="AE337" s="484"/>
      <c r="AF337" s="118"/>
      <c r="AG337" s="1672" t="s">
        <v>27</v>
      </c>
      <c r="AH337" s="1673" t="s">
        <v>23</v>
      </c>
      <c r="AI337" s="1679">
        <v>30.5</v>
      </c>
      <c r="AJ337" s="1678">
        <v>25.7</v>
      </c>
      <c r="AK337" s="8"/>
      <c r="AL337" s="9"/>
    </row>
    <row r="338" spans="1:38">
      <c r="A338" s="2181"/>
      <c r="B338" s="472">
        <v>41663</v>
      </c>
      <c r="C338" s="473" t="s">
        <v>754</v>
      </c>
      <c r="D338" s="75" t="s">
        <v>657</v>
      </c>
      <c r="E338" s="73"/>
      <c r="F338" s="61">
        <v>4.4000000000000004</v>
      </c>
      <c r="G338" s="23">
        <v>6</v>
      </c>
      <c r="H338" s="64">
        <v>6.4</v>
      </c>
      <c r="I338" s="65">
        <v>11.2</v>
      </c>
      <c r="J338" s="66">
        <v>5.7</v>
      </c>
      <c r="K338" s="24">
        <v>7.64</v>
      </c>
      <c r="L338" s="69">
        <v>7.46</v>
      </c>
      <c r="M338" s="65">
        <v>24.5</v>
      </c>
      <c r="N338" s="66">
        <v>25.5</v>
      </c>
      <c r="O338" s="23"/>
      <c r="P338" s="64">
        <v>77</v>
      </c>
      <c r="Q338" s="23"/>
      <c r="R338" s="64">
        <v>74</v>
      </c>
      <c r="S338" s="23"/>
      <c r="T338" s="64"/>
      <c r="U338" s="23"/>
      <c r="V338" s="64"/>
      <c r="W338" s="65"/>
      <c r="X338" s="66">
        <v>28</v>
      </c>
      <c r="Y338" s="70"/>
      <c r="Z338" s="71">
        <v>170</v>
      </c>
      <c r="AA338" s="24"/>
      <c r="AB338" s="69">
        <v>0.27</v>
      </c>
      <c r="AC338" s="481">
        <v>3221</v>
      </c>
      <c r="AD338" s="480"/>
      <c r="AE338" s="484"/>
      <c r="AF338" s="118"/>
      <c r="AG338" s="1672" t="s">
        <v>563</v>
      </c>
      <c r="AH338" s="1673" t="s">
        <v>548</v>
      </c>
      <c r="AI338" s="1680">
        <v>26</v>
      </c>
      <c r="AJ338" s="1681">
        <v>8</v>
      </c>
      <c r="AK338" s="8"/>
      <c r="AL338" s="9"/>
    </row>
    <row r="339" spans="1:38">
      <c r="A339" s="2181"/>
      <c r="B339" s="472">
        <v>41664</v>
      </c>
      <c r="C339" s="473" t="s">
        <v>755</v>
      </c>
      <c r="D339" s="75" t="s">
        <v>657</v>
      </c>
      <c r="E339" s="73"/>
      <c r="F339" s="61">
        <v>1.1000000000000001</v>
      </c>
      <c r="G339" s="23">
        <v>5.8</v>
      </c>
      <c r="H339" s="64">
        <v>6.4</v>
      </c>
      <c r="I339" s="65">
        <v>6.4</v>
      </c>
      <c r="J339" s="66">
        <v>5.8</v>
      </c>
      <c r="K339" s="24">
        <v>7.66</v>
      </c>
      <c r="L339" s="69">
        <v>7.75</v>
      </c>
      <c r="M339" s="65">
        <v>27.7</v>
      </c>
      <c r="N339" s="66">
        <v>26.4</v>
      </c>
      <c r="O339" s="23"/>
      <c r="P339" s="64">
        <v>100</v>
      </c>
      <c r="Q339" s="23"/>
      <c r="R339" s="64">
        <v>94</v>
      </c>
      <c r="S339" s="23"/>
      <c r="T339" s="64"/>
      <c r="U339" s="23"/>
      <c r="V339" s="64"/>
      <c r="W339" s="65"/>
      <c r="X339" s="66">
        <v>17</v>
      </c>
      <c r="Y339" s="70"/>
      <c r="Z339" s="71">
        <v>182</v>
      </c>
      <c r="AA339" s="24"/>
      <c r="AB339" s="69">
        <v>0.56000000000000005</v>
      </c>
      <c r="AC339" s="481"/>
      <c r="AD339" s="480"/>
      <c r="AE339" s="484"/>
      <c r="AF339" s="118"/>
      <c r="AG339" s="1672" t="s">
        <v>564</v>
      </c>
      <c r="AH339" s="1673" t="s">
        <v>23</v>
      </c>
      <c r="AI339" s="1680">
        <v>31</v>
      </c>
      <c r="AJ339" s="1681">
        <v>9</v>
      </c>
      <c r="AK339" s="8"/>
      <c r="AL339" s="9"/>
    </row>
    <row r="340" spans="1:38">
      <c r="A340" s="2181"/>
      <c r="B340" s="640">
        <v>41665</v>
      </c>
      <c r="C340" s="473" t="s">
        <v>756</v>
      </c>
      <c r="D340" s="75" t="s">
        <v>657</v>
      </c>
      <c r="E340" s="73"/>
      <c r="F340" s="61">
        <v>1.5</v>
      </c>
      <c r="G340" s="23">
        <v>5.5</v>
      </c>
      <c r="H340" s="64">
        <v>6.2</v>
      </c>
      <c r="I340" s="65">
        <v>3.9</v>
      </c>
      <c r="J340" s="66">
        <v>3.7</v>
      </c>
      <c r="K340" s="24">
        <v>7.67</v>
      </c>
      <c r="L340" s="69">
        <v>7.78</v>
      </c>
      <c r="M340" s="65">
        <v>28.7</v>
      </c>
      <c r="N340" s="66">
        <v>28</v>
      </c>
      <c r="O340" s="23"/>
      <c r="P340" s="64">
        <v>110</v>
      </c>
      <c r="Q340" s="23"/>
      <c r="R340" s="64">
        <v>90</v>
      </c>
      <c r="S340" s="23"/>
      <c r="T340" s="64"/>
      <c r="U340" s="23"/>
      <c r="V340" s="64"/>
      <c r="W340" s="65"/>
      <c r="X340" s="66">
        <v>18</v>
      </c>
      <c r="Y340" s="70"/>
      <c r="Z340" s="71">
        <v>208</v>
      </c>
      <c r="AA340" s="24"/>
      <c r="AB340" s="69">
        <v>0.37</v>
      </c>
      <c r="AC340" s="481"/>
      <c r="AD340" s="479"/>
      <c r="AE340" s="485"/>
      <c r="AF340" s="187"/>
      <c r="AG340" s="1749"/>
      <c r="AH340" s="1864"/>
      <c r="AI340" s="1749"/>
      <c r="AJ340" s="1860"/>
      <c r="AK340" s="8"/>
      <c r="AL340" s="9"/>
    </row>
    <row r="341" spans="1:38" s="1" customFormat="1" ht="13.5" customHeight="1">
      <c r="A341" s="2181"/>
      <c r="B341" s="803">
        <v>41666</v>
      </c>
      <c r="C341" s="625" t="s">
        <v>750</v>
      </c>
      <c r="D341" s="512" t="s">
        <v>657</v>
      </c>
      <c r="E341" s="513"/>
      <c r="F341" s="514">
        <v>2.7</v>
      </c>
      <c r="G341" s="349">
        <v>5.6</v>
      </c>
      <c r="H341" s="350">
        <v>6.6</v>
      </c>
      <c r="I341" s="351">
        <v>5</v>
      </c>
      <c r="J341" s="352">
        <v>3.5</v>
      </c>
      <c r="K341" s="353">
        <v>7.75</v>
      </c>
      <c r="L341" s="354">
        <v>7.91</v>
      </c>
      <c r="M341" s="351"/>
      <c r="N341" s="352"/>
      <c r="O341" s="349"/>
      <c r="P341" s="350"/>
      <c r="Q341" s="349"/>
      <c r="R341" s="350"/>
      <c r="S341" s="349"/>
      <c r="T341" s="350"/>
      <c r="U341" s="349"/>
      <c r="V341" s="350"/>
      <c r="W341" s="351"/>
      <c r="X341" s="352"/>
      <c r="Y341" s="515"/>
      <c r="Z341" s="516"/>
      <c r="AA341" s="353"/>
      <c r="AB341" s="354"/>
      <c r="AC341" s="517"/>
      <c r="AD341" s="564"/>
      <c r="AE341" s="529"/>
      <c r="AF341" s="117"/>
      <c r="AG341" s="1925"/>
      <c r="AH341" s="1754"/>
      <c r="AI341" s="1749"/>
      <c r="AJ341" s="1860"/>
      <c r="AK341" s="8"/>
      <c r="AL341" s="9"/>
    </row>
    <row r="342" spans="1:38" s="1" customFormat="1" ht="13.5" customHeight="1">
      <c r="A342" s="2181"/>
      <c r="B342" s="472">
        <v>41667</v>
      </c>
      <c r="C342" s="473" t="s">
        <v>751</v>
      </c>
      <c r="D342" s="75" t="s">
        <v>657</v>
      </c>
      <c r="E342" s="73"/>
      <c r="F342" s="61">
        <v>3.1</v>
      </c>
      <c r="G342" s="23">
        <v>6</v>
      </c>
      <c r="H342" s="64">
        <v>7.2</v>
      </c>
      <c r="I342" s="65">
        <v>4.7</v>
      </c>
      <c r="J342" s="66">
        <v>3.8</v>
      </c>
      <c r="K342" s="24">
        <v>7.78</v>
      </c>
      <c r="L342" s="69">
        <v>7.91</v>
      </c>
      <c r="M342" s="65"/>
      <c r="N342" s="66"/>
      <c r="O342" s="23"/>
      <c r="P342" s="64"/>
      <c r="Q342" s="23"/>
      <c r="R342" s="64"/>
      <c r="S342" s="23"/>
      <c r="T342" s="64"/>
      <c r="U342" s="23"/>
      <c r="V342" s="64"/>
      <c r="W342" s="65"/>
      <c r="X342" s="66"/>
      <c r="Y342" s="70"/>
      <c r="Z342" s="71"/>
      <c r="AA342" s="24"/>
      <c r="AB342" s="69"/>
      <c r="AC342" s="481"/>
      <c r="AD342" s="565"/>
      <c r="AE342" s="530"/>
      <c r="AF342" s="118"/>
      <c r="AG342" s="1926"/>
      <c r="AH342" s="1822"/>
      <c r="AI342" s="1927"/>
      <c r="AJ342" s="1928"/>
      <c r="AK342" s="10"/>
      <c r="AL342" s="1404"/>
    </row>
    <row r="343" spans="1:38" s="1" customFormat="1" ht="13.5" customHeight="1">
      <c r="A343" s="2181"/>
      <c r="B343" s="472">
        <v>29</v>
      </c>
      <c r="C343" s="473" t="s">
        <v>752</v>
      </c>
      <c r="D343" s="75" t="s">
        <v>658</v>
      </c>
      <c r="E343" s="73"/>
      <c r="F343" s="61">
        <v>3.6</v>
      </c>
      <c r="G343" s="23">
        <v>6.5</v>
      </c>
      <c r="H343" s="64">
        <v>7.4</v>
      </c>
      <c r="I343" s="65">
        <v>3.9</v>
      </c>
      <c r="J343" s="66">
        <v>3.7</v>
      </c>
      <c r="K343" s="24">
        <v>7.73</v>
      </c>
      <c r="L343" s="69">
        <v>7.82</v>
      </c>
      <c r="M343" s="65">
        <v>30.1</v>
      </c>
      <c r="N343" s="66">
        <v>33</v>
      </c>
      <c r="O343" s="23"/>
      <c r="P343" s="64">
        <v>120</v>
      </c>
      <c r="Q343" s="23"/>
      <c r="R343" s="64">
        <v>100</v>
      </c>
      <c r="S343" s="23"/>
      <c r="T343" s="64"/>
      <c r="U343" s="23"/>
      <c r="V343" s="64"/>
      <c r="W343" s="65"/>
      <c r="X343" s="66">
        <v>19</v>
      </c>
      <c r="Y343" s="70"/>
      <c r="Z343" s="71">
        <v>214</v>
      </c>
      <c r="AA343" s="24"/>
      <c r="AB343" s="69">
        <v>0.37</v>
      </c>
      <c r="AC343" s="481"/>
      <c r="AD343" s="565"/>
      <c r="AE343" s="530"/>
      <c r="AF343" s="118"/>
      <c r="AG343" s="684" t="s">
        <v>389</v>
      </c>
      <c r="AH343" s="1405"/>
      <c r="AI343" s="1405"/>
      <c r="AJ343" s="1405"/>
      <c r="AK343" s="1405"/>
      <c r="AL343" s="1406"/>
    </row>
    <row r="344" spans="1:38" s="1" customFormat="1" ht="13.5" customHeight="1">
      <c r="A344" s="2181"/>
      <c r="B344" s="472">
        <v>30</v>
      </c>
      <c r="C344" s="473" t="s">
        <v>753</v>
      </c>
      <c r="D344" s="75" t="s">
        <v>658</v>
      </c>
      <c r="E344" s="73"/>
      <c r="F344" s="61">
        <v>3.4</v>
      </c>
      <c r="G344" s="23">
        <v>7.5</v>
      </c>
      <c r="H344" s="64">
        <v>8.1999999999999993</v>
      </c>
      <c r="I344" s="65">
        <v>4</v>
      </c>
      <c r="J344" s="66">
        <v>3.8</v>
      </c>
      <c r="K344" s="24">
        <v>7.68</v>
      </c>
      <c r="L344" s="69">
        <v>7.86</v>
      </c>
      <c r="M344" s="65">
        <v>30.6</v>
      </c>
      <c r="N344" s="66">
        <v>32.4</v>
      </c>
      <c r="O344" s="23"/>
      <c r="P344" s="64">
        <v>120</v>
      </c>
      <c r="Q344" s="23"/>
      <c r="R344" s="64">
        <v>90</v>
      </c>
      <c r="S344" s="23"/>
      <c r="T344" s="64"/>
      <c r="U344" s="23"/>
      <c r="V344" s="64"/>
      <c r="W344" s="65"/>
      <c r="X344" s="66">
        <v>18</v>
      </c>
      <c r="Y344" s="70"/>
      <c r="Z344" s="71">
        <v>206</v>
      </c>
      <c r="AA344" s="24"/>
      <c r="AB344" s="69">
        <v>0.39</v>
      </c>
      <c r="AC344" s="481"/>
      <c r="AD344" s="565"/>
      <c r="AE344" s="530"/>
      <c r="AF344" s="118"/>
      <c r="AG344" s="11"/>
      <c r="AH344" s="2"/>
      <c r="AI344" s="2"/>
      <c r="AJ344" s="2"/>
      <c r="AK344" s="2"/>
      <c r="AL344" s="100"/>
    </row>
    <row r="345" spans="1:38" s="1" customFormat="1" ht="13.5" customHeight="1">
      <c r="A345" s="2181"/>
      <c r="B345" s="472">
        <v>31</v>
      </c>
      <c r="C345" s="473" t="s">
        <v>754</v>
      </c>
      <c r="D345" s="75" t="s">
        <v>657</v>
      </c>
      <c r="E345" s="73"/>
      <c r="F345" s="61">
        <v>4.0999999999999996</v>
      </c>
      <c r="G345" s="23">
        <v>7.8</v>
      </c>
      <c r="H345" s="64">
        <v>8</v>
      </c>
      <c r="I345" s="65">
        <v>3.9</v>
      </c>
      <c r="J345" s="66">
        <v>3.6</v>
      </c>
      <c r="K345" s="24">
        <v>7.69</v>
      </c>
      <c r="L345" s="69">
        <v>7.85</v>
      </c>
      <c r="M345" s="65">
        <v>30.5</v>
      </c>
      <c r="N345" s="66">
        <v>31.2</v>
      </c>
      <c r="O345" s="23"/>
      <c r="P345" s="64">
        <v>120</v>
      </c>
      <c r="Q345" s="23"/>
      <c r="R345" s="64">
        <v>90</v>
      </c>
      <c r="S345" s="23"/>
      <c r="T345" s="64"/>
      <c r="U345" s="23"/>
      <c r="V345" s="64"/>
      <c r="W345" s="65"/>
      <c r="X345" s="66">
        <v>17</v>
      </c>
      <c r="Y345" s="70"/>
      <c r="Z345" s="71">
        <v>214</v>
      </c>
      <c r="AA345" s="24"/>
      <c r="AB345" s="69">
        <v>0.4</v>
      </c>
      <c r="AC345" s="481"/>
      <c r="AD345" s="565"/>
      <c r="AE345" s="530"/>
      <c r="AF345" s="118"/>
      <c r="AG345" s="11"/>
      <c r="AH345" s="2"/>
      <c r="AI345" s="2"/>
      <c r="AJ345" s="2"/>
      <c r="AK345" s="2"/>
      <c r="AL345" s="100"/>
    </row>
    <row r="346" spans="1:38" s="1" customFormat="1" ht="13.5" customHeight="1">
      <c r="A346" s="2181"/>
      <c r="B346" s="2183" t="s">
        <v>407</v>
      </c>
      <c r="C346" s="2184"/>
      <c r="D346" s="664"/>
      <c r="E346" s="586">
        <f t="shared" ref="E346:AC346" si="34">IF(COUNT(E315:E345)=0,"",MAX(E315:E345))</f>
        <v>62</v>
      </c>
      <c r="F346" s="587">
        <f t="shared" si="34"/>
        <v>16</v>
      </c>
      <c r="G346" s="588">
        <f t="shared" si="34"/>
        <v>10</v>
      </c>
      <c r="H346" s="589">
        <f t="shared" si="34"/>
        <v>10.8</v>
      </c>
      <c r="I346" s="590">
        <f t="shared" si="34"/>
        <v>64.2</v>
      </c>
      <c r="J346" s="591">
        <f t="shared" si="34"/>
        <v>7.8</v>
      </c>
      <c r="K346" s="592">
        <f t="shared" si="34"/>
        <v>7.85</v>
      </c>
      <c r="L346" s="593">
        <f t="shared" si="34"/>
        <v>8.1199999999999992</v>
      </c>
      <c r="M346" s="590">
        <f t="shared" si="34"/>
        <v>34.4</v>
      </c>
      <c r="N346" s="591">
        <f t="shared" si="34"/>
        <v>36.1</v>
      </c>
      <c r="O346" s="588">
        <f t="shared" si="34"/>
        <v>80</v>
      </c>
      <c r="P346" s="589">
        <f t="shared" si="34"/>
        <v>180</v>
      </c>
      <c r="Q346" s="588">
        <f t="shared" si="34"/>
        <v>68</v>
      </c>
      <c r="R346" s="589">
        <f t="shared" si="34"/>
        <v>102</v>
      </c>
      <c r="S346" s="588">
        <f t="shared" si="34"/>
        <v>56</v>
      </c>
      <c r="T346" s="589">
        <f t="shared" si="34"/>
        <v>48</v>
      </c>
      <c r="U346" s="588">
        <f t="shared" si="34"/>
        <v>12</v>
      </c>
      <c r="V346" s="589">
        <f t="shared" si="34"/>
        <v>16</v>
      </c>
      <c r="W346" s="590">
        <f t="shared" si="34"/>
        <v>16</v>
      </c>
      <c r="X346" s="591">
        <f t="shared" si="34"/>
        <v>28</v>
      </c>
      <c r="Y346" s="594">
        <f t="shared" si="34"/>
        <v>216</v>
      </c>
      <c r="Z346" s="595">
        <f t="shared" si="34"/>
        <v>244</v>
      </c>
      <c r="AA346" s="592">
        <f t="shared" si="34"/>
        <v>1.1000000000000001</v>
      </c>
      <c r="AB346" s="593">
        <f t="shared" si="34"/>
        <v>0.56000000000000005</v>
      </c>
      <c r="AC346" s="594">
        <f t="shared" si="34"/>
        <v>8777</v>
      </c>
      <c r="AD346" s="565"/>
      <c r="AE346" s="530"/>
      <c r="AF346" s="118"/>
      <c r="AG346" s="11"/>
      <c r="AH346" s="2"/>
      <c r="AI346" s="2"/>
      <c r="AJ346" s="2"/>
      <c r="AK346" s="2"/>
      <c r="AL346" s="100"/>
    </row>
    <row r="347" spans="1:38" s="1" customFormat="1" ht="13.5" customHeight="1">
      <c r="A347" s="2181"/>
      <c r="B347" s="2185" t="s">
        <v>408</v>
      </c>
      <c r="C347" s="2186"/>
      <c r="D347" s="666"/>
      <c r="E347" s="597">
        <f t="shared" ref="E347:AC347" si="35">IF(COUNT(E315:E345)=0,"",MIN(E315:E345))</f>
        <v>1</v>
      </c>
      <c r="F347" s="598">
        <f t="shared" si="35"/>
        <v>1.1000000000000001</v>
      </c>
      <c r="G347" s="599">
        <f t="shared" si="35"/>
        <v>5.5</v>
      </c>
      <c r="H347" s="600">
        <f t="shared" si="35"/>
        <v>6.2</v>
      </c>
      <c r="I347" s="601">
        <f t="shared" si="35"/>
        <v>2.5</v>
      </c>
      <c r="J347" s="602">
        <f t="shared" si="35"/>
        <v>2.1</v>
      </c>
      <c r="K347" s="603">
        <f t="shared" si="35"/>
        <v>7.45</v>
      </c>
      <c r="L347" s="604">
        <f t="shared" si="35"/>
        <v>7.2</v>
      </c>
      <c r="M347" s="601">
        <f t="shared" si="35"/>
        <v>14.3</v>
      </c>
      <c r="N347" s="602">
        <f t="shared" si="35"/>
        <v>20.7</v>
      </c>
      <c r="O347" s="599">
        <f t="shared" si="35"/>
        <v>80</v>
      </c>
      <c r="P347" s="600">
        <f t="shared" si="35"/>
        <v>63</v>
      </c>
      <c r="Q347" s="599">
        <f t="shared" si="35"/>
        <v>68</v>
      </c>
      <c r="R347" s="600">
        <f t="shared" si="35"/>
        <v>58</v>
      </c>
      <c r="S347" s="599">
        <f t="shared" si="35"/>
        <v>56</v>
      </c>
      <c r="T347" s="600">
        <f t="shared" si="35"/>
        <v>48</v>
      </c>
      <c r="U347" s="599">
        <f t="shared" si="35"/>
        <v>12</v>
      </c>
      <c r="V347" s="600">
        <f t="shared" si="35"/>
        <v>16</v>
      </c>
      <c r="W347" s="601">
        <f t="shared" si="35"/>
        <v>16</v>
      </c>
      <c r="X347" s="602">
        <f t="shared" si="35"/>
        <v>16</v>
      </c>
      <c r="Y347" s="605">
        <f t="shared" si="35"/>
        <v>216</v>
      </c>
      <c r="Z347" s="606">
        <f t="shared" si="35"/>
        <v>140</v>
      </c>
      <c r="AA347" s="603">
        <f t="shared" si="35"/>
        <v>1.1000000000000001</v>
      </c>
      <c r="AB347" s="604">
        <f t="shared" si="35"/>
        <v>0.09</v>
      </c>
      <c r="AC347" s="1180">
        <f t="shared" si="35"/>
        <v>556</v>
      </c>
      <c r="AD347" s="565"/>
      <c r="AE347" s="530"/>
      <c r="AF347" s="118"/>
      <c r="AG347" s="11"/>
      <c r="AH347" s="2"/>
      <c r="AI347" s="2"/>
      <c r="AJ347" s="2"/>
      <c r="AK347" s="2"/>
      <c r="AL347" s="100"/>
    </row>
    <row r="348" spans="1:38" s="1" customFormat="1" ht="13.5" customHeight="1">
      <c r="A348" s="2181"/>
      <c r="B348" s="2187" t="s">
        <v>409</v>
      </c>
      <c r="C348" s="2188"/>
      <c r="D348" s="668"/>
      <c r="E348" s="673"/>
      <c r="F348" s="1194">
        <f t="shared" ref="F348:AB348" si="36">IF(COUNT(F315:F345)=0,"",AVERAGE(F315:F345))</f>
        <v>5.7161290322580642</v>
      </c>
      <c r="G348" s="1195">
        <f t="shared" si="36"/>
        <v>7.4645161290322584</v>
      </c>
      <c r="H348" s="1196">
        <f t="shared" si="36"/>
        <v>8.4032258064516121</v>
      </c>
      <c r="I348" s="1197">
        <f t="shared" si="36"/>
        <v>9.6193548387096737</v>
      </c>
      <c r="J348" s="1198">
        <f t="shared" si="36"/>
        <v>4.0290322580645155</v>
      </c>
      <c r="K348" s="1199">
        <f t="shared" si="36"/>
        <v>7.7119354838709668</v>
      </c>
      <c r="L348" s="1200">
        <f t="shared" si="36"/>
        <v>7.8161290322580648</v>
      </c>
      <c r="M348" s="1197">
        <f t="shared" si="36"/>
        <v>27.863157894736847</v>
      </c>
      <c r="N348" s="1198">
        <f t="shared" si="36"/>
        <v>28.963157894736845</v>
      </c>
      <c r="O348" s="1195">
        <f t="shared" si="36"/>
        <v>80</v>
      </c>
      <c r="P348" s="1196">
        <f t="shared" si="36"/>
        <v>107.15789473684211</v>
      </c>
      <c r="Q348" s="1195">
        <f t="shared" si="36"/>
        <v>68</v>
      </c>
      <c r="R348" s="1196">
        <f t="shared" si="36"/>
        <v>85.05263157894737</v>
      </c>
      <c r="S348" s="1195">
        <f t="shared" si="36"/>
        <v>56</v>
      </c>
      <c r="T348" s="1196">
        <f t="shared" si="36"/>
        <v>48</v>
      </c>
      <c r="U348" s="1195">
        <f t="shared" si="36"/>
        <v>12</v>
      </c>
      <c r="V348" s="1196">
        <f t="shared" si="36"/>
        <v>16</v>
      </c>
      <c r="W348" s="1197">
        <f>IF(COUNT(W315:W345)=0,"",AVERAGE(W315:W345))</f>
        <v>16</v>
      </c>
      <c r="X348" s="1198">
        <f t="shared" si="36"/>
        <v>18.578947368421051</v>
      </c>
      <c r="Y348" s="1260">
        <f t="shared" si="36"/>
        <v>216</v>
      </c>
      <c r="Z348" s="1227">
        <f t="shared" si="36"/>
        <v>199.68421052631578</v>
      </c>
      <c r="AA348" s="1199">
        <f t="shared" si="36"/>
        <v>1.1000000000000001</v>
      </c>
      <c r="AB348" s="1200">
        <f t="shared" si="36"/>
        <v>0.34526315789473694</v>
      </c>
      <c r="AC348" s="1261">
        <f>AC349/31</f>
        <v>1146.7741935483871</v>
      </c>
      <c r="AD348" s="565"/>
      <c r="AE348" s="530"/>
      <c r="AF348" s="118"/>
      <c r="AG348" s="1691"/>
      <c r="AH348" s="1692"/>
      <c r="AI348" s="1692"/>
      <c r="AJ348" s="1692"/>
      <c r="AK348" s="1692"/>
      <c r="AL348" s="1693"/>
    </row>
    <row r="349" spans="1:38" s="1" customFormat="1" ht="13.5" customHeight="1">
      <c r="A349" s="2182"/>
      <c r="B349" s="2189" t="s">
        <v>410</v>
      </c>
      <c r="C349" s="2190"/>
      <c r="D349" s="1266"/>
      <c r="E349" s="1156">
        <f>SUM(E315:E345)</f>
        <v>136</v>
      </c>
      <c r="F349" s="1266"/>
      <c r="G349" s="1267"/>
      <c r="H349" s="1267"/>
      <c r="I349" s="1268"/>
      <c r="J349" s="1269"/>
      <c r="K349" s="1267"/>
      <c r="L349" s="1267"/>
      <c r="M349" s="1268"/>
      <c r="N349" s="1269"/>
      <c r="O349" s="1267"/>
      <c r="P349" s="1267"/>
      <c r="Q349" s="1268"/>
      <c r="R349" s="1269"/>
      <c r="S349" s="1267"/>
      <c r="T349" s="1267"/>
      <c r="U349" s="1268"/>
      <c r="V349" s="1269"/>
      <c r="W349" s="1267"/>
      <c r="X349" s="1267"/>
      <c r="Y349" s="1268"/>
      <c r="Z349" s="1269"/>
      <c r="AA349" s="1267"/>
      <c r="AB349" s="1270"/>
      <c r="AC349" s="1184">
        <f>SUM(AC315:AC345)</f>
        <v>35550</v>
      </c>
      <c r="AD349" s="565"/>
      <c r="AE349" s="530"/>
      <c r="AF349" s="118"/>
      <c r="AG349" s="1688"/>
      <c r="AH349" s="1689"/>
      <c r="AI349" s="1689"/>
      <c r="AJ349" s="1689"/>
      <c r="AK349" s="1689"/>
      <c r="AL349" s="1690"/>
    </row>
    <row r="350" spans="1:38" s="1" customFormat="1" ht="13.5" customHeight="1">
      <c r="A350" s="2238" t="s">
        <v>598</v>
      </c>
      <c r="B350" s="472">
        <v>42767</v>
      </c>
      <c r="C350" s="473" t="s">
        <v>774</v>
      </c>
      <c r="D350" s="75" t="s">
        <v>658</v>
      </c>
      <c r="E350" s="73">
        <v>11</v>
      </c>
      <c r="F350" s="61">
        <v>4.8</v>
      </c>
      <c r="G350" s="23">
        <v>8.1999999999999993</v>
      </c>
      <c r="H350" s="64">
        <v>9.4</v>
      </c>
      <c r="I350" s="65">
        <v>3.7</v>
      </c>
      <c r="J350" s="66">
        <v>3.4</v>
      </c>
      <c r="K350" s="24">
        <v>7.72</v>
      </c>
      <c r="L350" s="69">
        <v>7.93</v>
      </c>
      <c r="M350" s="65">
        <v>32.700000000000003</v>
      </c>
      <c r="N350" s="66">
        <v>35.5</v>
      </c>
      <c r="O350" s="23"/>
      <c r="P350" s="64">
        <v>140</v>
      </c>
      <c r="Q350" s="23"/>
      <c r="R350" s="64">
        <v>100</v>
      </c>
      <c r="S350" s="23"/>
      <c r="T350" s="64"/>
      <c r="U350" s="23"/>
      <c r="V350" s="64"/>
      <c r="W350" s="65"/>
      <c r="X350" s="66">
        <v>17</v>
      </c>
      <c r="Y350" s="70"/>
      <c r="Z350" s="71">
        <v>244</v>
      </c>
      <c r="AA350" s="24"/>
      <c r="AB350" s="69">
        <v>0.39</v>
      </c>
      <c r="AC350" s="481"/>
      <c r="AD350" s="565"/>
      <c r="AE350" s="530"/>
      <c r="AF350" s="118"/>
      <c r="AG350" s="186">
        <v>42780</v>
      </c>
      <c r="AH350" s="147" t="s">
        <v>597</v>
      </c>
      <c r="AI350" s="1386">
        <v>6.8</v>
      </c>
      <c r="AJ350" s="1386" t="s">
        <v>20</v>
      </c>
      <c r="AK350" s="1387"/>
      <c r="AL350" s="1388"/>
    </row>
    <row r="351" spans="1:38" s="1" customFormat="1" ht="13.5" customHeight="1">
      <c r="A351" s="2239"/>
      <c r="B351" s="472">
        <v>42768</v>
      </c>
      <c r="C351" s="473" t="s">
        <v>40</v>
      </c>
      <c r="D351" s="75" t="s">
        <v>659</v>
      </c>
      <c r="E351" s="73">
        <v>11</v>
      </c>
      <c r="F351" s="61">
        <v>2.4</v>
      </c>
      <c r="G351" s="23">
        <v>6.4</v>
      </c>
      <c r="H351" s="64">
        <v>8.1999999999999993</v>
      </c>
      <c r="I351" s="65">
        <v>6.7</v>
      </c>
      <c r="J351" s="66">
        <v>5.3</v>
      </c>
      <c r="K351" s="24">
        <v>7.65</v>
      </c>
      <c r="L351" s="69">
        <v>7.87</v>
      </c>
      <c r="M351" s="65">
        <v>24.3</v>
      </c>
      <c r="N351" s="66">
        <v>28.8</v>
      </c>
      <c r="O351" s="23"/>
      <c r="P351" s="64">
        <v>110</v>
      </c>
      <c r="Q351" s="23"/>
      <c r="R351" s="64">
        <v>90</v>
      </c>
      <c r="S351" s="23"/>
      <c r="T351" s="64"/>
      <c r="U351" s="23"/>
      <c r="V351" s="64"/>
      <c r="W351" s="65"/>
      <c r="X351" s="66">
        <v>16</v>
      </c>
      <c r="Y351" s="70"/>
      <c r="Z351" s="71">
        <v>206</v>
      </c>
      <c r="AA351" s="24"/>
      <c r="AB351" s="69">
        <v>0.38</v>
      </c>
      <c r="AC351" s="481"/>
      <c r="AD351" s="565"/>
      <c r="AE351" s="530"/>
      <c r="AF351" s="118"/>
      <c r="AG351" s="12" t="s">
        <v>542</v>
      </c>
      <c r="AH351" s="13" t="s">
        <v>543</v>
      </c>
      <c r="AI351" s="1376" t="s">
        <v>544</v>
      </c>
      <c r="AJ351" s="1377" t="s">
        <v>545</v>
      </c>
      <c r="AK351" s="1378"/>
      <c r="AL351" s="1379"/>
    </row>
    <row r="352" spans="1:38" s="1" customFormat="1" ht="13.5" customHeight="1">
      <c r="A352" s="2239"/>
      <c r="B352" s="472">
        <v>42769</v>
      </c>
      <c r="C352" s="473" t="s">
        <v>41</v>
      </c>
      <c r="D352" s="75" t="s">
        <v>657</v>
      </c>
      <c r="E352" s="73"/>
      <c r="F352" s="61">
        <v>4.3</v>
      </c>
      <c r="G352" s="23">
        <v>7.6</v>
      </c>
      <c r="H352" s="64">
        <v>8.3000000000000007</v>
      </c>
      <c r="I352" s="65">
        <v>10</v>
      </c>
      <c r="J352" s="66">
        <v>8.5</v>
      </c>
      <c r="K352" s="24">
        <v>7.72</v>
      </c>
      <c r="L352" s="69">
        <v>7.85</v>
      </c>
      <c r="M352" s="65"/>
      <c r="N352" s="66"/>
      <c r="O352" s="23"/>
      <c r="P352" s="64"/>
      <c r="Q352" s="23"/>
      <c r="R352" s="64"/>
      <c r="S352" s="23"/>
      <c r="T352" s="64"/>
      <c r="U352" s="23"/>
      <c r="V352" s="64"/>
      <c r="W352" s="65"/>
      <c r="X352" s="66"/>
      <c r="Y352" s="70"/>
      <c r="Z352" s="71"/>
      <c r="AA352" s="24"/>
      <c r="AB352" s="69"/>
      <c r="AC352" s="481"/>
      <c r="AD352" s="565"/>
      <c r="AE352" s="530"/>
      <c r="AF352" s="118"/>
      <c r="AG352" s="1218" t="s">
        <v>546</v>
      </c>
      <c r="AH352" s="1219" t="s">
        <v>20</v>
      </c>
      <c r="AI352" s="31">
        <v>7.5</v>
      </c>
      <c r="AJ352" s="32">
        <v>8.1999999999999993</v>
      </c>
      <c r="AK352" s="1375"/>
      <c r="AL352" s="1225"/>
    </row>
    <row r="353" spans="1:38" s="1" customFormat="1" ht="13.5" customHeight="1">
      <c r="A353" s="2239"/>
      <c r="B353" s="472">
        <v>42770</v>
      </c>
      <c r="C353" s="473" t="s">
        <v>42</v>
      </c>
      <c r="D353" s="75" t="s">
        <v>658</v>
      </c>
      <c r="E353" s="73"/>
      <c r="F353" s="61">
        <v>4.8</v>
      </c>
      <c r="G353" s="23">
        <v>8.5</v>
      </c>
      <c r="H353" s="64">
        <v>9.6</v>
      </c>
      <c r="I353" s="65">
        <v>6.7</v>
      </c>
      <c r="J353" s="66">
        <v>5.8</v>
      </c>
      <c r="K353" s="24">
        <v>7.75</v>
      </c>
      <c r="L353" s="69">
        <v>7.9</v>
      </c>
      <c r="M353" s="65"/>
      <c r="N353" s="66"/>
      <c r="O353" s="23"/>
      <c r="P353" s="64"/>
      <c r="Q353" s="23"/>
      <c r="R353" s="64"/>
      <c r="S353" s="23"/>
      <c r="T353" s="64"/>
      <c r="U353" s="23"/>
      <c r="V353" s="64"/>
      <c r="W353" s="65"/>
      <c r="X353" s="66"/>
      <c r="Y353" s="70"/>
      <c r="Z353" s="71"/>
      <c r="AA353" s="24"/>
      <c r="AB353" s="69"/>
      <c r="AC353" s="481"/>
      <c r="AD353" s="565"/>
      <c r="AE353" s="530"/>
      <c r="AF353" s="118"/>
      <c r="AG353" s="6" t="s">
        <v>547</v>
      </c>
      <c r="AH353" s="18" t="s">
        <v>548</v>
      </c>
      <c r="AI353" s="37">
        <v>2.6</v>
      </c>
      <c r="AJ353" s="38">
        <v>2.5</v>
      </c>
      <c r="AK353" s="42"/>
      <c r="AL353" s="96"/>
    </row>
    <row r="354" spans="1:38" s="1" customFormat="1" ht="13.5" customHeight="1">
      <c r="A354" s="2239"/>
      <c r="B354" s="472">
        <v>42771</v>
      </c>
      <c r="C354" s="473" t="s">
        <v>37</v>
      </c>
      <c r="D354" s="75" t="s">
        <v>657</v>
      </c>
      <c r="E354" s="73"/>
      <c r="F354" s="61">
        <v>4.8</v>
      </c>
      <c r="G354" s="23">
        <v>7.8</v>
      </c>
      <c r="H354" s="64">
        <v>8.8000000000000007</v>
      </c>
      <c r="I354" s="65">
        <v>4.2</v>
      </c>
      <c r="J354" s="66">
        <v>4</v>
      </c>
      <c r="K354" s="24">
        <v>7.68</v>
      </c>
      <c r="L354" s="69">
        <v>7.88</v>
      </c>
      <c r="M354" s="65">
        <v>31.9</v>
      </c>
      <c r="N354" s="66">
        <v>33.5</v>
      </c>
      <c r="O354" s="23"/>
      <c r="P354" s="64">
        <v>110</v>
      </c>
      <c r="Q354" s="23"/>
      <c r="R354" s="64">
        <v>104</v>
      </c>
      <c r="S354" s="23"/>
      <c r="T354" s="64"/>
      <c r="U354" s="23"/>
      <c r="V354" s="64"/>
      <c r="W354" s="65"/>
      <c r="X354" s="66">
        <v>18</v>
      </c>
      <c r="Y354" s="70"/>
      <c r="Z354" s="71">
        <v>232</v>
      </c>
      <c r="AA354" s="24"/>
      <c r="AB354" s="69">
        <v>0.41</v>
      </c>
      <c r="AC354" s="481"/>
      <c r="AD354" s="565"/>
      <c r="AE354" s="530"/>
      <c r="AF354" s="118"/>
      <c r="AG354" s="6" t="s">
        <v>21</v>
      </c>
      <c r="AH354" s="18"/>
      <c r="AI354" s="40">
        <v>7.98</v>
      </c>
      <c r="AJ354" s="41">
        <v>8.17</v>
      </c>
      <c r="AK354" s="36"/>
      <c r="AL354" s="96"/>
    </row>
    <row r="355" spans="1:38" s="1" customFormat="1" ht="13.5" customHeight="1">
      <c r="A355" s="2239"/>
      <c r="B355" s="472">
        <v>42772</v>
      </c>
      <c r="C355" s="473" t="s">
        <v>38</v>
      </c>
      <c r="D355" s="75" t="s">
        <v>657</v>
      </c>
      <c r="E355" s="73"/>
      <c r="F355" s="61">
        <v>4.3</v>
      </c>
      <c r="G355" s="23">
        <v>7.2</v>
      </c>
      <c r="H355" s="64">
        <v>8</v>
      </c>
      <c r="I355" s="65">
        <v>3.2</v>
      </c>
      <c r="J355" s="66">
        <v>3.1</v>
      </c>
      <c r="K355" s="24">
        <v>7.76</v>
      </c>
      <c r="L355" s="69">
        <v>7.92</v>
      </c>
      <c r="M355" s="65">
        <v>32.1</v>
      </c>
      <c r="N355" s="66">
        <v>33.700000000000003</v>
      </c>
      <c r="O355" s="23"/>
      <c r="P355" s="64">
        <v>130</v>
      </c>
      <c r="Q355" s="23"/>
      <c r="R355" s="64">
        <v>100</v>
      </c>
      <c r="S355" s="23"/>
      <c r="T355" s="64"/>
      <c r="U355" s="23"/>
      <c r="V355" s="64"/>
      <c r="W355" s="65"/>
      <c r="X355" s="66">
        <v>20</v>
      </c>
      <c r="Y355" s="70"/>
      <c r="Z355" s="71">
        <v>240</v>
      </c>
      <c r="AA355" s="24"/>
      <c r="AB355" s="69">
        <v>0.36</v>
      </c>
      <c r="AC355" s="481"/>
      <c r="AD355" s="565"/>
      <c r="AE355" s="530"/>
      <c r="AF355" s="118"/>
      <c r="AG355" s="6" t="s">
        <v>549</v>
      </c>
      <c r="AH355" s="18" t="s">
        <v>22</v>
      </c>
      <c r="AI355" s="34">
        <v>35.299999999999997</v>
      </c>
      <c r="AJ355" s="35">
        <v>35.299999999999997</v>
      </c>
      <c r="AK355" s="36"/>
      <c r="AL355" s="96"/>
    </row>
    <row r="356" spans="1:38" s="1" customFormat="1" ht="13.5" customHeight="1">
      <c r="A356" s="2239"/>
      <c r="B356" s="472">
        <v>42773</v>
      </c>
      <c r="C356" s="473" t="s">
        <v>35</v>
      </c>
      <c r="D356" s="75" t="s">
        <v>657</v>
      </c>
      <c r="E356" s="73"/>
      <c r="F356" s="61">
        <v>4.3</v>
      </c>
      <c r="G356" s="23">
        <v>7.4</v>
      </c>
      <c r="H356" s="64">
        <v>8</v>
      </c>
      <c r="I356" s="65">
        <v>2.8</v>
      </c>
      <c r="J356" s="66">
        <v>2.7</v>
      </c>
      <c r="K356" s="24">
        <v>7.76</v>
      </c>
      <c r="L356" s="69">
        <v>7.95</v>
      </c>
      <c r="M356" s="65">
        <v>33.200000000000003</v>
      </c>
      <c r="N356" s="66">
        <v>34.9</v>
      </c>
      <c r="O356" s="23"/>
      <c r="P356" s="64">
        <v>140</v>
      </c>
      <c r="Q356" s="23"/>
      <c r="R356" s="64">
        <v>100</v>
      </c>
      <c r="S356" s="23"/>
      <c r="T356" s="64"/>
      <c r="U356" s="23"/>
      <c r="V356" s="64"/>
      <c r="W356" s="65"/>
      <c r="X356" s="66">
        <v>17</v>
      </c>
      <c r="Y356" s="70"/>
      <c r="Z356" s="71">
        <v>226</v>
      </c>
      <c r="AA356" s="24"/>
      <c r="AB356" s="69">
        <v>0.32</v>
      </c>
      <c r="AC356" s="481"/>
      <c r="AD356" s="565"/>
      <c r="AE356" s="530"/>
      <c r="AF356" s="118"/>
      <c r="AG356" s="6" t="s">
        <v>550</v>
      </c>
      <c r="AH356" s="18" t="s">
        <v>23</v>
      </c>
      <c r="AI356" s="34">
        <v>140</v>
      </c>
      <c r="AJ356" s="35">
        <v>140</v>
      </c>
      <c r="AK356" s="36"/>
      <c r="AL356" s="96"/>
    </row>
    <row r="357" spans="1:38" s="1" customFormat="1" ht="13.5" customHeight="1">
      <c r="A357" s="2239"/>
      <c r="B357" s="472">
        <v>42774</v>
      </c>
      <c r="C357" s="473" t="s">
        <v>39</v>
      </c>
      <c r="D357" s="75" t="s">
        <v>657</v>
      </c>
      <c r="E357" s="73"/>
      <c r="F357" s="61">
        <v>3.4</v>
      </c>
      <c r="G357" s="23">
        <v>7</v>
      </c>
      <c r="H357" s="64">
        <v>7.8</v>
      </c>
      <c r="I357" s="65">
        <v>3.4</v>
      </c>
      <c r="J357" s="66">
        <v>3.1</v>
      </c>
      <c r="K357" s="24">
        <v>7.86</v>
      </c>
      <c r="L357" s="69">
        <v>7.96</v>
      </c>
      <c r="M357" s="65">
        <v>31.9</v>
      </c>
      <c r="N357" s="66">
        <v>33.5</v>
      </c>
      <c r="O357" s="23"/>
      <c r="P357" s="64">
        <v>140</v>
      </c>
      <c r="Q357" s="23"/>
      <c r="R357" s="64">
        <v>96</v>
      </c>
      <c r="S357" s="23"/>
      <c r="T357" s="64"/>
      <c r="U357" s="23"/>
      <c r="V357" s="64"/>
      <c r="W357" s="65"/>
      <c r="X357" s="66">
        <v>18</v>
      </c>
      <c r="Y357" s="70"/>
      <c r="Z357" s="71">
        <v>228</v>
      </c>
      <c r="AA357" s="24"/>
      <c r="AB357" s="69">
        <v>0.32</v>
      </c>
      <c r="AC357" s="481"/>
      <c r="AD357" s="565"/>
      <c r="AE357" s="530"/>
      <c r="AF357" s="118"/>
      <c r="AG357" s="6" t="s">
        <v>551</v>
      </c>
      <c r="AH357" s="18" t="s">
        <v>23</v>
      </c>
      <c r="AI357" s="34">
        <v>100</v>
      </c>
      <c r="AJ357" s="35">
        <v>98</v>
      </c>
      <c r="AK357" s="47"/>
      <c r="AL357" s="98"/>
    </row>
    <row r="358" spans="1:38" s="1" customFormat="1" ht="13.5" customHeight="1">
      <c r="A358" s="2239"/>
      <c r="B358" s="472">
        <v>42775</v>
      </c>
      <c r="C358" s="473" t="s">
        <v>40</v>
      </c>
      <c r="D358" s="75" t="s">
        <v>657</v>
      </c>
      <c r="E358" s="73"/>
      <c r="F358" s="61">
        <v>3.1</v>
      </c>
      <c r="G358" s="23">
        <v>6.8</v>
      </c>
      <c r="H358" s="64">
        <v>7.6</v>
      </c>
      <c r="I358" s="65">
        <v>3.4</v>
      </c>
      <c r="J358" s="66">
        <v>2.9</v>
      </c>
      <c r="K358" s="24">
        <v>7.84</v>
      </c>
      <c r="L358" s="69">
        <v>8.15</v>
      </c>
      <c r="M358" s="65">
        <v>31.6</v>
      </c>
      <c r="N358" s="66">
        <v>34.700000000000003</v>
      </c>
      <c r="O358" s="23"/>
      <c r="P358" s="64">
        <v>130</v>
      </c>
      <c r="Q358" s="23"/>
      <c r="R358" s="64">
        <v>96</v>
      </c>
      <c r="S358" s="23"/>
      <c r="T358" s="64"/>
      <c r="U358" s="23"/>
      <c r="V358" s="64"/>
      <c r="W358" s="65"/>
      <c r="X358" s="66">
        <v>15</v>
      </c>
      <c r="Y358" s="70"/>
      <c r="Z358" s="71">
        <v>236</v>
      </c>
      <c r="AA358" s="24"/>
      <c r="AB358" s="69">
        <v>0.42</v>
      </c>
      <c r="AC358" s="481"/>
      <c r="AD358" s="565"/>
      <c r="AE358" s="530"/>
      <c r="AF358" s="118"/>
      <c r="AG358" s="6" t="s">
        <v>552</v>
      </c>
      <c r="AH358" s="18" t="s">
        <v>23</v>
      </c>
      <c r="AI358" s="34">
        <v>70</v>
      </c>
      <c r="AJ358" s="35">
        <v>80</v>
      </c>
      <c r="AK358" s="42"/>
      <c r="AL358" s="96"/>
    </row>
    <row r="359" spans="1:38" s="1" customFormat="1" ht="13.5" customHeight="1">
      <c r="A359" s="2239"/>
      <c r="B359" s="472">
        <v>42776</v>
      </c>
      <c r="C359" s="473" t="s">
        <v>41</v>
      </c>
      <c r="D359" s="75" t="s">
        <v>657</v>
      </c>
      <c r="E359" s="73">
        <v>3</v>
      </c>
      <c r="F359" s="61">
        <v>4</v>
      </c>
      <c r="G359" s="23">
        <v>7.7</v>
      </c>
      <c r="H359" s="64">
        <v>9.3000000000000007</v>
      </c>
      <c r="I359" s="65">
        <v>3.4</v>
      </c>
      <c r="J359" s="66">
        <v>3.2</v>
      </c>
      <c r="K359" s="24">
        <v>8</v>
      </c>
      <c r="L359" s="69">
        <v>8.2799999999999994</v>
      </c>
      <c r="M359" s="65"/>
      <c r="N359" s="66"/>
      <c r="O359" s="23"/>
      <c r="P359" s="64"/>
      <c r="Q359" s="23"/>
      <c r="R359" s="64"/>
      <c r="S359" s="23"/>
      <c r="T359" s="64"/>
      <c r="U359" s="23"/>
      <c r="V359" s="64"/>
      <c r="W359" s="65"/>
      <c r="X359" s="66"/>
      <c r="Y359" s="70"/>
      <c r="Z359" s="71"/>
      <c r="AA359" s="24"/>
      <c r="AB359" s="69"/>
      <c r="AC359" s="481"/>
      <c r="AD359" s="565"/>
      <c r="AE359" s="530"/>
      <c r="AF359" s="118"/>
      <c r="AG359" s="6" t="s">
        <v>553</v>
      </c>
      <c r="AH359" s="18" t="s">
        <v>23</v>
      </c>
      <c r="AI359" s="34">
        <v>30</v>
      </c>
      <c r="AJ359" s="35">
        <v>18</v>
      </c>
      <c r="AK359" s="42"/>
      <c r="AL359" s="96"/>
    </row>
    <row r="360" spans="1:38" s="1" customFormat="1" ht="13.5" customHeight="1">
      <c r="A360" s="2239"/>
      <c r="B360" s="472">
        <v>42777</v>
      </c>
      <c r="C360" s="473" t="s">
        <v>42</v>
      </c>
      <c r="D360" s="75" t="s">
        <v>657</v>
      </c>
      <c r="E360" s="73">
        <v>1</v>
      </c>
      <c r="F360" s="61">
        <v>9.5</v>
      </c>
      <c r="G360" s="23">
        <v>10.199999999999999</v>
      </c>
      <c r="H360" s="64">
        <v>10.9</v>
      </c>
      <c r="I360" s="65">
        <v>5.3</v>
      </c>
      <c r="J360" s="66">
        <v>3.2</v>
      </c>
      <c r="K360" s="24">
        <v>7.94</v>
      </c>
      <c r="L360" s="69">
        <v>8.2200000000000006</v>
      </c>
      <c r="M360" s="65"/>
      <c r="N360" s="66"/>
      <c r="O360" s="23"/>
      <c r="P360" s="64"/>
      <c r="Q360" s="23"/>
      <c r="R360" s="64"/>
      <c r="S360" s="23"/>
      <c r="T360" s="64"/>
      <c r="U360" s="23"/>
      <c r="V360" s="64"/>
      <c r="W360" s="65"/>
      <c r="X360" s="66"/>
      <c r="Y360" s="70"/>
      <c r="Z360" s="71"/>
      <c r="AA360" s="24"/>
      <c r="AB360" s="69"/>
      <c r="AC360" s="481"/>
      <c r="AD360" s="565"/>
      <c r="AE360" s="530"/>
      <c r="AF360" s="118"/>
      <c r="AG360" s="6" t="s">
        <v>554</v>
      </c>
      <c r="AH360" s="18" t="s">
        <v>23</v>
      </c>
      <c r="AI360" s="37">
        <v>17</v>
      </c>
      <c r="AJ360" s="38">
        <v>17</v>
      </c>
      <c r="AK360" s="47"/>
      <c r="AL360" s="98"/>
    </row>
    <row r="361" spans="1:38" s="1" customFormat="1" ht="13.5" customHeight="1">
      <c r="A361" s="2239"/>
      <c r="B361" s="472">
        <v>42778</v>
      </c>
      <c r="C361" s="473" t="s">
        <v>37</v>
      </c>
      <c r="D361" s="75" t="s">
        <v>657</v>
      </c>
      <c r="E361" s="73"/>
      <c r="F361" s="61">
        <v>4.3</v>
      </c>
      <c r="G361" s="23">
        <v>9.6999999999999993</v>
      </c>
      <c r="H361" s="64">
        <v>11.6</v>
      </c>
      <c r="I361" s="65">
        <v>5</v>
      </c>
      <c r="J361" s="66">
        <v>4.0999999999999996</v>
      </c>
      <c r="K361" s="24">
        <v>8.01</v>
      </c>
      <c r="L361" s="69">
        <v>8.26</v>
      </c>
      <c r="M361" s="65"/>
      <c r="N361" s="66"/>
      <c r="O361" s="23"/>
      <c r="P361" s="64"/>
      <c r="Q361" s="23"/>
      <c r="R361" s="64"/>
      <c r="S361" s="23"/>
      <c r="T361" s="64"/>
      <c r="U361" s="23"/>
      <c r="V361" s="64"/>
      <c r="W361" s="65"/>
      <c r="X361" s="66"/>
      <c r="Y361" s="70"/>
      <c r="Z361" s="71"/>
      <c r="AA361" s="24"/>
      <c r="AB361" s="69"/>
      <c r="AC361" s="481">
        <v>236</v>
      </c>
      <c r="AD361" s="565"/>
      <c r="AE361" s="530"/>
      <c r="AF361" s="118"/>
      <c r="AG361" s="6" t="s">
        <v>555</v>
      </c>
      <c r="AH361" s="18" t="s">
        <v>23</v>
      </c>
      <c r="AI361" s="49">
        <v>250</v>
      </c>
      <c r="AJ361" s="50">
        <v>234</v>
      </c>
      <c r="AK361" s="42"/>
      <c r="AL361" s="96"/>
    </row>
    <row r="362" spans="1:38" s="1" customFormat="1" ht="13.5" customHeight="1">
      <c r="A362" s="2239"/>
      <c r="B362" s="472">
        <v>42779</v>
      </c>
      <c r="C362" s="473" t="s">
        <v>38</v>
      </c>
      <c r="D362" s="75" t="s">
        <v>657</v>
      </c>
      <c r="E362" s="73"/>
      <c r="F362" s="61">
        <v>5.8</v>
      </c>
      <c r="G362" s="23">
        <v>7.2</v>
      </c>
      <c r="H362" s="64">
        <v>8</v>
      </c>
      <c r="I362" s="65">
        <v>3.5</v>
      </c>
      <c r="J362" s="66">
        <v>3.1</v>
      </c>
      <c r="K362" s="24">
        <v>7.92</v>
      </c>
      <c r="L362" s="69">
        <v>8.18</v>
      </c>
      <c r="M362" s="65">
        <v>32.5</v>
      </c>
      <c r="N362" s="66">
        <v>36.200000000000003</v>
      </c>
      <c r="O362" s="23"/>
      <c r="P362" s="64">
        <v>140</v>
      </c>
      <c r="Q362" s="23"/>
      <c r="R362" s="64">
        <v>100</v>
      </c>
      <c r="S362" s="23"/>
      <c r="T362" s="64"/>
      <c r="U362" s="23"/>
      <c r="V362" s="64"/>
      <c r="W362" s="65"/>
      <c r="X362" s="66">
        <v>18</v>
      </c>
      <c r="Y362" s="70"/>
      <c r="Z362" s="71">
        <v>234</v>
      </c>
      <c r="AA362" s="24"/>
      <c r="AB362" s="69">
        <v>0.36</v>
      </c>
      <c r="AC362" s="481">
        <v>765</v>
      </c>
      <c r="AD362" s="565"/>
      <c r="AE362" s="530"/>
      <c r="AF362" s="118"/>
      <c r="AG362" s="6" t="s">
        <v>556</v>
      </c>
      <c r="AH362" s="18" t="s">
        <v>23</v>
      </c>
      <c r="AI362" s="40">
        <v>0.34</v>
      </c>
      <c r="AJ362" s="41">
        <v>0.34</v>
      </c>
      <c r="AK362" s="36"/>
      <c r="AL362" s="97"/>
    </row>
    <row r="363" spans="1:38" s="1" customFormat="1" ht="13.5" customHeight="1">
      <c r="A363" s="2239"/>
      <c r="B363" s="472">
        <v>42780</v>
      </c>
      <c r="C363" s="473" t="s">
        <v>35</v>
      </c>
      <c r="D363" s="75" t="s">
        <v>657</v>
      </c>
      <c r="E363" s="73"/>
      <c r="F363" s="61">
        <v>5.6</v>
      </c>
      <c r="G363" s="23">
        <v>7.5</v>
      </c>
      <c r="H363" s="64">
        <v>8.1999999999999993</v>
      </c>
      <c r="I363" s="65">
        <v>2.6</v>
      </c>
      <c r="J363" s="66">
        <v>2.5</v>
      </c>
      <c r="K363" s="24">
        <v>7.98</v>
      </c>
      <c r="L363" s="69">
        <v>8.17</v>
      </c>
      <c r="M363" s="65">
        <v>35.299999999999997</v>
      </c>
      <c r="N363" s="66">
        <v>35.299999999999997</v>
      </c>
      <c r="O363" s="23">
        <v>140</v>
      </c>
      <c r="P363" s="64">
        <v>140</v>
      </c>
      <c r="Q363" s="23">
        <v>100</v>
      </c>
      <c r="R363" s="64">
        <v>98</v>
      </c>
      <c r="S363" s="23">
        <v>70</v>
      </c>
      <c r="T363" s="64">
        <v>80</v>
      </c>
      <c r="U363" s="23">
        <v>30</v>
      </c>
      <c r="V363" s="64">
        <v>18</v>
      </c>
      <c r="W363" s="65">
        <v>17</v>
      </c>
      <c r="X363" s="66">
        <v>17</v>
      </c>
      <c r="Y363" s="70">
        <v>250</v>
      </c>
      <c r="Z363" s="71">
        <v>234</v>
      </c>
      <c r="AA363" s="24">
        <v>0.34</v>
      </c>
      <c r="AB363" s="69">
        <v>0.34</v>
      </c>
      <c r="AC363" s="481">
        <v>1222</v>
      </c>
      <c r="AD363" s="565"/>
      <c r="AE363" s="530"/>
      <c r="AF363" s="118"/>
      <c r="AG363" s="6" t="s">
        <v>24</v>
      </c>
      <c r="AH363" s="18" t="s">
        <v>23</v>
      </c>
      <c r="AI363" s="23">
        <v>3.4</v>
      </c>
      <c r="AJ363" s="48">
        <v>3.4</v>
      </c>
      <c r="AK363" s="36"/>
      <c r="AL363" s="97"/>
    </row>
    <row r="364" spans="1:38" s="1" customFormat="1" ht="13.5" customHeight="1">
      <c r="A364" s="2239"/>
      <c r="B364" s="472">
        <v>42781</v>
      </c>
      <c r="C364" s="473" t="s">
        <v>39</v>
      </c>
      <c r="D364" s="75" t="s">
        <v>657</v>
      </c>
      <c r="E364" s="73"/>
      <c r="F364" s="61">
        <v>11.8</v>
      </c>
      <c r="G364" s="23">
        <v>8.1999999999999993</v>
      </c>
      <c r="H364" s="64">
        <v>9</v>
      </c>
      <c r="I364" s="65">
        <v>3</v>
      </c>
      <c r="J364" s="66">
        <v>2.9</v>
      </c>
      <c r="K364" s="24">
        <v>8.01</v>
      </c>
      <c r="L364" s="69">
        <v>8.24</v>
      </c>
      <c r="M364" s="65">
        <v>34.299999999999997</v>
      </c>
      <c r="N364" s="66">
        <v>37.9</v>
      </c>
      <c r="O364" s="23"/>
      <c r="P364" s="64">
        <v>140</v>
      </c>
      <c r="Q364" s="23"/>
      <c r="R364" s="64">
        <v>102</v>
      </c>
      <c r="S364" s="23"/>
      <c r="T364" s="64"/>
      <c r="U364" s="23"/>
      <c r="V364" s="64"/>
      <c r="W364" s="65"/>
      <c r="X364" s="66">
        <v>17</v>
      </c>
      <c r="Y364" s="70"/>
      <c r="Z364" s="71">
        <v>242</v>
      </c>
      <c r="AA364" s="24"/>
      <c r="AB364" s="69">
        <v>0.34</v>
      </c>
      <c r="AC364" s="481">
        <v>778</v>
      </c>
      <c r="AD364" s="565"/>
      <c r="AE364" s="530"/>
      <c r="AF364" s="118"/>
      <c r="AG364" s="6" t="s">
        <v>25</v>
      </c>
      <c r="AH364" s="18" t="s">
        <v>23</v>
      </c>
      <c r="AI364" s="23">
        <v>2.2000000000000002</v>
      </c>
      <c r="AJ364" s="48">
        <v>2</v>
      </c>
      <c r="AK364" s="43"/>
      <c r="AL364" s="99"/>
    </row>
    <row r="365" spans="1:38" s="1" customFormat="1" ht="13.5" customHeight="1">
      <c r="A365" s="2239"/>
      <c r="B365" s="472">
        <v>42782</v>
      </c>
      <c r="C365" s="473" t="s">
        <v>40</v>
      </c>
      <c r="D365" s="75" t="s">
        <v>658</v>
      </c>
      <c r="E365" s="73"/>
      <c r="F365" s="61">
        <v>5.8</v>
      </c>
      <c r="G365" s="23">
        <v>10.199999999999999</v>
      </c>
      <c r="H365" s="64">
        <v>11.5</v>
      </c>
      <c r="I365" s="65">
        <v>4.2</v>
      </c>
      <c r="J365" s="66">
        <v>3.2</v>
      </c>
      <c r="K365" s="24">
        <v>7.73</v>
      </c>
      <c r="L365" s="69">
        <v>8.1300000000000008</v>
      </c>
      <c r="M365" s="65">
        <v>34.6</v>
      </c>
      <c r="N365" s="66">
        <v>36.5</v>
      </c>
      <c r="O365" s="23"/>
      <c r="P365" s="64">
        <v>140</v>
      </c>
      <c r="Q365" s="23"/>
      <c r="R365" s="64">
        <v>100</v>
      </c>
      <c r="S365" s="23"/>
      <c r="T365" s="64"/>
      <c r="U365" s="23"/>
      <c r="V365" s="64"/>
      <c r="W365" s="65"/>
      <c r="X365" s="66">
        <v>18</v>
      </c>
      <c r="Y365" s="70"/>
      <c r="Z365" s="71">
        <v>246</v>
      </c>
      <c r="AA365" s="24"/>
      <c r="AB365" s="69">
        <v>0.32</v>
      </c>
      <c r="AC365" s="481">
        <v>2083</v>
      </c>
      <c r="AD365" s="565"/>
      <c r="AE365" s="530"/>
      <c r="AF365" s="118"/>
      <c r="AG365" s="6" t="s">
        <v>557</v>
      </c>
      <c r="AH365" s="18" t="s">
        <v>23</v>
      </c>
      <c r="AI365" s="23">
        <v>9.6</v>
      </c>
      <c r="AJ365" s="48">
        <v>10</v>
      </c>
      <c r="AK365" s="43"/>
      <c r="AL365" s="99"/>
    </row>
    <row r="366" spans="1:38" s="1" customFormat="1" ht="13.5" customHeight="1">
      <c r="A366" s="2239"/>
      <c r="B366" s="472">
        <v>42783</v>
      </c>
      <c r="C366" s="473" t="s">
        <v>41</v>
      </c>
      <c r="D366" s="75" t="s">
        <v>657</v>
      </c>
      <c r="E366" s="73"/>
      <c r="F366" s="61">
        <v>7.3</v>
      </c>
      <c r="G366" s="23">
        <v>10.3</v>
      </c>
      <c r="H366" s="64">
        <v>11.6</v>
      </c>
      <c r="I366" s="65">
        <v>3.9</v>
      </c>
      <c r="J366" s="66">
        <v>3.4</v>
      </c>
      <c r="K366" s="24">
        <v>8.1199999999999992</v>
      </c>
      <c r="L366" s="69">
        <v>8.32</v>
      </c>
      <c r="M366" s="65"/>
      <c r="N366" s="66"/>
      <c r="O366" s="23"/>
      <c r="P366" s="64"/>
      <c r="Q366" s="23"/>
      <c r="R366" s="64"/>
      <c r="S366" s="23"/>
      <c r="T366" s="64"/>
      <c r="U366" s="23"/>
      <c r="V366" s="64"/>
      <c r="W366" s="65"/>
      <c r="X366" s="66"/>
      <c r="Y366" s="70"/>
      <c r="Z366" s="71"/>
      <c r="AA366" s="24"/>
      <c r="AB366" s="69"/>
      <c r="AC366" s="481">
        <v>855</v>
      </c>
      <c r="AD366" s="565"/>
      <c r="AE366" s="530"/>
      <c r="AF366" s="118"/>
      <c r="AG366" s="1674" t="s">
        <v>558</v>
      </c>
      <c r="AH366" s="1673" t="s">
        <v>23</v>
      </c>
      <c r="AI366" s="45">
        <v>4.2000000000000003E-2</v>
      </c>
      <c r="AJ366" s="46">
        <v>4.3999999999999997E-2</v>
      </c>
      <c r="AK366" s="8"/>
      <c r="AL366" s="9"/>
    </row>
    <row r="367" spans="1:38" s="1" customFormat="1" ht="13.5" customHeight="1">
      <c r="A367" s="2239"/>
      <c r="B367" s="472">
        <v>42784</v>
      </c>
      <c r="C367" s="473" t="s">
        <v>42</v>
      </c>
      <c r="D367" s="75" t="s">
        <v>657</v>
      </c>
      <c r="E367" s="73"/>
      <c r="F367" s="61">
        <v>4.2</v>
      </c>
      <c r="G367" s="23">
        <v>8.1999999999999993</v>
      </c>
      <c r="H367" s="64">
        <v>10.7</v>
      </c>
      <c r="I367" s="65">
        <v>3.9</v>
      </c>
      <c r="J367" s="66">
        <v>3.1</v>
      </c>
      <c r="K367" s="24">
        <v>8.16</v>
      </c>
      <c r="L367" s="69">
        <v>8.3699999999999992</v>
      </c>
      <c r="M367" s="65"/>
      <c r="N367" s="66"/>
      <c r="O367" s="23"/>
      <c r="P367" s="64"/>
      <c r="Q367" s="23"/>
      <c r="R367" s="64"/>
      <c r="S367" s="23"/>
      <c r="T367" s="64"/>
      <c r="U367" s="23"/>
      <c r="V367" s="64"/>
      <c r="W367" s="65"/>
      <c r="X367" s="66"/>
      <c r="Y367" s="70"/>
      <c r="Z367" s="71"/>
      <c r="AA367" s="24"/>
      <c r="AB367" s="69"/>
      <c r="AC367" s="481">
        <v>1111</v>
      </c>
      <c r="AD367" s="565"/>
      <c r="AE367" s="530"/>
      <c r="AF367" s="118"/>
      <c r="AG367" s="1674" t="s">
        <v>26</v>
      </c>
      <c r="AH367" s="1673" t="s">
        <v>23</v>
      </c>
      <c r="AI367" s="24">
        <v>0.46</v>
      </c>
      <c r="AJ367" s="44">
        <v>0.57999999999999996</v>
      </c>
      <c r="AK367" s="8"/>
      <c r="AL367" s="1304"/>
    </row>
    <row r="368" spans="1:38" s="1" customFormat="1" ht="13.5" customHeight="1">
      <c r="A368" s="2239"/>
      <c r="B368" s="472">
        <v>42785</v>
      </c>
      <c r="C368" s="473" t="s">
        <v>37</v>
      </c>
      <c r="D368" s="539" t="s">
        <v>658</v>
      </c>
      <c r="E368" s="194"/>
      <c r="F368" s="195">
        <v>4.2</v>
      </c>
      <c r="G368" s="196">
        <v>7.8</v>
      </c>
      <c r="H368" s="188">
        <v>8.5</v>
      </c>
      <c r="I368" s="197">
        <v>3.2</v>
      </c>
      <c r="J368" s="198">
        <v>2.7</v>
      </c>
      <c r="K368" s="199">
        <v>8.02</v>
      </c>
      <c r="L368" s="200">
        <v>8.23</v>
      </c>
      <c r="M368" s="197">
        <v>32.700000000000003</v>
      </c>
      <c r="N368" s="198">
        <v>34.9</v>
      </c>
      <c r="O368" s="196"/>
      <c r="P368" s="188">
        <v>140</v>
      </c>
      <c r="Q368" s="196"/>
      <c r="R368" s="188">
        <v>104</v>
      </c>
      <c r="S368" s="196"/>
      <c r="T368" s="188"/>
      <c r="U368" s="196"/>
      <c r="V368" s="188"/>
      <c r="W368" s="197"/>
      <c r="X368" s="198">
        <v>20</v>
      </c>
      <c r="Y368" s="202"/>
      <c r="Z368" s="203">
        <v>240</v>
      </c>
      <c r="AA368" s="199"/>
      <c r="AB368" s="200">
        <v>0.31</v>
      </c>
      <c r="AC368" s="522">
        <v>770</v>
      </c>
      <c r="AD368" s="566"/>
      <c r="AE368" s="567"/>
      <c r="AF368" s="568"/>
      <c r="AG368" s="1674" t="s">
        <v>559</v>
      </c>
      <c r="AH368" s="1673" t="s">
        <v>23</v>
      </c>
      <c r="AI368" s="24">
        <v>1.0900000000000001</v>
      </c>
      <c r="AJ368" s="44">
        <v>0.99</v>
      </c>
      <c r="AK368" s="8"/>
      <c r="AL368" s="1304"/>
    </row>
    <row r="369" spans="1:38" s="1" customFormat="1" ht="13.5" customHeight="1">
      <c r="A369" s="2239"/>
      <c r="B369" s="802">
        <v>42786</v>
      </c>
      <c r="C369" s="473" t="s">
        <v>38</v>
      </c>
      <c r="D369" s="75" t="s">
        <v>657</v>
      </c>
      <c r="E369" s="73"/>
      <c r="F369" s="61">
        <v>6.5</v>
      </c>
      <c r="G369" s="23">
        <v>9.8000000000000007</v>
      </c>
      <c r="H369" s="64">
        <v>10.199999999999999</v>
      </c>
      <c r="I369" s="65">
        <v>3.5</v>
      </c>
      <c r="J369" s="66">
        <v>3</v>
      </c>
      <c r="K369" s="24">
        <v>8.0299999999999994</v>
      </c>
      <c r="L369" s="69">
        <v>8.25</v>
      </c>
      <c r="M369" s="65">
        <v>34.299999999999997</v>
      </c>
      <c r="N369" s="66">
        <v>35.4</v>
      </c>
      <c r="O369" s="23"/>
      <c r="P369" s="64">
        <v>150</v>
      </c>
      <c r="Q369" s="23"/>
      <c r="R369" s="64">
        <v>100</v>
      </c>
      <c r="S369" s="23"/>
      <c r="T369" s="64"/>
      <c r="U369" s="23"/>
      <c r="V369" s="64"/>
      <c r="W369" s="65"/>
      <c r="X369" s="66">
        <v>17</v>
      </c>
      <c r="Y369" s="70"/>
      <c r="Z369" s="71">
        <v>232</v>
      </c>
      <c r="AA369" s="24"/>
      <c r="AB369" s="69">
        <v>0.35</v>
      </c>
      <c r="AC369" s="481">
        <v>598</v>
      </c>
      <c r="AD369" s="565"/>
      <c r="AE369" s="530"/>
      <c r="AF369" s="118"/>
      <c r="AG369" s="1674" t="s">
        <v>560</v>
      </c>
      <c r="AH369" s="1673" t="s">
        <v>23</v>
      </c>
      <c r="AI369" s="45">
        <v>0.18</v>
      </c>
      <c r="AJ369" s="46">
        <v>0.16300000000000001</v>
      </c>
      <c r="AK369" s="8"/>
      <c r="AL369" s="1304"/>
    </row>
    <row r="370" spans="1:38" ht="13.5" customHeight="1">
      <c r="A370" s="2239"/>
      <c r="B370" s="1464">
        <v>42787</v>
      </c>
      <c r="C370" s="473" t="s">
        <v>35</v>
      </c>
      <c r="D370" s="512" t="s">
        <v>658</v>
      </c>
      <c r="E370" s="513"/>
      <c r="F370" s="514">
        <v>5.6</v>
      </c>
      <c r="G370" s="349">
        <v>10</v>
      </c>
      <c r="H370" s="350">
        <v>11.5</v>
      </c>
      <c r="I370" s="351">
        <v>3.3</v>
      </c>
      <c r="J370" s="352">
        <v>3.1</v>
      </c>
      <c r="K370" s="353">
        <v>8.02</v>
      </c>
      <c r="L370" s="354">
        <v>8.24</v>
      </c>
      <c r="M370" s="351">
        <v>35</v>
      </c>
      <c r="N370" s="352">
        <v>35.6</v>
      </c>
      <c r="O370" s="349"/>
      <c r="P370" s="350">
        <v>150</v>
      </c>
      <c r="Q370" s="349"/>
      <c r="R370" s="350">
        <v>98</v>
      </c>
      <c r="S370" s="349"/>
      <c r="T370" s="350"/>
      <c r="U370" s="349"/>
      <c r="V370" s="350"/>
      <c r="W370" s="351"/>
      <c r="X370" s="352">
        <v>17</v>
      </c>
      <c r="Y370" s="515"/>
      <c r="Z370" s="516">
        <v>244</v>
      </c>
      <c r="AA370" s="353"/>
      <c r="AB370" s="354">
        <v>0.33</v>
      </c>
      <c r="AC370" s="517">
        <v>598</v>
      </c>
      <c r="AD370" s="1389"/>
      <c r="AE370" s="1390"/>
      <c r="AF370" s="610"/>
      <c r="AG370" s="1393" t="s">
        <v>561</v>
      </c>
      <c r="AH370" s="18" t="s">
        <v>23</v>
      </c>
      <c r="AI370" s="269" t="s">
        <v>644</v>
      </c>
      <c r="AJ370" s="269" t="s">
        <v>644</v>
      </c>
      <c r="AK370" s="8"/>
      <c r="AL370" s="1304"/>
    </row>
    <row r="371" spans="1:38">
      <c r="A371" s="2239"/>
      <c r="B371" s="1465">
        <v>42788</v>
      </c>
      <c r="C371" s="473" t="s">
        <v>39</v>
      </c>
      <c r="D371" s="75" t="s">
        <v>659</v>
      </c>
      <c r="E371" s="73">
        <v>1</v>
      </c>
      <c r="F371" s="61">
        <v>2.5</v>
      </c>
      <c r="G371" s="23">
        <v>8.8000000000000007</v>
      </c>
      <c r="H371" s="64">
        <v>9.5</v>
      </c>
      <c r="I371" s="65">
        <v>2.7</v>
      </c>
      <c r="J371" s="66">
        <v>2.6</v>
      </c>
      <c r="K371" s="24">
        <v>7.96</v>
      </c>
      <c r="L371" s="69">
        <v>8.27</v>
      </c>
      <c r="M371" s="65">
        <v>35.1</v>
      </c>
      <c r="N371" s="66">
        <v>38</v>
      </c>
      <c r="O371" s="23"/>
      <c r="P371" s="64">
        <v>150</v>
      </c>
      <c r="Q371" s="23"/>
      <c r="R371" s="64">
        <v>100</v>
      </c>
      <c r="S371" s="23"/>
      <c r="T371" s="64"/>
      <c r="U371" s="23"/>
      <c r="V371" s="64"/>
      <c r="W371" s="65"/>
      <c r="X371" s="66">
        <v>18</v>
      </c>
      <c r="Y371" s="70"/>
      <c r="Z371" s="71">
        <v>238</v>
      </c>
      <c r="AA371" s="24"/>
      <c r="AB371" s="69">
        <v>0.32</v>
      </c>
      <c r="AC371" s="481"/>
      <c r="AD371" s="565"/>
      <c r="AE371" s="530"/>
      <c r="AF371" s="118"/>
      <c r="AG371" s="1394" t="s">
        <v>562</v>
      </c>
      <c r="AH371" s="18" t="s">
        <v>23</v>
      </c>
      <c r="AI371" s="23">
        <v>18.7</v>
      </c>
      <c r="AJ371" s="48">
        <v>18.600000000000001</v>
      </c>
      <c r="AK371" s="1327"/>
      <c r="AL371" s="1675"/>
    </row>
    <row r="372" spans="1:38">
      <c r="A372" s="2239"/>
      <c r="B372" s="472">
        <v>42789</v>
      </c>
      <c r="C372" s="473" t="s">
        <v>40</v>
      </c>
      <c r="D372" s="75" t="s">
        <v>658</v>
      </c>
      <c r="E372" s="73"/>
      <c r="F372" s="61">
        <v>3.8</v>
      </c>
      <c r="G372" s="23">
        <v>8.6999999999999993</v>
      </c>
      <c r="H372" s="64">
        <v>9.1</v>
      </c>
      <c r="I372" s="65">
        <v>3.2</v>
      </c>
      <c r="J372" s="66">
        <v>3</v>
      </c>
      <c r="K372" s="24">
        <v>7.9</v>
      </c>
      <c r="L372" s="69">
        <v>8.14</v>
      </c>
      <c r="M372" s="65">
        <v>35.6</v>
      </c>
      <c r="N372" s="66">
        <v>35.700000000000003</v>
      </c>
      <c r="O372" s="23"/>
      <c r="P372" s="64">
        <v>140</v>
      </c>
      <c r="Q372" s="23"/>
      <c r="R372" s="64">
        <v>100</v>
      </c>
      <c r="S372" s="23"/>
      <c r="T372" s="64"/>
      <c r="U372" s="23"/>
      <c r="V372" s="64"/>
      <c r="W372" s="65"/>
      <c r="X372" s="66">
        <v>18</v>
      </c>
      <c r="Y372" s="70"/>
      <c r="Z372" s="71">
        <v>240</v>
      </c>
      <c r="AA372" s="24"/>
      <c r="AB372" s="69">
        <v>0.36</v>
      </c>
      <c r="AC372" s="481"/>
      <c r="AD372" s="565"/>
      <c r="AE372" s="530"/>
      <c r="AF372" s="118"/>
      <c r="AG372" s="1218" t="s">
        <v>27</v>
      </c>
      <c r="AH372" s="1219" t="s">
        <v>23</v>
      </c>
      <c r="AI372" s="23">
        <v>41.3</v>
      </c>
      <c r="AJ372" s="48">
        <v>41.9</v>
      </c>
      <c r="AK372" s="36"/>
      <c r="AL372" s="1676"/>
    </row>
    <row r="373" spans="1:38">
      <c r="A373" s="2239"/>
      <c r="B373" s="472">
        <v>42790</v>
      </c>
      <c r="C373" s="473" t="s">
        <v>41</v>
      </c>
      <c r="D373" s="75" t="s">
        <v>657</v>
      </c>
      <c r="E373" s="73"/>
      <c r="F373" s="61">
        <v>5.0999999999999996</v>
      </c>
      <c r="G373" s="23">
        <v>8.6999999999999993</v>
      </c>
      <c r="H373" s="64">
        <v>10.5</v>
      </c>
      <c r="I373" s="65">
        <v>3.3</v>
      </c>
      <c r="J373" s="66">
        <v>2.9</v>
      </c>
      <c r="K373" s="24">
        <v>7.97</v>
      </c>
      <c r="L373" s="69">
        <v>8.27</v>
      </c>
      <c r="M373" s="65"/>
      <c r="N373" s="66"/>
      <c r="O373" s="23"/>
      <c r="P373" s="64"/>
      <c r="Q373" s="23"/>
      <c r="R373" s="64"/>
      <c r="S373" s="23"/>
      <c r="T373" s="64"/>
      <c r="U373" s="23"/>
      <c r="V373" s="64"/>
      <c r="W373" s="65"/>
      <c r="X373" s="66"/>
      <c r="Y373" s="70"/>
      <c r="Z373" s="71"/>
      <c r="AA373" s="24"/>
      <c r="AB373" s="69"/>
      <c r="AC373" s="481"/>
      <c r="AD373" s="565"/>
      <c r="AE373" s="530"/>
      <c r="AF373" s="118"/>
      <c r="AG373" s="6" t="s">
        <v>563</v>
      </c>
      <c r="AH373" s="18" t="s">
        <v>548</v>
      </c>
      <c r="AI373" s="51">
        <v>14</v>
      </c>
      <c r="AJ373" s="52">
        <v>11</v>
      </c>
      <c r="AK373" s="39"/>
      <c r="AL373" s="95"/>
    </row>
    <row r="374" spans="1:38">
      <c r="A374" s="2239"/>
      <c r="B374" s="472">
        <v>42791</v>
      </c>
      <c r="C374" s="625" t="s">
        <v>42</v>
      </c>
      <c r="D374" s="75" t="s">
        <v>658</v>
      </c>
      <c r="E374" s="73"/>
      <c r="F374" s="61">
        <v>6.1</v>
      </c>
      <c r="G374" s="23">
        <v>9.6999999999999993</v>
      </c>
      <c r="H374" s="64">
        <v>11.3</v>
      </c>
      <c r="I374" s="65">
        <v>4.4000000000000004</v>
      </c>
      <c r="J374" s="66">
        <v>3.7</v>
      </c>
      <c r="K374" s="24">
        <v>8.0299999999999994</v>
      </c>
      <c r="L374" s="69">
        <v>8.31</v>
      </c>
      <c r="M374" s="65"/>
      <c r="N374" s="66"/>
      <c r="O374" s="23"/>
      <c r="P374" s="64"/>
      <c r="Q374" s="23"/>
      <c r="R374" s="64"/>
      <c r="S374" s="23"/>
      <c r="T374" s="64"/>
      <c r="U374" s="23"/>
      <c r="V374" s="64"/>
      <c r="W374" s="65"/>
      <c r="X374" s="66"/>
      <c r="Y374" s="70"/>
      <c r="Z374" s="71"/>
      <c r="AA374" s="24"/>
      <c r="AB374" s="69"/>
      <c r="AC374" s="481"/>
      <c r="AD374" s="565"/>
      <c r="AE374" s="530"/>
      <c r="AF374" s="118"/>
      <c r="AG374" s="1407" t="s">
        <v>564</v>
      </c>
      <c r="AH374" s="1408" t="s">
        <v>23</v>
      </c>
      <c r="AI374" s="51">
        <v>3</v>
      </c>
      <c r="AJ374" s="52">
        <v>5</v>
      </c>
      <c r="AK374" s="1363"/>
      <c r="AL374" s="1364"/>
    </row>
    <row r="375" spans="1:38">
      <c r="A375" s="2239"/>
      <c r="B375" s="472">
        <v>42792</v>
      </c>
      <c r="C375" s="473" t="s">
        <v>37</v>
      </c>
      <c r="D375" s="75" t="s">
        <v>658</v>
      </c>
      <c r="E375" s="73"/>
      <c r="F375" s="61">
        <v>5.7</v>
      </c>
      <c r="G375" s="23">
        <v>9.5</v>
      </c>
      <c r="H375" s="64">
        <v>9.6999999999999993</v>
      </c>
      <c r="I375" s="65">
        <v>3.8</v>
      </c>
      <c r="J375" s="66">
        <v>3.5</v>
      </c>
      <c r="K375" s="24">
        <v>7.94</v>
      </c>
      <c r="L375" s="69">
        <v>8.07</v>
      </c>
      <c r="M375" s="65">
        <v>36.6</v>
      </c>
      <c r="N375" s="66">
        <v>36.4</v>
      </c>
      <c r="O375" s="23"/>
      <c r="P375" s="64">
        <v>150</v>
      </c>
      <c r="Q375" s="23"/>
      <c r="R375" s="64">
        <v>102</v>
      </c>
      <c r="S375" s="23"/>
      <c r="T375" s="64"/>
      <c r="U375" s="23"/>
      <c r="V375" s="64"/>
      <c r="W375" s="65"/>
      <c r="X375" s="66">
        <v>19</v>
      </c>
      <c r="Y375" s="70"/>
      <c r="Z375" s="71">
        <v>256</v>
      </c>
      <c r="AA375" s="24"/>
      <c r="AB375" s="69">
        <v>0.36</v>
      </c>
      <c r="AC375" s="481"/>
      <c r="AD375" s="565"/>
      <c r="AE375" s="530"/>
      <c r="AF375" s="118"/>
      <c r="AG375" s="684" t="s">
        <v>389</v>
      </c>
      <c r="AH375" s="1405"/>
      <c r="AI375" s="1405"/>
      <c r="AJ375" s="1405"/>
      <c r="AK375" s="1405"/>
      <c r="AL375" s="1406"/>
    </row>
    <row r="376" spans="1:38">
      <c r="A376" s="2239"/>
      <c r="B376" s="472">
        <v>42793</v>
      </c>
      <c r="C376" s="473" t="s">
        <v>38</v>
      </c>
      <c r="D376" s="75" t="s">
        <v>657</v>
      </c>
      <c r="E376" s="73"/>
      <c r="F376" s="61">
        <v>6.1</v>
      </c>
      <c r="G376" s="23">
        <v>9.6999999999999993</v>
      </c>
      <c r="H376" s="64">
        <v>10.3</v>
      </c>
      <c r="I376" s="65">
        <v>4.0999999999999996</v>
      </c>
      <c r="J376" s="66">
        <v>3.6</v>
      </c>
      <c r="K376" s="24">
        <v>7.96</v>
      </c>
      <c r="L376" s="69">
        <v>8.2100000000000009</v>
      </c>
      <c r="M376" s="65">
        <v>35.5</v>
      </c>
      <c r="N376" s="66">
        <v>38.5</v>
      </c>
      <c r="O376" s="23"/>
      <c r="P376" s="64">
        <v>150</v>
      </c>
      <c r="Q376" s="23"/>
      <c r="R376" s="64">
        <v>102</v>
      </c>
      <c r="S376" s="23"/>
      <c r="T376" s="64"/>
      <c r="U376" s="23"/>
      <c r="V376" s="64"/>
      <c r="W376" s="65"/>
      <c r="X376" s="66">
        <v>17</v>
      </c>
      <c r="Y376" s="70"/>
      <c r="Z376" s="71">
        <v>254</v>
      </c>
      <c r="AA376" s="24"/>
      <c r="AB376" s="69">
        <v>0.42</v>
      </c>
      <c r="AC376" s="481"/>
      <c r="AD376" s="565"/>
      <c r="AE376" s="530"/>
      <c r="AF376" s="118"/>
      <c r="AG376" s="11"/>
      <c r="AH376" s="2"/>
      <c r="AI376" s="2"/>
      <c r="AJ376" s="2"/>
      <c r="AK376" s="2"/>
      <c r="AL376" s="100"/>
    </row>
    <row r="377" spans="1:38">
      <c r="A377" s="2239"/>
      <c r="B377" s="472">
        <v>42794</v>
      </c>
      <c r="C377" s="473" t="s">
        <v>775</v>
      </c>
      <c r="D377" s="75" t="s">
        <v>657</v>
      </c>
      <c r="E377" s="73">
        <v>0</v>
      </c>
      <c r="F377" s="61">
        <v>10.5</v>
      </c>
      <c r="G377" s="23">
        <v>10.4</v>
      </c>
      <c r="H377" s="64">
        <v>11.4</v>
      </c>
      <c r="I377" s="65">
        <v>4</v>
      </c>
      <c r="J377" s="66">
        <v>3.4</v>
      </c>
      <c r="K377" s="24">
        <v>8.0399999999999991</v>
      </c>
      <c r="L377" s="69">
        <v>8.18</v>
      </c>
      <c r="M377" s="65">
        <v>34.4</v>
      </c>
      <c r="N377" s="66">
        <v>36</v>
      </c>
      <c r="O377" s="23"/>
      <c r="P377" s="64">
        <v>150</v>
      </c>
      <c r="Q377" s="23"/>
      <c r="R377" s="64">
        <v>102</v>
      </c>
      <c r="S377" s="23"/>
      <c r="T377" s="64"/>
      <c r="U377" s="23"/>
      <c r="V377" s="64"/>
      <c r="W377" s="65"/>
      <c r="X377" s="66">
        <v>16</v>
      </c>
      <c r="Y377" s="70"/>
      <c r="Z377" s="71">
        <v>250</v>
      </c>
      <c r="AA377" s="24"/>
      <c r="AB377" s="69">
        <v>0.39</v>
      </c>
      <c r="AC377" s="481"/>
      <c r="AD377" s="565"/>
      <c r="AE377" s="530"/>
      <c r="AF377" s="118"/>
      <c r="AG377" s="11"/>
      <c r="AH377" s="2"/>
      <c r="AI377" s="2"/>
      <c r="AJ377" s="2"/>
      <c r="AK377" s="2"/>
      <c r="AL377" s="100"/>
    </row>
    <row r="378" spans="1:38">
      <c r="A378" s="2239"/>
      <c r="B378" s="2183" t="s">
        <v>407</v>
      </c>
      <c r="C378" s="2184"/>
      <c r="D378" s="664"/>
      <c r="E378" s="586">
        <f t="shared" ref="E378:AD378" si="37">IF(COUNT(E350:E377)=0,"",MAX(E350:E377))</f>
        <v>11</v>
      </c>
      <c r="F378" s="587">
        <f t="shared" si="37"/>
        <v>11.8</v>
      </c>
      <c r="G378" s="588">
        <f t="shared" si="37"/>
        <v>10.4</v>
      </c>
      <c r="H378" s="589">
        <f t="shared" si="37"/>
        <v>11.6</v>
      </c>
      <c r="I378" s="590">
        <f t="shared" si="37"/>
        <v>10</v>
      </c>
      <c r="J378" s="591">
        <f t="shared" si="37"/>
        <v>8.5</v>
      </c>
      <c r="K378" s="592">
        <f t="shared" si="37"/>
        <v>8.16</v>
      </c>
      <c r="L378" s="593">
        <f t="shared" si="37"/>
        <v>8.3699999999999992</v>
      </c>
      <c r="M378" s="590">
        <f t="shared" si="37"/>
        <v>36.6</v>
      </c>
      <c r="N378" s="591">
        <f t="shared" si="37"/>
        <v>38.5</v>
      </c>
      <c r="O378" s="588">
        <f t="shared" si="37"/>
        <v>140</v>
      </c>
      <c r="P378" s="589">
        <f t="shared" si="37"/>
        <v>150</v>
      </c>
      <c r="Q378" s="588">
        <f t="shared" si="37"/>
        <v>100</v>
      </c>
      <c r="R378" s="589">
        <f t="shared" si="37"/>
        <v>104</v>
      </c>
      <c r="S378" s="588">
        <f t="shared" si="37"/>
        <v>70</v>
      </c>
      <c r="T378" s="589">
        <f t="shared" si="37"/>
        <v>80</v>
      </c>
      <c r="U378" s="588">
        <f t="shared" si="37"/>
        <v>30</v>
      </c>
      <c r="V378" s="589">
        <f t="shared" si="37"/>
        <v>18</v>
      </c>
      <c r="W378" s="590">
        <f t="shared" si="37"/>
        <v>17</v>
      </c>
      <c r="X378" s="591">
        <f t="shared" si="37"/>
        <v>20</v>
      </c>
      <c r="Y378" s="594">
        <f t="shared" si="37"/>
        <v>250</v>
      </c>
      <c r="Z378" s="595">
        <f t="shared" si="37"/>
        <v>256</v>
      </c>
      <c r="AA378" s="592">
        <f t="shared" si="37"/>
        <v>0.34</v>
      </c>
      <c r="AB378" s="593">
        <f t="shared" si="37"/>
        <v>0.42</v>
      </c>
      <c r="AC378" s="1645">
        <f t="shared" si="37"/>
        <v>2083</v>
      </c>
      <c r="AD378" s="1236" t="str">
        <f t="shared" si="37"/>
        <v/>
      </c>
      <c r="AE378" s="530"/>
      <c r="AF378" s="118"/>
      <c r="AG378" s="11"/>
      <c r="AH378" s="2"/>
      <c r="AI378" s="2"/>
      <c r="AJ378" s="2"/>
      <c r="AK378" s="2"/>
      <c r="AL378" s="100"/>
    </row>
    <row r="379" spans="1:38">
      <c r="A379" s="2239"/>
      <c r="B379" s="2185" t="s">
        <v>408</v>
      </c>
      <c r="C379" s="2186"/>
      <c r="D379" s="666"/>
      <c r="E379" s="597">
        <f t="shared" ref="E379:AD379" si="38">IF(COUNT(E350:E377)=0,"",MIN(E350:E377))</f>
        <v>0</v>
      </c>
      <c r="F379" s="598">
        <f t="shared" si="38"/>
        <v>2.4</v>
      </c>
      <c r="G379" s="599">
        <f t="shared" si="38"/>
        <v>6.4</v>
      </c>
      <c r="H379" s="600">
        <f t="shared" si="38"/>
        <v>7.6</v>
      </c>
      <c r="I379" s="601">
        <f t="shared" si="38"/>
        <v>2.6</v>
      </c>
      <c r="J379" s="602">
        <f t="shared" si="38"/>
        <v>2.5</v>
      </c>
      <c r="K379" s="603">
        <f t="shared" si="38"/>
        <v>7.65</v>
      </c>
      <c r="L379" s="604">
        <f t="shared" si="38"/>
        <v>7.85</v>
      </c>
      <c r="M379" s="601">
        <f t="shared" si="38"/>
        <v>24.3</v>
      </c>
      <c r="N379" s="602">
        <f t="shared" si="38"/>
        <v>28.8</v>
      </c>
      <c r="O379" s="599">
        <f t="shared" si="38"/>
        <v>140</v>
      </c>
      <c r="P379" s="600">
        <f t="shared" si="38"/>
        <v>110</v>
      </c>
      <c r="Q379" s="599">
        <f t="shared" si="38"/>
        <v>100</v>
      </c>
      <c r="R379" s="600">
        <f t="shared" si="38"/>
        <v>90</v>
      </c>
      <c r="S379" s="599">
        <f t="shared" si="38"/>
        <v>70</v>
      </c>
      <c r="T379" s="600">
        <f t="shared" si="38"/>
        <v>80</v>
      </c>
      <c r="U379" s="599">
        <f t="shared" si="38"/>
        <v>30</v>
      </c>
      <c r="V379" s="600">
        <f t="shared" si="38"/>
        <v>18</v>
      </c>
      <c r="W379" s="601">
        <f t="shared" si="38"/>
        <v>17</v>
      </c>
      <c r="X379" s="602">
        <f t="shared" si="38"/>
        <v>15</v>
      </c>
      <c r="Y379" s="605">
        <f t="shared" si="38"/>
        <v>250</v>
      </c>
      <c r="Z379" s="606">
        <f t="shared" si="38"/>
        <v>206</v>
      </c>
      <c r="AA379" s="603">
        <f t="shared" si="38"/>
        <v>0.34</v>
      </c>
      <c r="AB379" s="604">
        <f t="shared" si="38"/>
        <v>0.31</v>
      </c>
      <c r="AC379" s="1646">
        <f t="shared" si="38"/>
        <v>236</v>
      </c>
      <c r="AD379" s="1237" t="str">
        <f t="shared" si="38"/>
        <v/>
      </c>
      <c r="AE379" s="530"/>
      <c r="AF379" s="118"/>
      <c r="AG379" s="11"/>
      <c r="AH379" s="2"/>
      <c r="AI379" s="2"/>
      <c r="AJ379" s="2"/>
      <c r="AK379" s="2"/>
      <c r="AL379" s="100"/>
    </row>
    <row r="380" spans="1:38">
      <c r="A380" s="2239"/>
      <c r="B380" s="2187" t="s">
        <v>409</v>
      </c>
      <c r="C380" s="2188"/>
      <c r="D380" s="668"/>
      <c r="E380" s="666"/>
      <c r="F380" s="1647">
        <f t="shared" ref="F380:AB380" si="39">IF(COUNT(F350:F377)=0,"",AVERAGE(F350:F377))</f>
        <v>5.3785714285714272</v>
      </c>
      <c r="G380" s="1648">
        <f t="shared" si="39"/>
        <v>8.5428571428571427</v>
      </c>
      <c r="H380" s="1649">
        <f t="shared" si="39"/>
        <v>9.5892857142857117</v>
      </c>
      <c r="I380" s="1650">
        <f t="shared" si="39"/>
        <v>4.0857142857142863</v>
      </c>
      <c r="J380" s="1183">
        <f t="shared" si="39"/>
        <v>3.535714285714286</v>
      </c>
      <c r="K380" s="1651">
        <f t="shared" si="39"/>
        <v>7.9100000000000019</v>
      </c>
      <c r="L380" s="1652">
        <f t="shared" si="39"/>
        <v>8.133928571428573</v>
      </c>
      <c r="M380" s="1650">
        <f t="shared" si="39"/>
        <v>33.347368421052636</v>
      </c>
      <c r="N380" s="1183">
        <f t="shared" si="39"/>
        <v>35.315789473684212</v>
      </c>
      <c r="O380" s="1648">
        <f t="shared" si="39"/>
        <v>140</v>
      </c>
      <c r="P380" s="1649">
        <f t="shared" si="39"/>
        <v>138.94736842105263</v>
      </c>
      <c r="Q380" s="1648">
        <f t="shared" si="39"/>
        <v>100</v>
      </c>
      <c r="R380" s="1649">
        <f t="shared" si="39"/>
        <v>99.684210526315795</v>
      </c>
      <c r="S380" s="1648">
        <f t="shared" si="39"/>
        <v>70</v>
      </c>
      <c r="T380" s="1649">
        <f t="shared" si="39"/>
        <v>80</v>
      </c>
      <c r="U380" s="1648">
        <f t="shared" si="39"/>
        <v>30</v>
      </c>
      <c r="V380" s="1649">
        <f t="shared" si="39"/>
        <v>18</v>
      </c>
      <c r="W380" s="1650">
        <f t="shared" si="39"/>
        <v>17</v>
      </c>
      <c r="X380" s="1183">
        <f t="shared" si="39"/>
        <v>17.526315789473685</v>
      </c>
      <c r="Y380" s="1184">
        <f t="shared" si="39"/>
        <v>250</v>
      </c>
      <c r="Z380" s="1185">
        <f t="shared" si="39"/>
        <v>238</v>
      </c>
      <c r="AA380" s="1651">
        <f t="shared" si="39"/>
        <v>0.34</v>
      </c>
      <c r="AB380" s="1652">
        <f t="shared" si="39"/>
        <v>0.35789473684210527</v>
      </c>
      <c r="AC380" s="1653">
        <f>AC381/28</f>
        <v>322</v>
      </c>
      <c r="AD380" s="1654" t="str">
        <f>IF(COUNT(AD350:AD377)=0,"",AVERAGE(AD350:AD377))</f>
        <v/>
      </c>
      <c r="AE380" s="530"/>
      <c r="AF380" s="118"/>
      <c r="AG380" s="1691"/>
      <c r="AH380" s="1692"/>
      <c r="AI380" s="1692"/>
      <c r="AJ380" s="1692"/>
      <c r="AK380" s="1692"/>
      <c r="AL380" s="1693"/>
    </row>
    <row r="381" spans="1:38">
      <c r="A381" s="2240"/>
      <c r="B381" s="2189" t="s">
        <v>410</v>
      </c>
      <c r="C381" s="2190"/>
      <c r="D381" s="1266"/>
      <c r="E381" s="1156">
        <f>SUM(E350:E377)</f>
        <v>27</v>
      </c>
      <c r="F381" s="1266"/>
      <c r="G381" s="1267"/>
      <c r="H381" s="1267"/>
      <c r="I381" s="1268"/>
      <c r="J381" s="1269"/>
      <c r="K381" s="1267"/>
      <c r="L381" s="1267"/>
      <c r="M381" s="1268"/>
      <c r="N381" s="1269"/>
      <c r="O381" s="1267"/>
      <c r="P381" s="1267"/>
      <c r="Q381" s="1268"/>
      <c r="R381" s="1269"/>
      <c r="S381" s="1267"/>
      <c r="T381" s="1267"/>
      <c r="U381" s="1268"/>
      <c r="V381" s="1269"/>
      <c r="W381" s="1267"/>
      <c r="X381" s="1267"/>
      <c r="Y381" s="1268"/>
      <c r="Z381" s="1269"/>
      <c r="AA381" s="1267"/>
      <c r="AB381" s="1270"/>
      <c r="AC381" s="1184">
        <f>SUM(AC350:AC377)</f>
        <v>9016</v>
      </c>
      <c r="AD381" s="565"/>
      <c r="AE381" s="530"/>
      <c r="AF381" s="118"/>
      <c r="AG381" s="1688"/>
      <c r="AH381" s="1689"/>
      <c r="AI381" s="1689"/>
      <c r="AJ381" s="1689"/>
      <c r="AK381" s="1689"/>
      <c r="AL381" s="1690"/>
    </row>
    <row r="382" spans="1:38">
      <c r="A382" s="2310" t="s">
        <v>776</v>
      </c>
      <c r="B382" s="472">
        <v>43160</v>
      </c>
      <c r="C382" s="473" t="s">
        <v>774</v>
      </c>
      <c r="D382" s="75" t="s">
        <v>627</v>
      </c>
      <c r="E382" s="73">
        <v>45</v>
      </c>
      <c r="F382" s="61">
        <v>16.3</v>
      </c>
      <c r="G382" s="23">
        <v>12.2</v>
      </c>
      <c r="H382" s="64">
        <v>12.3</v>
      </c>
      <c r="I382" s="65">
        <v>38.6</v>
      </c>
      <c r="J382" s="66">
        <v>4.2</v>
      </c>
      <c r="K382" s="24">
        <v>7.62</v>
      </c>
      <c r="L382" s="69">
        <v>8.01</v>
      </c>
      <c r="M382" s="65">
        <v>12.7</v>
      </c>
      <c r="N382" s="66">
        <v>35.6</v>
      </c>
      <c r="O382" s="23"/>
      <c r="P382" s="64">
        <v>130</v>
      </c>
      <c r="Q382" s="23"/>
      <c r="R382" s="64">
        <v>94</v>
      </c>
      <c r="S382" s="23"/>
      <c r="T382" s="64"/>
      <c r="U382" s="23"/>
      <c r="V382" s="64"/>
      <c r="W382" s="65"/>
      <c r="X382" s="66">
        <v>16</v>
      </c>
      <c r="Y382" s="70"/>
      <c r="Z382" s="71">
        <v>226</v>
      </c>
      <c r="AA382" s="24"/>
      <c r="AB382" s="69">
        <v>0.37</v>
      </c>
      <c r="AC382" s="481">
        <v>8548</v>
      </c>
      <c r="AD382" s="565"/>
      <c r="AE382" s="530"/>
      <c r="AF382" s="118"/>
      <c r="AG382" s="186">
        <v>43173</v>
      </c>
      <c r="AH382" s="147" t="s">
        <v>597</v>
      </c>
      <c r="AI382" s="1386">
        <v>15.5</v>
      </c>
      <c r="AJ382" s="1386" t="s">
        <v>20</v>
      </c>
      <c r="AK382" s="1396"/>
      <c r="AL382" s="1222"/>
    </row>
    <row r="383" spans="1:38">
      <c r="A383" s="2311"/>
      <c r="B383" s="472">
        <v>43161</v>
      </c>
      <c r="C383" s="473" t="s">
        <v>40</v>
      </c>
      <c r="D383" s="75" t="s">
        <v>627</v>
      </c>
      <c r="E383" s="73"/>
      <c r="F383" s="61">
        <v>10.9</v>
      </c>
      <c r="G383" s="23">
        <v>9.5</v>
      </c>
      <c r="H383" s="64">
        <v>10.3</v>
      </c>
      <c r="I383" s="65">
        <v>28.6</v>
      </c>
      <c r="J383" s="66">
        <v>4.5</v>
      </c>
      <c r="K383" s="24">
        <v>7.61</v>
      </c>
      <c r="L383" s="69">
        <v>7.23</v>
      </c>
      <c r="M383" s="65">
        <v>20.5</v>
      </c>
      <c r="N383" s="66">
        <v>20.5</v>
      </c>
      <c r="O383" s="23"/>
      <c r="P383" s="64">
        <v>48</v>
      </c>
      <c r="Q383" s="23"/>
      <c r="R383" s="64">
        <v>56</v>
      </c>
      <c r="S383" s="23"/>
      <c r="T383" s="64"/>
      <c r="U383" s="23"/>
      <c r="V383" s="64"/>
      <c r="W383" s="65"/>
      <c r="X383" s="66">
        <v>22</v>
      </c>
      <c r="Y383" s="70"/>
      <c r="Z383" s="71">
        <v>146</v>
      </c>
      <c r="AA383" s="24"/>
      <c r="AB383" s="69">
        <v>0.2</v>
      </c>
      <c r="AC383" s="481">
        <v>6881</v>
      </c>
      <c r="AD383" s="565"/>
      <c r="AE383" s="530"/>
      <c r="AF383" s="118"/>
      <c r="AG383" s="12" t="s">
        <v>542</v>
      </c>
      <c r="AH383" s="13" t="s">
        <v>543</v>
      </c>
      <c r="AI383" s="1382" t="s">
        <v>544</v>
      </c>
      <c r="AJ383" s="1383" t="s">
        <v>545</v>
      </c>
      <c r="AK383" s="1384"/>
      <c r="AL383" s="1385"/>
    </row>
    <row r="384" spans="1:38">
      <c r="A384" s="2311"/>
      <c r="B384" s="472">
        <v>43162</v>
      </c>
      <c r="C384" s="473" t="s">
        <v>41</v>
      </c>
      <c r="D384" s="75" t="s">
        <v>627</v>
      </c>
      <c r="E384" s="73"/>
      <c r="F384" s="61">
        <v>9.1999999999999993</v>
      </c>
      <c r="G384" s="23">
        <v>9.1</v>
      </c>
      <c r="H384" s="64">
        <v>10.3</v>
      </c>
      <c r="I384" s="65">
        <v>13.3</v>
      </c>
      <c r="J384" s="66">
        <v>6.7</v>
      </c>
      <c r="K384" s="24">
        <v>7.74</v>
      </c>
      <c r="L384" s="69">
        <v>7.58</v>
      </c>
      <c r="M384" s="65"/>
      <c r="N384" s="66"/>
      <c r="O384" s="23"/>
      <c r="P384" s="64"/>
      <c r="Q384" s="23"/>
      <c r="R384" s="64"/>
      <c r="S384" s="23"/>
      <c r="T384" s="64"/>
      <c r="U384" s="23"/>
      <c r="V384" s="64"/>
      <c r="W384" s="65"/>
      <c r="X384" s="66"/>
      <c r="Y384" s="70"/>
      <c r="Z384" s="71"/>
      <c r="AA384" s="24"/>
      <c r="AB384" s="69"/>
      <c r="AC384" s="481">
        <v>1530</v>
      </c>
      <c r="AD384" s="565"/>
      <c r="AE384" s="530"/>
      <c r="AF384" s="118"/>
      <c r="AG384" s="1218" t="s">
        <v>546</v>
      </c>
      <c r="AH384" s="1219" t="s">
        <v>20</v>
      </c>
      <c r="AI384" s="1329">
        <v>11.3</v>
      </c>
      <c r="AJ384" s="1330">
        <v>11.7</v>
      </c>
      <c r="AK384" s="1294"/>
      <c r="AL384" s="1295"/>
    </row>
    <row r="385" spans="1:38">
      <c r="A385" s="2311"/>
      <c r="B385" s="472">
        <v>43163</v>
      </c>
      <c r="C385" s="473" t="s">
        <v>42</v>
      </c>
      <c r="D385" s="75" t="s">
        <v>627</v>
      </c>
      <c r="E385" s="73"/>
      <c r="F385" s="61">
        <v>15.1</v>
      </c>
      <c r="G385" s="23">
        <v>10.5</v>
      </c>
      <c r="H385" s="64">
        <v>11.3</v>
      </c>
      <c r="I385" s="65">
        <v>12</v>
      </c>
      <c r="J385" s="66">
        <v>8.1999999999999993</v>
      </c>
      <c r="K385" s="24">
        <v>7.76</v>
      </c>
      <c r="L385" s="69">
        <v>7.87</v>
      </c>
      <c r="M385" s="65"/>
      <c r="N385" s="66"/>
      <c r="O385" s="23"/>
      <c r="P385" s="64"/>
      <c r="Q385" s="23"/>
      <c r="R385" s="64"/>
      <c r="S385" s="23"/>
      <c r="T385" s="64"/>
      <c r="U385" s="23"/>
      <c r="V385" s="64"/>
      <c r="W385" s="65"/>
      <c r="X385" s="66"/>
      <c r="Y385" s="70"/>
      <c r="Z385" s="71"/>
      <c r="AA385" s="24"/>
      <c r="AB385" s="69"/>
      <c r="AC385" s="481"/>
      <c r="AD385" s="565"/>
      <c r="AE385" s="530"/>
      <c r="AF385" s="118"/>
      <c r="AG385" s="6" t="s">
        <v>547</v>
      </c>
      <c r="AH385" s="18" t="s">
        <v>548</v>
      </c>
      <c r="AI385" s="37">
        <v>8.1999999999999993</v>
      </c>
      <c r="AJ385" s="1919">
        <v>7.8</v>
      </c>
      <c r="AK385" s="36"/>
      <c r="AL385" s="97"/>
    </row>
    <row r="386" spans="1:38">
      <c r="A386" s="2311"/>
      <c r="B386" s="472">
        <v>43164</v>
      </c>
      <c r="C386" s="473" t="s">
        <v>37</v>
      </c>
      <c r="D386" s="75" t="s">
        <v>641</v>
      </c>
      <c r="E386" s="73">
        <v>25</v>
      </c>
      <c r="F386" s="61">
        <v>16.600000000000001</v>
      </c>
      <c r="G386" s="23">
        <v>12.6</v>
      </c>
      <c r="H386" s="64">
        <v>12.7</v>
      </c>
      <c r="I386" s="65">
        <v>8.6999999999999993</v>
      </c>
      <c r="J386" s="66">
        <v>7.6</v>
      </c>
      <c r="K386" s="24">
        <v>7.76</v>
      </c>
      <c r="L386" s="69">
        <v>7.85</v>
      </c>
      <c r="M386" s="65">
        <v>26.8</v>
      </c>
      <c r="N386" s="66">
        <v>27.7</v>
      </c>
      <c r="O386" s="23"/>
      <c r="P386" s="64">
        <v>97</v>
      </c>
      <c r="Q386" s="23"/>
      <c r="R386" s="64">
        <v>80</v>
      </c>
      <c r="S386" s="23"/>
      <c r="T386" s="64"/>
      <c r="U386" s="23"/>
      <c r="V386" s="64"/>
      <c r="W386" s="65"/>
      <c r="X386" s="66">
        <v>17</v>
      </c>
      <c r="Y386" s="70"/>
      <c r="Z386" s="71">
        <v>212</v>
      </c>
      <c r="AA386" s="24"/>
      <c r="AB386" s="69">
        <v>0.53</v>
      </c>
      <c r="AC386" s="481">
        <v>437</v>
      </c>
      <c r="AD386" s="565"/>
      <c r="AE386" s="530"/>
      <c r="AF386" s="118"/>
      <c r="AG386" s="6" t="s">
        <v>21</v>
      </c>
      <c r="AH386" s="18"/>
      <c r="AI386" s="40">
        <v>7.67</v>
      </c>
      <c r="AJ386" s="1920">
        <v>7.81</v>
      </c>
      <c r="AK386" s="36"/>
      <c r="AL386" s="97"/>
    </row>
    <row r="387" spans="1:38">
      <c r="A387" s="2311"/>
      <c r="B387" s="472">
        <v>43165</v>
      </c>
      <c r="C387" s="473" t="s">
        <v>38</v>
      </c>
      <c r="D387" s="75" t="s">
        <v>641</v>
      </c>
      <c r="E387" s="73">
        <v>2</v>
      </c>
      <c r="F387" s="61">
        <v>8.1</v>
      </c>
      <c r="G387" s="23">
        <v>12.6</v>
      </c>
      <c r="H387" s="64">
        <v>13.7</v>
      </c>
      <c r="I387" s="65">
        <v>34.1</v>
      </c>
      <c r="J387" s="66">
        <v>4.5999999999999996</v>
      </c>
      <c r="K387" s="24">
        <v>7.64</v>
      </c>
      <c r="L387" s="69">
        <v>7.4</v>
      </c>
      <c r="M387" s="65">
        <v>20.3</v>
      </c>
      <c r="N387" s="66">
        <v>21.1</v>
      </c>
      <c r="O387" s="23"/>
      <c r="P387" s="64">
        <v>63</v>
      </c>
      <c r="Q387" s="23"/>
      <c r="R387" s="64">
        <v>62</v>
      </c>
      <c r="S387" s="23"/>
      <c r="T387" s="64"/>
      <c r="U387" s="23"/>
      <c r="V387" s="64"/>
      <c r="W387" s="65"/>
      <c r="X387" s="66">
        <v>22</v>
      </c>
      <c r="Y387" s="70"/>
      <c r="Z387" s="71">
        <v>148</v>
      </c>
      <c r="AA387" s="24"/>
      <c r="AB387" s="69">
        <v>0.23</v>
      </c>
      <c r="AC387" s="481">
        <v>7814</v>
      </c>
      <c r="AD387" s="565"/>
      <c r="AE387" s="530"/>
      <c r="AF387" s="118"/>
      <c r="AG387" s="6" t="s">
        <v>549</v>
      </c>
      <c r="AH387" s="18" t="s">
        <v>22</v>
      </c>
      <c r="AI387" s="34">
        <v>25.9</v>
      </c>
      <c r="AJ387" s="452">
        <v>25.9</v>
      </c>
      <c r="AK387" s="39"/>
      <c r="AL387" s="95"/>
    </row>
    <row r="388" spans="1:38">
      <c r="A388" s="2311"/>
      <c r="B388" s="472">
        <v>43166</v>
      </c>
      <c r="C388" s="473" t="s">
        <v>35</v>
      </c>
      <c r="D388" s="75" t="s">
        <v>641</v>
      </c>
      <c r="E388" s="73"/>
      <c r="F388" s="61">
        <v>4.7</v>
      </c>
      <c r="G388" s="23">
        <v>9.3000000000000007</v>
      </c>
      <c r="H388" s="64">
        <v>10.6</v>
      </c>
      <c r="I388" s="65">
        <v>10.6</v>
      </c>
      <c r="J388" s="66">
        <v>5.6</v>
      </c>
      <c r="K388" s="24">
        <v>7.75</v>
      </c>
      <c r="L388" s="69">
        <v>7.52</v>
      </c>
      <c r="M388" s="65">
        <v>24.9</v>
      </c>
      <c r="N388" s="66">
        <v>24.4</v>
      </c>
      <c r="O388" s="23"/>
      <c r="P388" s="64">
        <v>80</v>
      </c>
      <c r="Q388" s="23"/>
      <c r="R388" s="64">
        <v>74</v>
      </c>
      <c r="S388" s="23"/>
      <c r="T388" s="64"/>
      <c r="U388" s="23"/>
      <c r="V388" s="64"/>
      <c r="W388" s="65"/>
      <c r="X388" s="66">
        <v>22</v>
      </c>
      <c r="Y388" s="70"/>
      <c r="Z388" s="71">
        <v>170</v>
      </c>
      <c r="AA388" s="24"/>
      <c r="AB388" s="69">
        <v>0.3</v>
      </c>
      <c r="AC388" s="481">
        <v>2495</v>
      </c>
      <c r="AD388" s="565"/>
      <c r="AE388" s="530"/>
      <c r="AF388" s="118"/>
      <c r="AG388" s="6" t="s">
        <v>550</v>
      </c>
      <c r="AH388" s="18" t="s">
        <v>23</v>
      </c>
      <c r="AI388" s="34">
        <v>97</v>
      </c>
      <c r="AJ388" s="452">
        <v>93</v>
      </c>
      <c r="AK388" s="25"/>
      <c r="AL388" s="26"/>
    </row>
    <row r="389" spans="1:38">
      <c r="A389" s="2311"/>
      <c r="B389" s="472">
        <v>43167</v>
      </c>
      <c r="C389" s="473" t="s">
        <v>39</v>
      </c>
      <c r="D389" s="75" t="s">
        <v>632</v>
      </c>
      <c r="E389" s="73">
        <v>31</v>
      </c>
      <c r="F389" s="61">
        <v>4.9000000000000004</v>
      </c>
      <c r="G389" s="23">
        <v>9.1</v>
      </c>
      <c r="H389" s="64">
        <v>9.3000000000000007</v>
      </c>
      <c r="I389" s="65">
        <v>8.1999999999999993</v>
      </c>
      <c r="J389" s="66">
        <v>7</v>
      </c>
      <c r="K389" s="24">
        <v>7.78</v>
      </c>
      <c r="L389" s="69">
        <v>7.9</v>
      </c>
      <c r="M389" s="65">
        <v>26.2</v>
      </c>
      <c r="N389" s="66">
        <v>27.2</v>
      </c>
      <c r="O389" s="23"/>
      <c r="P389" s="64">
        <v>93</v>
      </c>
      <c r="Q389" s="23"/>
      <c r="R389" s="64">
        <v>80</v>
      </c>
      <c r="S389" s="23"/>
      <c r="T389" s="64"/>
      <c r="U389" s="23"/>
      <c r="V389" s="64"/>
      <c r="W389" s="65"/>
      <c r="X389" s="66">
        <v>18</v>
      </c>
      <c r="Y389" s="70"/>
      <c r="Z389" s="71">
        <v>200</v>
      </c>
      <c r="AA389" s="24"/>
      <c r="AB389" s="69">
        <v>0.53</v>
      </c>
      <c r="AC389" s="481">
        <v>761</v>
      </c>
      <c r="AD389" s="565"/>
      <c r="AE389" s="530"/>
      <c r="AF389" s="118"/>
      <c r="AG389" s="6" t="s">
        <v>551</v>
      </c>
      <c r="AH389" s="18" t="s">
        <v>23</v>
      </c>
      <c r="AI389" s="34">
        <v>80</v>
      </c>
      <c r="AJ389" s="452">
        <v>78</v>
      </c>
      <c r="AK389" s="42"/>
      <c r="AL389" s="96"/>
    </row>
    <row r="390" spans="1:38">
      <c r="A390" s="2311"/>
      <c r="B390" s="472">
        <v>43168</v>
      </c>
      <c r="C390" s="473" t="s">
        <v>40</v>
      </c>
      <c r="D390" s="75" t="s">
        <v>632</v>
      </c>
      <c r="E390" s="73">
        <v>55</v>
      </c>
      <c r="F390" s="61">
        <v>16.5</v>
      </c>
      <c r="G390" s="23">
        <v>13.7</v>
      </c>
      <c r="H390" s="64">
        <v>12.2</v>
      </c>
      <c r="I390" s="65">
        <v>138.19999999999999</v>
      </c>
      <c r="J390" s="66">
        <v>3.6</v>
      </c>
      <c r="K390" s="24">
        <v>7.41</v>
      </c>
      <c r="L390" s="69">
        <v>7.23</v>
      </c>
      <c r="M390" s="65">
        <v>10.4</v>
      </c>
      <c r="N390" s="66">
        <v>16.7</v>
      </c>
      <c r="O390" s="23"/>
      <c r="P390" s="64">
        <v>46</v>
      </c>
      <c r="Q390" s="23"/>
      <c r="R390" s="64">
        <v>50</v>
      </c>
      <c r="S390" s="23"/>
      <c r="T390" s="64"/>
      <c r="U390" s="23"/>
      <c r="V390" s="64"/>
      <c r="W390" s="65"/>
      <c r="X390" s="66">
        <v>16</v>
      </c>
      <c r="Y390" s="70"/>
      <c r="Z390" s="71">
        <v>122</v>
      </c>
      <c r="AA390" s="24"/>
      <c r="AB390" s="69">
        <v>0.18</v>
      </c>
      <c r="AC390" s="481">
        <v>9638</v>
      </c>
      <c r="AD390" s="565"/>
      <c r="AE390" s="530"/>
      <c r="AF390" s="118"/>
      <c r="AG390" s="6" t="s">
        <v>552</v>
      </c>
      <c r="AH390" s="18" t="s">
        <v>23</v>
      </c>
      <c r="AI390" s="34">
        <v>60</v>
      </c>
      <c r="AJ390" s="35">
        <v>68</v>
      </c>
      <c r="AK390" s="36"/>
      <c r="AL390" s="96"/>
    </row>
    <row r="391" spans="1:38">
      <c r="A391" s="2311"/>
      <c r="B391" s="472">
        <v>43169</v>
      </c>
      <c r="C391" s="473" t="s">
        <v>41</v>
      </c>
      <c r="D391" s="75" t="s">
        <v>641</v>
      </c>
      <c r="E391" s="73">
        <v>4</v>
      </c>
      <c r="F391" s="61">
        <v>7.7</v>
      </c>
      <c r="G391" s="23">
        <v>10.1</v>
      </c>
      <c r="H391" s="64">
        <v>11.2</v>
      </c>
      <c r="I391" s="65">
        <v>43.1</v>
      </c>
      <c r="J391" s="66">
        <v>6.7</v>
      </c>
      <c r="K391" s="24">
        <v>7.45</v>
      </c>
      <c r="L391" s="69">
        <v>7.16</v>
      </c>
      <c r="M391" s="65"/>
      <c r="N391" s="66"/>
      <c r="O391" s="23"/>
      <c r="P391" s="64"/>
      <c r="Q391" s="23"/>
      <c r="R391" s="64"/>
      <c r="S391" s="23"/>
      <c r="T391" s="64"/>
      <c r="U391" s="23"/>
      <c r="V391" s="64"/>
      <c r="W391" s="65"/>
      <c r="X391" s="66"/>
      <c r="Y391" s="70"/>
      <c r="Z391" s="71"/>
      <c r="AA391" s="24"/>
      <c r="AB391" s="69"/>
      <c r="AC391" s="481">
        <v>6666</v>
      </c>
      <c r="AD391" s="565"/>
      <c r="AE391" s="530"/>
      <c r="AF391" s="118"/>
      <c r="AG391" s="6" t="s">
        <v>553</v>
      </c>
      <c r="AH391" s="18" t="s">
        <v>23</v>
      </c>
      <c r="AI391" s="34">
        <v>20</v>
      </c>
      <c r="AJ391" s="35">
        <v>10</v>
      </c>
      <c r="AK391" s="36"/>
      <c r="AL391" s="96"/>
    </row>
    <row r="392" spans="1:38">
      <c r="A392" s="2311"/>
      <c r="B392" s="472">
        <v>43170</v>
      </c>
      <c r="C392" s="473" t="s">
        <v>42</v>
      </c>
      <c r="D392" s="75" t="s">
        <v>627</v>
      </c>
      <c r="E392" s="73"/>
      <c r="F392" s="61">
        <v>8.5</v>
      </c>
      <c r="G392" s="23">
        <v>10.3</v>
      </c>
      <c r="H392" s="64">
        <v>11.1</v>
      </c>
      <c r="I392" s="65">
        <v>19.399999999999999</v>
      </c>
      <c r="J392" s="66">
        <v>6.6</v>
      </c>
      <c r="K392" s="24">
        <v>7.5</v>
      </c>
      <c r="L392" s="69">
        <v>7.39</v>
      </c>
      <c r="M392" s="65"/>
      <c r="N392" s="66"/>
      <c r="O392" s="23"/>
      <c r="P392" s="64"/>
      <c r="Q392" s="23"/>
      <c r="R392" s="64"/>
      <c r="S392" s="23"/>
      <c r="T392" s="64"/>
      <c r="U392" s="23"/>
      <c r="V392" s="64"/>
      <c r="W392" s="65"/>
      <c r="X392" s="66"/>
      <c r="Y392" s="70"/>
      <c r="Z392" s="71"/>
      <c r="AA392" s="24"/>
      <c r="AB392" s="69"/>
      <c r="AC392" s="481">
        <v>4222</v>
      </c>
      <c r="AD392" s="565"/>
      <c r="AE392" s="530"/>
      <c r="AF392" s="118"/>
      <c r="AG392" s="6" t="s">
        <v>554</v>
      </c>
      <c r="AH392" s="18" t="s">
        <v>23</v>
      </c>
      <c r="AI392" s="37">
        <v>18</v>
      </c>
      <c r="AJ392" s="38">
        <v>17</v>
      </c>
      <c r="AK392" s="36"/>
      <c r="AL392" s="96"/>
    </row>
    <row r="393" spans="1:38">
      <c r="A393" s="2311"/>
      <c r="B393" s="472">
        <v>43171</v>
      </c>
      <c r="C393" s="473" t="s">
        <v>37</v>
      </c>
      <c r="D393" s="75" t="s">
        <v>627</v>
      </c>
      <c r="E393" s="73"/>
      <c r="F393" s="61">
        <v>8.9</v>
      </c>
      <c r="G393" s="23">
        <v>10.199999999999999</v>
      </c>
      <c r="H393" s="64">
        <v>10.6</v>
      </c>
      <c r="I393" s="65">
        <v>9.3000000000000007</v>
      </c>
      <c r="J393" s="66">
        <v>8.1</v>
      </c>
      <c r="K393" s="24">
        <v>7.71</v>
      </c>
      <c r="L393" s="69">
        <v>7.84</v>
      </c>
      <c r="M393" s="65">
        <v>25.7</v>
      </c>
      <c r="N393" s="66">
        <v>25.1</v>
      </c>
      <c r="O393" s="23"/>
      <c r="P393" s="64">
        <v>87</v>
      </c>
      <c r="Q393" s="23"/>
      <c r="R393" s="64">
        <v>76</v>
      </c>
      <c r="S393" s="23"/>
      <c r="T393" s="64"/>
      <c r="U393" s="23"/>
      <c r="V393" s="64"/>
      <c r="W393" s="65"/>
      <c r="X393" s="66">
        <v>18</v>
      </c>
      <c r="Y393" s="70"/>
      <c r="Z393" s="71">
        <v>184</v>
      </c>
      <c r="AA393" s="24"/>
      <c r="AB393" s="69">
        <v>0.6</v>
      </c>
      <c r="AC393" s="481"/>
      <c r="AD393" s="565"/>
      <c r="AE393" s="530"/>
      <c r="AF393" s="118"/>
      <c r="AG393" s="6" t="s">
        <v>555</v>
      </c>
      <c r="AH393" s="18" t="s">
        <v>23</v>
      </c>
      <c r="AI393" s="49">
        <v>198</v>
      </c>
      <c r="AJ393" s="50">
        <v>188</v>
      </c>
      <c r="AK393" s="47"/>
      <c r="AL393" s="98"/>
    </row>
    <row r="394" spans="1:38">
      <c r="A394" s="2311"/>
      <c r="B394" s="472">
        <v>43172</v>
      </c>
      <c r="C394" s="473" t="s">
        <v>38</v>
      </c>
      <c r="D394" s="75" t="s">
        <v>627</v>
      </c>
      <c r="E394" s="73"/>
      <c r="F394" s="61">
        <v>9.6</v>
      </c>
      <c r="G394" s="23">
        <v>10.4</v>
      </c>
      <c r="H394" s="64">
        <v>10.7</v>
      </c>
      <c r="I394" s="65">
        <v>9.1</v>
      </c>
      <c r="J394" s="66">
        <v>8.1999999999999993</v>
      </c>
      <c r="K394" s="24">
        <v>7.67</v>
      </c>
      <c r="L394" s="69">
        <v>7.78</v>
      </c>
      <c r="M394" s="65">
        <v>26.7</v>
      </c>
      <c r="N394" s="66">
        <v>26.5</v>
      </c>
      <c r="O394" s="23"/>
      <c r="P394" s="64">
        <v>93</v>
      </c>
      <c r="Q394" s="23"/>
      <c r="R394" s="64">
        <v>82</v>
      </c>
      <c r="S394" s="23"/>
      <c r="T394" s="64"/>
      <c r="U394" s="23"/>
      <c r="V394" s="64"/>
      <c r="W394" s="65"/>
      <c r="X394" s="66">
        <v>19</v>
      </c>
      <c r="Y394" s="70"/>
      <c r="Z394" s="71">
        <v>184</v>
      </c>
      <c r="AA394" s="24"/>
      <c r="AB394" s="69">
        <v>0.55000000000000004</v>
      </c>
      <c r="AC394" s="481"/>
      <c r="AD394" s="565"/>
      <c r="AE394" s="530"/>
      <c r="AF394" s="118"/>
      <c r="AG394" s="6" t="s">
        <v>556</v>
      </c>
      <c r="AH394" s="18" t="s">
        <v>23</v>
      </c>
      <c r="AI394" s="40">
        <v>0.46</v>
      </c>
      <c r="AJ394" s="41">
        <v>0.48</v>
      </c>
      <c r="AK394" s="42"/>
      <c r="AL394" s="96"/>
    </row>
    <row r="395" spans="1:38">
      <c r="A395" s="2311"/>
      <c r="B395" s="472">
        <v>43173</v>
      </c>
      <c r="C395" s="473" t="s">
        <v>35</v>
      </c>
      <c r="D395" s="75" t="s">
        <v>627</v>
      </c>
      <c r="E395" s="73"/>
      <c r="F395" s="61">
        <v>15.5</v>
      </c>
      <c r="G395" s="23">
        <v>11.3</v>
      </c>
      <c r="H395" s="64">
        <v>11.7</v>
      </c>
      <c r="I395" s="65">
        <v>8.1999999999999993</v>
      </c>
      <c r="J395" s="66">
        <v>7.8</v>
      </c>
      <c r="K395" s="24">
        <v>7.67</v>
      </c>
      <c r="L395" s="69">
        <v>7.81</v>
      </c>
      <c r="M395" s="65">
        <v>25.9</v>
      </c>
      <c r="N395" s="66">
        <v>25.9</v>
      </c>
      <c r="O395" s="23">
        <v>97</v>
      </c>
      <c r="P395" s="64">
        <v>93</v>
      </c>
      <c r="Q395" s="23">
        <v>80</v>
      </c>
      <c r="R395" s="64">
        <v>78</v>
      </c>
      <c r="S395" s="23">
        <v>60</v>
      </c>
      <c r="T395" s="64">
        <v>68</v>
      </c>
      <c r="U395" s="23">
        <v>20</v>
      </c>
      <c r="V395" s="64">
        <v>10</v>
      </c>
      <c r="W395" s="65">
        <v>18</v>
      </c>
      <c r="X395" s="66">
        <v>17</v>
      </c>
      <c r="Y395" s="70">
        <v>198</v>
      </c>
      <c r="Z395" s="71">
        <v>188</v>
      </c>
      <c r="AA395" s="24">
        <v>0.46</v>
      </c>
      <c r="AB395" s="69">
        <v>0.48</v>
      </c>
      <c r="AC395" s="481"/>
      <c r="AD395" s="565"/>
      <c r="AE395" s="530"/>
      <c r="AF395" s="118"/>
      <c r="AG395" s="6" t="s">
        <v>24</v>
      </c>
      <c r="AH395" s="18" t="s">
        <v>23</v>
      </c>
      <c r="AI395" s="23">
        <v>4.2</v>
      </c>
      <c r="AJ395" s="48">
        <v>4.4000000000000004</v>
      </c>
      <c r="AK395" s="42"/>
      <c r="AL395" s="96"/>
    </row>
    <row r="396" spans="1:38">
      <c r="A396" s="2311"/>
      <c r="B396" s="472">
        <v>43174</v>
      </c>
      <c r="C396" s="473" t="s">
        <v>39</v>
      </c>
      <c r="D396" s="75" t="s">
        <v>627</v>
      </c>
      <c r="E396" s="73"/>
      <c r="F396" s="61">
        <v>16.399999999999999</v>
      </c>
      <c r="G396" s="23">
        <v>12</v>
      </c>
      <c r="H396" s="64">
        <v>12.7</v>
      </c>
      <c r="I396" s="65">
        <v>7.1</v>
      </c>
      <c r="J396" s="66">
        <v>6.9</v>
      </c>
      <c r="K396" s="24">
        <v>7.78</v>
      </c>
      <c r="L396" s="69">
        <v>7.84</v>
      </c>
      <c r="M396" s="65">
        <v>27.4</v>
      </c>
      <c r="N396" s="66">
        <v>27.9</v>
      </c>
      <c r="O396" s="23"/>
      <c r="P396" s="64">
        <v>97</v>
      </c>
      <c r="Q396" s="23"/>
      <c r="R396" s="64">
        <v>84</v>
      </c>
      <c r="S396" s="23"/>
      <c r="T396" s="64"/>
      <c r="U396" s="23"/>
      <c r="V396" s="64"/>
      <c r="W396" s="65"/>
      <c r="X396" s="66">
        <v>18</v>
      </c>
      <c r="Y396" s="70"/>
      <c r="Z396" s="71">
        <v>206</v>
      </c>
      <c r="AA396" s="24"/>
      <c r="AB396" s="69">
        <v>0.54</v>
      </c>
      <c r="AC396" s="481"/>
      <c r="AD396" s="565"/>
      <c r="AE396" s="530"/>
      <c r="AF396" s="118"/>
      <c r="AG396" s="6" t="s">
        <v>25</v>
      </c>
      <c r="AH396" s="18" t="s">
        <v>23</v>
      </c>
      <c r="AI396" s="881">
        <v>2.9</v>
      </c>
      <c r="AJ396" s="998">
        <v>2.8</v>
      </c>
      <c r="AK396" s="47"/>
      <c r="AL396" s="98"/>
    </row>
    <row r="397" spans="1:38">
      <c r="A397" s="2311"/>
      <c r="B397" s="472">
        <v>43175</v>
      </c>
      <c r="C397" s="473" t="s">
        <v>40</v>
      </c>
      <c r="D397" s="75" t="s">
        <v>632</v>
      </c>
      <c r="E397" s="73">
        <v>5</v>
      </c>
      <c r="F397" s="61">
        <v>15.2</v>
      </c>
      <c r="G397" s="23">
        <v>14.2</v>
      </c>
      <c r="H397" s="64">
        <v>14.7</v>
      </c>
      <c r="I397" s="65">
        <v>7</v>
      </c>
      <c r="J397" s="66">
        <v>6.8</v>
      </c>
      <c r="K397" s="24">
        <v>7.82</v>
      </c>
      <c r="L397" s="69">
        <v>7.87</v>
      </c>
      <c r="M397" s="65">
        <v>29.9</v>
      </c>
      <c r="N397" s="66">
        <v>30.2</v>
      </c>
      <c r="O397" s="23"/>
      <c r="P397" s="64">
        <v>110</v>
      </c>
      <c r="Q397" s="23"/>
      <c r="R397" s="64">
        <v>92</v>
      </c>
      <c r="S397" s="23"/>
      <c r="T397" s="64"/>
      <c r="U397" s="23"/>
      <c r="V397" s="64"/>
      <c r="W397" s="65"/>
      <c r="X397" s="66">
        <v>16</v>
      </c>
      <c r="Y397" s="70"/>
      <c r="Z397" s="71">
        <v>222</v>
      </c>
      <c r="AA397" s="24"/>
      <c r="AB397" s="69">
        <v>0.48</v>
      </c>
      <c r="AC397" s="481"/>
      <c r="AD397" s="565"/>
      <c r="AE397" s="530"/>
      <c r="AF397" s="118"/>
      <c r="AG397" s="6" t="s">
        <v>557</v>
      </c>
      <c r="AH397" s="18" t="s">
        <v>23</v>
      </c>
      <c r="AI397" s="23">
        <v>8.6999999999999993</v>
      </c>
      <c r="AJ397" s="48">
        <v>8.8000000000000007</v>
      </c>
      <c r="AK397" s="42"/>
      <c r="AL397" s="96"/>
    </row>
    <row r="398" spans="1:38">
      <c r="A398" s="2311"/>
      <c r="B398" s="472">
        <v>43176</v>
      </c>
      <c r="C398" s="473" t="s">
        <v>41</v>
      </c>
      <c r="D398" s="75" t="s">
        <v>627</v>
      </c>
      <c r="E398" s="73"/>
      <c r="F398" s="61">
        <v>5.7</v>
      </c>
      <c r="G398" s="23">
        <v>11.9</v>
      </c>
      <c r="H398" s="64">
        <v>13.4</v>
      </c>
      <c r="I398" s="65">
        <v>7.5</v>
      </c>
      <c r="J398" s="66">
        <v>7</v>
      </c>
      <c r="K398" s="24">
        <v>7.68</v>
      </c>
      <c r="L398" s="69">
        <v>7.91</v>
      </c>
      <c r="M398" s="65"/>
      <c r="N398" s="66"/>
      <c r="O398" s="23"/>
      <c r="P398" s="64"/>
      <c r="Q398" s="23"/>
      <c r="R398" s="64"/>
      <c r="S398" s="23"/>
      <c r="T398" s="64"/>
      <c r="U398" s="23"/>
      <c r="V398" s="64"/>
      <c r="W398" s="65"/>
      <c r="X398" s="66"/>
      <c r="Y398" s="70"/>
      <c r="Z398" s="71"/>
      <c r="AA398" s="24"/>
      <c r="AB398" s="69"/>
      <c r="AC398" s="481"/>
      <c r="AD398" s="565"/>
      <c r="AE398" s="530"/>
      <c r="AF398" s="118"/>
      <c r="AG398" s="6" t="s">
        <v>558</v>
      </c>
      <c r="AH398" s="18" t="s">
        <v>23</v>
      </c>
      <c r="AI398" s="45">
        <v>4.5999999999999999E-2</v>
      </c>
      <c r="AJ398" s="46">
        <v>4.3999999999999997E-2</v>
      </c>
      <c r="AK398" s="36"/>
      <c r="AL398" s="97"/>
    </row>
    <row r="399" spans="1:38">
      <c r="A399" s="2311"/>
      <c r="B399" s="472">
        <v>43177</v>
      </c>
      <c r="C399" s="473" t="s">
        <v>42</v>
      </c>
      <c r="D399" s="75" t="s">
        <v>627</v>
      </c>
      <c r="E399" s="73"/>
      <c r="F399" s="61">
        <v>10.9</v>
      </c>
      <c r="G399" s="23">
        <v>11.5</v>
      </c>
      <c r="H399" s="64">
        <v>13</v>
      </c>
      <c r="I399" s="65">
        <v>5</v>
      </c>
      <c r="J399" s="66">
        <v>5.0999999999999996</v>
      </c>
      <c r="K399" s="24">
        <v>7.85</v>
      </c>
      <c r="L399" s="69">
        <v>7.99</v>
      </c>
      <c r="M399" s="65"/>
      <c r="N399" s="66"/>
      <c r="O399" s="23"/>
      <c r="P399" s="64"/>
      <c r="Q399" s="23"/>
      <c r="R399" s="64"/>
      <c r="S399" s="23"/>
      <c r="T399" s="64"/>
      <c r="U399" s="23"/>
      <c r="V399" s="64"/>
      <c r="W399" s="65"/>
      <c r="X399" s="66"/>
      <c r="Y399" s="70"/>
      <c r="Z399" s="71"/>
      <c r="AA399" s="24"/>
      <c r="AB399" s="69"/>
      <c r="AC399" s="481"/>
      <c r="AD399" s="565"/>
      <c r="AE399" s="530"/>
      <c r="AF399" s="118"/>
      <c r="AG399" s="6" t="s">
        <v>26</v>
      </c>
      <c r="AH399" s="18" t="s">
        <v>23</v>
      </c>
      <c r="AI399" s="24">
        <v>0.24</v>
      </c>
      <c r="AJ399" s="44">
        <v>0.23</v>
      </c>
      <c r="AK399" s="36"/>
      <c r="AL399" s="97"/>
    </row>
    <row r="400" spans="1:38">
      <c r="A400" s="2311"/>
      <c r="B400" s="472">
        <v>43178</v>
      </c>
      <c r="C400" s="473" t="s">
        <v>37</v>
      </c>
      <c r="D400" s="75" t="s">
        <v>641</v>
      </c>
      <c r="E400" s="73"/>
      <c r="F400" s="61">
        <v>15.5</v>
      </c>
      <c r="G400" s="23">
        <v>13.3</v>
      </c>
      <c r="H400" s="64">
        <v>13.9</v>
      </c>
      <c r="I400" s="65">
        <v>5</v>
      </c>
      <c r="J400" s="66">
        <v>4.9000000000000004</v>
      </c>
      <c r="K400" s="24">
        <v>7.91</v>
      </c>
      <c r="L400" s="69">
        <v>7.98</v>
      </c>
      <c r="M400" s="65">
        <v>32.200000000000003</v>
      </c>
      <c r="N400" s="66">
        <v>36.299999999999997</v>
      </c>
      <c r="O400" s="23"/>
      <c r="P400" s="64">
        <v>140</v>
      </c>
      <c r="Q400" s="23"/>
      <c r="R400" s="64">
        <v>102</v>
      </c>
      <c r="S400" s="23"/>
      <c r="T400" s="64"/>
      <c r="U400" s="23"/>
      <c r="V400" s="64"/>
      <c r="W400" s="65"/>
      <c r="X400" s="66">
        <v>18</v>
      </c>
      <c r="Y400" s="70"/>
      <c r="Z400" s="71">
        <v>234</v>
      </c>
      <c r="AA400" s="24"/>
      <c r="AB400" s="69">
        <v>0.43</v>
      </c>
      <c r="AC400" s="481"/>
      <c r="AD400" s="565"/>
      <c r="AE400" s="530"/>
      <c r="AF400" s="118"/>
      <c r="AG400" s="6" t="s">
        <v>559</v>
      </c>
      <c r="AH400" s="18" t="s">
        <v>23</v>
      </c>
      <c r="AI400" s="24">
        <v>0.91</v>
      </c>
      <c r="AJ400" s="44">
        <v>0.86</v>
      </c>
      <c r="AK400" s="43"/>
      <c r="AL400" s="99"/>
    </row>
    <row r="401" spans="1:38">
      <c r="A401" s="2311"/>
      <c r="B401" s="472">
        <v>43179</v>
      </c>
      <c r="C401" s="473" t="s">
        <v>38</v>
      </c>
      <c r="D401" s="75" t="s">
        <v>632</v>
      </c>
      <c r="E401" s="73">
        <v>9</v>
      </c>
      <c r="F401" s="61">
        <v>8.5</v>
      </c>
      <c r="G401" s="23">
        <v>14.3</v>
      </c>
      <c r="H401" s="64">
        <v>15</v>
      </c>
      <c r="I401" s="65">
        <v>4.4000000000000004</v>
      </c>
      <c r="J401" s="66">
        <v>4.0999999999999996</v>
      </c>
      <c r="K401" s="24">
        <v>7.88</v>
      </c>
      <c r="L401" s="69">
        <v>8.01</v>
      </c>
      <c r="M401" s="65">
        <v>34</v>
      </c>
      <c r="N401" s="66">
        <v>35.700000000000003</v>
      </c>
      <c r="O401" s="23"/>
      <c r="P401" s="64">
        <v>140</v>
      </c>
      <c r="Q401" s="23"/>
      <c r="R401" s="64">
        <v>102</v>
      </c>
      <c r="S401" s="23"/>
      <c r="T401" s="64"/>
      <c r="U401" s="23"/>
      <c r="V401" s="64"/>
      <c r="W401" s="65"/>
      <c r="X401" s="66">
        <v>17</v>
      </c>
      <c r="Y401" s="70"/>
      <c r="Z401" s="71">
        <v>244</v>
      </c>
      <c r="AA401" s="24"/>
      <c r="AB401" s="69">
        <v>0.4</v>
      </c>
      <c r="AC401" s="481"/>
      <c r="AD401" s="565"/>
      <c r="AE401" s="530"/>
      <c r="AF401" s="118"/>
      <c r="AG401" s="1325" t="s">
        <v>560</v>
      </c>
      <c r="AH401" s="18" t="s">
        <v>23</v>
      </c>
      <c r="AI401" s="1921">
        <v>0.111</v>
      </c>
      <c r="AJ401" s="46">
        <v>0.107</v>
      </c>
      <c r="AK401" s="43"/>
      <c r="AL401" s="99"/>
    </row>
    <row r="402" spans="1:38">
      <c r="A402" s="2311"/>
      <c r="B402" s="472">
        <v>43180</v>
      </c>
      <c r="C402" s="473" t="s">
        <v>35</v>
      </c>
      <c r="D402" s="75" t="s">
        <v>632</v>
      </c>
      <c r="E402" s="73">
        <v>42</v>
      </c>
      <c r="F402" s="61">
        <v>5.6</v>
      </c>
      <c r="G402" s="23">
        <v>11.3</v>
      </c>
      <c r="H402" s="64">
        <v>13</v>
      </c>
      <c r="I402" s="65">
        <v>6.7</v>
      </c>
      <c r="J402" s="66">
        <v>5.0999999999999996</v>
      </c>
      <c r="K402" s="24">
        <v>7.86</v>
      </c>
      <c r="L402" s="69">
        <v>7.97</v>
      </c>
      <c r="M402" s="65"/>
      <c r="N402" s="66"/>
      <c r="O402" s="23"/>
      <c r="P402" s="64"/>
      <c r="Q402" s="23"/>
      <c r="R402" s="64"/>
      <c r="S402" s="23"/>
      <c r="T402" s="64"/>
      <c r="U402" s="23"/>
      <c r="V402" s="64"/>
      <c r="W402" s="65"/>
      <c r="X402" s="66"/>
      <c r="Y402" s="70"/>
      <c r="Z402" s="71"/>
      <c r="AA402" s="24"/>
      <c r="AB402" s="69"/>
      <c r="AC402" s="481">
        <v>1771</v>
      </c>
      <c r="AD402" s="565"/>
      <c r="AE402" s="530"/>
      <c r="AF402" s="118"/>
      <c r="AG402" s="1672" t="s">
        <v>561</v>
      </c>
      <c r="AH402" s="1673" t="s">
        <v>23</v>
      </c>
      <c r="AI402" s="269" t="s">
        <v>644</v>
      </c>
      <c r="AJ402" s="269" t="s">
        <v>644</v>
      </c>
      <c r="AK402" s="8"/>
      <c r="AL402" s="9"/>
    </row>
    <row r="403" spans="1:38">
      <c r="A403" s="2311"/>
      <c r="B403" s="472">
        <v>43181</v>
      </c>
      <c r="C403" s="473" t="s">
        <v>39</v>
      </c>
      <c r="D403" s="75" t="s">
        <v>641</v>
      </c>
      <c r="E403" s="73">
        <v>12</v>
      </c>
      <c r="F403" s="61">
        <v>8.9</v>
      </c>
      <c r="G403" s="23">
        <v>9</v>
      </c>
      <c r="H403" s="64">
        <v>9.1999999999999993</v>
      </c>
      <c r="I403" s="65">
        <v>45.6</v>
      </c>
      <c r="J403" s="66">
        <v>3.2</v>
      </c>
      <c r="K403" s="24">
        <v>7.55</v>
      </c>
      <c r="L403" s="69">
        <v>7.3</v>
      </c>
      <c r="M403" s="65">
        <v>16.100000000000001</v>
      </c>
      <c r="N403" s="66">
        <v>19.100000000000001</v>
      </c>
      <c r="O403" s="23"/>
      <c r="P403" s="64">
        <v>60</v>
      </c>
      <c r="Q403" s="23"/>
      <c r="R403" s="64">
        <v>56</v>
      </c>
      <c r="S403" s="23"/>
      <c r="T403" s="64"/>
      <c r="U403" s="23"/>
      <c r="V403" s="64"/>
      <c r="W403" s="65"/>
      <c r="X403" s="66">
        <v>17</v>
      </c>
      <c r="Y403" s="70"/>
      <c r="Z403" s="71">
        <v>126</v>
      </c>
      <c r="AA403" s="24"/>
      <c r="AB403" s="69">
        <v>0.16</v>
      </c>
      <c r="AC403" s="481">
        <v>7555</v>
      </c>
      <c r="AD403" s="565"/>
      <c r="AE403" s="530"/>
      <c r="AF403" s="118"/>
      <c r="AG403" s="1672" t="s">
        <v>562</v>
      </c>
      <c r="AH403" s="1673" t="s">
        <v>23</v>
      </c>
      <c r="AI403" s="1922">
        <v>18</v>
      </c>
      <c r="AJ403" s="1823">
        <v>18</v>
      </c>
      <c r="AK403" s="8"/>
      <c r="AL403" s="9"/>
    </row>
    <row r="404" spans="1:38">
      <c r="A404" s="2311"/>
      <c r="B404" s="472">
        <v>43182</v>
      </c>
      <c r="C404" s="473" t="s">
        <v>40</v>
      </c>
      <c r="D404" s="75" t="s">
        <v>641</v>
      </c>
      <c r="E404" s="73">
        <v>1</v>
      </c>
      <c r="F404" s="61">
        <v>11.4</v>
      </c>
      <c r="G404" s="23">
        <v>11.9</v>
      </c>
      <c r="H404" s="64">
        <v>12</v>
      </c>
      <c r="I404" s="65">
        <v>18.2</v>
      </c>
      <c r="J404" s="66">
        <v>7.1</v>
      </c>
      <c r="K404" s="24">
        <v>7.6</v>
      </c>
      <c r="L404" s="69">
        <v>7.35</v>
      </c>
      <c r="M404" s="65">
        <v>19.8</v>
      </c>
      <c r="N404" s="66">
        <v>19.5</v>
      </c>
      <c r="O404" s="23"/>
      <c r="P404" s="64">
        <v>57</v>
      </c>
      <c r="Q404" s="23"/>
      <c r="R404" s="64">
        <v>56</v>
      </c>
      <c r="S404" s="23"/>
      <c r="T404" s="64"/>
      <c r="U404" s="23"/>
      <c r="V404" s="64"/>
      <c r="W404" s="65"/>
      <c r="X404" s="66">
        <v>18</v>
      </c>
      <c r="Y404" s="70"/>
      <c r="Z404" s="71">
        <v>154</v>
      </c>
      <c r="AA404" s="24"/>
      <c r="AB404" s="69">
        <v>0.34</v>
      </c>
      <c r="AC404" s="481">
        <v>4443</v>
      </c>
      <c r="AD404" s="565"/>
      <c r="AE404" s="530"/>
      <c r="AF404" s="118"/>
      <c r="AG404" s="1672" t="s">
        <v>27</v>
      </c>
      <c r="AH404" s="1673" t="s">
        <v>23</v>
      </c>
      <c r="AI404" s="1855">
        <v>33.299999999999997</v>
      </c>
      <c r="AJ404" s="1823">
        <v>32.9</v>
      </c>
      <c r="AK404" s="8"/>
      <c r="AL404" s="9"/>
    </row>
    <row r="405" spans="1:38">
      <c r="A405" s="2311"/>
      <c r="B405" s="472">
        <v>43183</v>
      </c>
      <c r="C405" s="473" t="s">
        <v>41</v>
      </c>
      <c r="D405" s="75" t="s">
        <v>627</v>
      </c>
      <c r="E405" s="73">
        <v>1</v>
      </c>
      <c r="F405" s="61">
        <v>11.4</v>
      </c>
      <c r="G405" s="23">
        <v>12.5</v>
      </c>
      <c r="H405" s="64">
        <v>13.4</v>
      </c>
      <c r="I405" s="65">
        <v>13.3</v>
      </c>
      <c r="J405" s="66">
        <v>8.4</v>
      </c>
      <c r="K405" s="24">
        <v>7.64</v>
      </c>
      <c r="L405" s="69">
        <v>7.68</v>
      </c>
      <c r="M405" s="65"/>
      <c r="N405" s="66"/>
      <c r="O405" s="23"/>
      <c r="P405" s="64"/>
      <c r="Q405" s="23"/>
      <c r="R405" s="64"/>
      <c r="S405" s="23"/>
      <c r="T405" s="64"/>
      <c r="U405" s="23"/>
      <c r="V405" s="64"/>
      <c r="W405" s="65"/>
      <c r="X405" s="66"/>
      <c r="Y405" s="70"/>
      <c r="Z405" s="71"/>
      <c r="AA405" s="24"/>
      <c r="AB405" s="69"/>
      <c r="AC405" s="481">
        <v>890</v>
      </c>
      <c r="AD405" s="565"/>
      <c r="AE405" s="530"/>
      <c r="AF405" s="118"/>
      <c r="AG405" s="1672" t="s">
        <v>563</v>
      </c>
      <c r="AH405" s="1673" t="s">
        <v>548</v>
      </c>
      <c r="AI405" s="1923">
        <v>14</v>
      </c>
      <c r="AJ405" s="1924">
        <v>14</v>
      </c>
      <c r="AK405" s="8"/>
      <c r="AL405" s="9"/>
    </row>
    <row r="406" spans="1:38">
      <c r="A406" s="2311"/>
      <c r="B406" s="472">
        <v>43184</v>
      </c>
      <c r="C406" s="625" t="s">
        <v>42</v>
      </c>
      <c r="D406" s="75" t="s">
        <v>627</v>
      </c>
      <c r="E406" s="73"/>
      <c r="F406" s="61">
        <v>12.5</v>
      </c>
      <c r="G406" s="23">
        <v>12.3</v>
      </c>
      <c r="H406" s="64">
        <v>13.7</v>
      </c>
      <c r="I406" s="65">
        <v>10.8</v>
      </c>
      <c r="J406" s="66">
        <v>9.1</v>
      </c>
      <c r="K406" s="24">
        <v>7.68</v>
      </c>
      <c r="L406" s="69">
        <v>7.87</v>
      </c>
      <c r="M406" s="65"/>
      <c r="N406" s="66"/>
      <c r="O406" s="23"/>
      <c r="P406" s="64"/>
      <c r="Q406" s="23"/>
      <c r="R406" s="64"/>
      <c r="S406" s="23"/>
      <c r="T406" s="64"/>
      <c r="U406" s="23"/>
      <c r="V406" s="64"/>
      <c r="W406" s="65"/>
      <c r="X406" s="66"/>
      <c r="Y406" s="70"/>
      <c r="Z406" s="71"/>
      <c r="AA406" s="24"/>
      <c r="AB406" s="69"/>
      <c r="AC406" s="481"/>
      <c r="AD406" s="565"/>
      <c r="AE406" s="530"/>
      <c r="AF406" s="118"/>
      <c r="AG406" s="1672" t="s">
        <v>564</v>
      </c>
      <c r="AH406" s="1673" t="s">
        <v>23</v>
      </c>
      <c r="AI406" s="1923">
        <v>9</v>
      </c>
      <c r="AJ406" s="1924">
        <v>9</v>
      </c>
      <c r="AK406" s="8"/>
      <c r="AL406" s="9"/>
    </row>
    <row r="407" spans="1:38">
      <c r="A407" s="2311"/>
      <c r="B407" s="472">
        <v>43185</v>
      </c>
      <c r="C407" s="473" t="s">
        <v>777</v>
      </c>
      <c r="D407" s="75" t="s">
        <v>627</v>
      </c>
      <c r="E407" s="73"/>
      <c r="F407" s="61">
        <v>13.3</v>
      </c>
      <c r="G407" s="23">
        <v>12.8</v>
      </c>
      <c r="H407" s="64">
        <v>13.9</v>
      </c>
      <c r="I407" s="65">
        <v>7.5</v>
      </c>
      <c r="J407" s="66">
        <v>7</v>
      </c>
      <c r="K407" s="24">
        <v>7.78</v>
      </c>
      <c r="L407" s="69">
        <v>7.93</v>
      </c>
      <c r="M407" s="65">
        <v>30.6</v>
      </c>
      <c r="N407" s="66">
        <v>36.299999999999997</v>
      </c>
      <c r="O407" s="23"/>
      <c r="P407" s="64">
        <v>110</v>
      </c>
      <c r="Q407" s="23"/>
      <c r="R407" s="64">
        <v>90</v>
      </c>
      <c r="S407" s="23"/>
      <c r="T407" s="64"/>
      <c r="U407" s="23"/>
      <c r="V407" s="64"/>
      <c r="W407" s="65"/>
      <c r="X407" s="66">
        <v>18</v>
      </c>
      <c r="Y407" s="70"/>
      <c r="Z407" s="71">
        <v>198</v>
      </c>
      <c r="AA407" s="24"/>
      <c r="AB407" s="69">
        <v>0.51</v>
      </c>
      <c r="AC407" s="481"/>
      <c r="AD407" s="565"/>
      <c r="AE407" s="530"/>
      <c r="AF407" s="118"/>
      <c r="AG407" s="1749"/>
      <c r="AH407" s="1864"/>
      <c r="AI407" s="1749"/>
      <c r="AJ407" s="1860"/>
      <c r="AK407" s="8"/>
      <c r="AL407" s="9"/>
    </row>
    <row r="408" spans="1:38">
      <c r="A408" s="2311"/>
      <c r="B408" s="472">
        <v>43186</v>
      </c>
      <c r="C408" s="473" t="s">
        <v>38</v>
      </c>
      <c r="D408" s="75" t="s">
        <v>627</v>
      </c>
      <c r="E408" s="73"/>
      <c r="F408" s="61">
        <v>15.2</v>
      </c>
      <c r="G408" s="23">
        <v>13.5</v>
      </c>
      <c r="H408" s="64">
        <v>15.3</v>
      </c>
      <c r="I408" s="65">
        <v>9.3000000000000007</v>
      </c>
      <c r="J408" s="66">
        <v>6.2</v>
      </c>
      <c r="K408" s="24">
        <v>7.62</v>
      </c>
      <c r="L408" s="69">
        <v>7.87</v>
      </c>
      <c r="M408" s="65">
        <v>30.2</v>
      </c>
      <c r="N408" s="66">
        <v>31</v>
      </c>
      <c r="O408" s="23"/>
      <c r="P408" s="64">
        <v>120</v>
      </c>
      <c r="Q408" s="23"/>
      <c r="R408" s="64">
        <v>90</v>
      </c>
      <c r="S408" s="23"/>
      <c r="T408" s="64"/>
      <c r="U408" s="23"/>
      <c r="V408" s="64"/>
      <c r="W408" s="65"/>
      <c r="X408" s="66">
        <v>17</v>
      </c>
      <c r="Y408" s="70"/>
      <c r="Z408" s="71">
        <v>216</v>
      </c>
      <c r="AA408" s="24"/>
      <c r="AB408" s="69">
        <v>0.49</v>
      </c>
      <c r="AC408" s="481"/>
      <c r="AD408" s="565"/>
      <c r="AE408" s="530"/>
      <c r="AF408" s="118"/>
      <c r="AG408" s="1925"/>
      <c r="AH408" s="1754"/>
      <c r="AI408" s="1749"/>
      <c r="AJ408" s="1860"/>
      <c r="AK408" s="8"/>
      <c r="AL408" s="9"/>
    </row>
    <row r="409" spans="1:38">
      <c r="A409" s="2311"/>
      <c r="B409" s="472">
        <v>43187</v>
      </c>
      <c r="C409" s="473" t="s">
        <v>40</v>
      </c>
      <c r="D409" s="75" t="s">
        <v>627</v>
      </c>
      <c r="E409" s="73"/>
      <c r="F409" s="61">
        <v>17.8</v>
      </c>
      <c r="G409" s="23">
        <v>15</v>
      </c>
      <c r="H409" s="64">
        <v>15.7</v>
      </c>
      <c r="I409" s="65">
        <v>6.2</v>
      </c>
      <c r="J409" s="66">
        <v>5.0999999999999996</v>
      </c>
      <c r="K409" s="24">
        <v>7.81</v>
      </c>
      <c r="L409" s="69">
        <v>7.91</v>
      </c>
      <c r="M409" s="65">
        <v>32.200000000000003</v>
      </c>
      <c r="N409" s="66">
        <v>33.5</v>
      </c>
      <c r="O409" s="23"/>
      <c r="P409" s="64">
        <v>120</v>
      </c>
      <c r="Q409" s="23"/>
      <c r="R409" s="64">
        <v>94</v>
      </c>
      <c r="S409" s="23"/>
      <c r="T409" s="64"/>
      <c r="U409" s="23"/>
      <c r="V409" s="64"/>
      <c r="W409" s="65"/>
      <c r="X409" s="66">
        <v>18</v>
      </c>
      <c r="Y409" s="70"/>
      <c r="Z409" s="71">
        <v>210</v>
      </c>
      <c r="AA409" s="24"/>
      <c r="AB409" s="69">
        <v>0.44</v>
      </c>
      <c r="AC409" s="481"/>
      <c r="AD409" s="565"/>
      <c r="AE409" s="530"/>
      <c r="AF409" s="118"/>
      <c r="AG409" s="1926"/>
      <c r="AH409" s="1822"/>
      <c r="AI409" s="1927"/>
      <c r="AJ409" s="1928"/>
      <c r="AK409" s="10"/>
      <c r="AL409" s="1404"/>
    </row>
    <row r="410" spans="1:38">
      <c r="A410" s="2311"/>
      <c r="B410" s="472">
        <v>43188</v>
      </c>
      <c r="C410" s="473" t="s">
        <v>41</v>
      </c>
      <c r="D410" s="75" t="s">
        <v>627</v>
      </c>
      <c r="E410" s="73"/>
      <c r="F410" s="61">
        <v>17.600000000000001</v>
      </c>
      <c r="G410" s="23">
        <v>16.399999999999999</v>
      </c>
      <c r="H410" s="64">
        <v>17.600000000000001</v>
      </c>
      <c r="I410" s="65">
        <v>6.1</v>
      </c>
      <c r="J410" s="66">
        <v>5.5</v>
      </c>
      <c r="K410" s="24">
        <v>7.83</v>
      </c>
      <c r="L410" s="69">
        <v>7.95</v>
      </c>
      <c r="M410" s="65">
        <v>33.6</v>
      </c>
      <c r="N410" s="66">
        <v>33.299999999999997</v>
      </c>
      <c r="O410" s="23"/>
      <c r="P410" s="64">
        <v>130</v>
      </c>
      <c r="Q410" s="23"/>
      <c r="R410" s="64">
        <v>98</v>
      </c>
      <c r="S410" s="23"/>
      <c r="T410" s="64"/>
      <c r="U410" s="23"/>
      <c r="V410" s="64"/>
      <c r="W410" s="65"/>
      <c r="X410" s="66">
        <v>16</v>
      </c>
      <c r="Y410" s="70"/>
      <c r="Z410" s="71">
        <v>222</v>
      </c>
      <c r="AA410" s="24"/>
      <c r="AB410" s="69">
        <v>0.47</v>
      </c>
      <c r="AC410" s="481"/>
      <c r="AD410" s="565"/>
      <c r="AE410" s="530"/>
      <c r="AF410" s="118"/>
      <c r="AG410" s="684" t="s">
        <v>389</v>
      </c>
      <c r="AH410" s="1405"/>
      <c r="AI410" s="1405"/>
      <c r="AJ410" s="1405"/>
      <c r="AK410" s="1405"/>
      <c r="AL410" s="1406"/>
    </row>
    <row r="411" spans="1:38">
      <c r="A411" s="2311"/>
      <c r="B411" s="472">
        <v>43189</v>
      </c>
      <c r="C411" s="625" t="s">
        <v>42</v>
      </c>
      <c r="D411" s="539" t="s">
        <v>627</v>
      </c>
      <c r="E411" s="194"/>
      <c r="F411" s="195">
        <v>12.6</v>
      </c>
      <c r="G411" s="196">
        <v>15.9</v>
      </c>
      <c r="H411" s="188">
        <v>17.5</v>
      </c>
      <c r="I411" s="197">
        <v>5.5</v>
      </c>
      <c r="J411" s="198">
        <v>5.3</v>
      </c>
      <c r="K411" s="199">
        <v>7.91</v>
      </c>
      <c r="L411" s="200">
        <v>8.0299999999999994</v>
      </c>
      <c r="M411" s="197">
        <v>33.6</v>
      </c>
      <c r="N411" s="198">
        <v>34.299999999999997</v>
      </c>
      <c r="O411" s="196"/>
      <c r="P411" s="188">
        <v>140</v>
      </c>
      <c r="Q411" s="196"/>
      <c r="R411" s="188">
        <v>100</v>
      </c>
      <c r="S411" s="196"/>
      <c r="T411" s="188"/>
      <c r="U411" s="196"/>
      <c r="V411" s="188"/>
      <c r="W411" s="197"/>
      <c r="X411" s="198">
        <v>17</v>
      </c>
      <c r="Y411" s="202"/>
      <c r="Z411" s="203">
        <v>240</v>
      </c>
      <c r="AA411" s="199"/>
      <c r="AB411" s="200">
        <v>0.39</v>
      </c>
      <c r="AC411" s="522"/>
      <c r="AD411" s="566"/>
      <c r="AE411" s="567"/>
      <c r="AF411" s="568"/>
      <c r="AG411" s="11"/>
      <c r="AH411" s="2"/>
      <c r="AI411" s="2"/>
      <c r="AJ411" s="2"/>
      <c r="AK411" s="2"/>
      <c r="AL411" s="100"/>
    </row>
    <row r="412" spans="1:38">
      <c r="A412" s="2312"/>
      <c r="B412" s="475">
        <v>43190</v>
      </c>
      <c r="C412" s="476" t="s">
        <v>778</v>
      </c>
      <c r="D412" s="267" t="s">
        <v>627</v>
      </c>
      <c r="E412" s="146"/>
      <c r="F412" s="136">
        <v>12.8</v>
      </c>
      <c r="G412" s="137">
        <v>13.8</v>
      </c>
      <c r="H412" s="138">
        <v>15.5</v>
      </c>
      <c r="I412" s="139">
        <v>7.7</v>
      </c>
      <c r="J412" s="140">
        <v>6.2</v>
      </c>
      <c r="K412" s="141">
        <v>7.84</v>
      </c>
      <c r="L412" s="142">
        <v>8.14</v>
      </c>
      <c r="M412" s="139" t="s">
        <v>19</v>
      </c>
      <c r="N412" s="140"/>
      <c r="O412" s="137"/>
      <c r="P412" s="138"/>
      <c r="Q412" s="137"/>
      <c r="R412" s="138"/>
      <c r="S412" s="137"/>
      <c r="T412" s="138"/>
      <c r="U412" s="137"/>
      <c r="V412" s="138"/>
      <c r="W412" s="139"/>
      <c r="X412" s="140"/>
      <c r="Y412" s="143"/>
      <c r="Z412" s="144"/>
      <c r="AA412" s="141"/>
      <c r="AB412" s="142"/>
      <c r="AC412" s="478">
        <v>31</v>
      </c>
      <c r="AD412" s="569"/>
      <c r="AE412" s="531"/>
      <c r="AF412" s="187"/>
      <c r="AG412" s="11"/>
      <c r="AH412" s="2"/>
      <c r="AI412" s="2"/>
      <c r="AJ412" s="2"/>
      <c r="AK412" s="2"/>
      <c r="AL412" s="100"/>
    </row>
    <row r="413" spans="1:38" s="1" customFormat="1" ht="13.5" customHeight="1">
      <c r="A413" s="2289" t="s">
        <v>419</v>
      </c>
      <c r="B413" s="2301" t="s">
        <v>407</v>
      </c>
      <c r="C413" s="2302"/>
      <c r="D413" s="664"/>
      <c r="E413" s="586">
        <v>149</v>
      </c>
      <c r="F413" s="587">
        <v>31</v>
      </c>
      <c r="G413" s="588">
        <v>28.4</v>
      </c>
      <c r="H413" s="589">
        <v>26.8</v>
      </c>
      <c r="I413" s="590">
        <v>170.6</v>
      </c>
      <c r="J413" s="591">
        <v>12</v>
      </c>
      <c r="K413" s="592">
        <v>8.16</v>
      </c>
      <c r="L413" s="593">
        <v>8.3699999999999992</v>
      </c>
      <c r="M413" s="590">
        <v>36.700000000000003</v>
      </c>
      <c r="N413" s="591">
        <v>39.700000000000003</v>
      </c>
      <c r="O413" s="588">
        <v>140</v>
      </c>
      <c r="P413" s="589">
        <v>180</v>
      </c>
      <c r="Q413" s="588">
        <v>106</v>
      </c>
      <c r="R413" s="589">
        <v>110</v>
      </c>
      <c r="S413" s="588">
        <v>86</v>
      </c>
      <c r="T413" s="589">
        <v>80</v>
      </c>
      <c r="U413" s="588">
        <v>30</v>
      </c>
      <c r="V413" s="589">
        <v>30</v>
      </c>
      <c r="W413" s="590">
        <v>22</v>
      </c>
      <c r="X413" s="591">
        <v>28</v>
      </c>
      <c r="Y413" s="594">
        <v>290</v>
      </c>
      <c r="Z413" s="595">
        <v>334</v>
      </c>
      <c r="AA413" s="592">
        <v>2.1</v>
      </c>
      <c r="AB413" s="593">
        <v>0.88</v>
      </c>
      <c r="AC413" s="615">
        <v>17664</v>
      </c>
      <c r="AD413" s="564"/>
      <c r="AE413" s="529"/>
      <c r="AF413" s="611"/>
      <c r="AG413" s="11"/>
      <c r="AH413" s="2"/>
      <c r="AI413" s="2"/>
      <c r="AJ413" s="2"/>
      <c r="AK413" s="2"/>
      <c r="AL413" s="100"/>
    </row>
    <row r="414" spans="1:38" s="1" customFormat="1" ht="13.5" customHeight="1">
      <c r="A414" s="2290"/>
      <c r="B414" s="2303" t="s">
        <v>408</v>
      </c>
      <c r="C414" s="2304"/>
      <c r="D414" s="666"/>
      <c r="E414" s="597">
        <v>0</v>
      </c>
      <c r="F414" s="598">
        <v>1.1000000000000001</v>
      </c>
      <c r="G414" s="599">
        <v>5.5</v>
      </c>
      <c r="H414" s="600">
        <v>6.2</v>
      </c>
      <c r="I414" s="601">
        <v>2</v>
      </c>
      <c r="J414" s="602">
        <v>1.7</v>
      </c>
      <c r="K414" s="603">
        <v>7.01</v>
      </c>
      <c r="L414" s="604">
        <v>6.54</v>
      </c>
      <c r="M414" s="601">
        <v>9.1999999999999993</v>
      </c>
      <c r="N414" s="602">
        <v>13.9</v>
      </c>
      <c r="O414" s="599">
        <v>60</v>
      </c>
      <c r="P414" s="600">
        <v>23</v>
      </c>
      <c r="Q414" s="599">
        <v>52</v>
      </c>
      <c r="R414" s="600">
        <v>38</v>
      </c>
      <c r="S414" s="599">
        <v>42</v>
      </c>
      <c r="T414" s="600">
        <v>38</v>
      </c>
      <c r="U414" s="599">
        <v>10</v>
      </c>
      <c r="V414" s="600">
        <v>10</v>
      </c>
      <c r="W414" s="601">
        <v>16</v>
      </c>
      <c r="X414" s="602">
        <v>15</v>
      </c>
      <c r="Y414" s="605">
        <v>198</v>
      </c>
      <c r="Z414" s="606">
        <v>94</v>
      </c>
      <c r="AA414" s="603">
        <v>0.33</v>
      </c>
      <c r="AB414" s="604">
        <v>0.09</v>
      </c>
      <c r="AC414" s="49">
        <v>0</v>
      </c>
      <c r="AD414" s="565"/>
      <c r="AE414" s="530"/>
      <c r="AF414" s="612"/>
      <c r="AG414" s="11"/>
      <c r="AH414" s="2"/>
      <c r="AI414" s="2"/>
      <c r="AJ414" s="2"/>
      <c r="AK414" s="2"/>
      <c r="AL414" s="100"/>
    </row>
    <row r="415" spans="1:38" s="1" customFormat="1" ht="13.5" customHeight="1">
      <c r="A415" s="2290"/>
      <c r="B415" s="2303" t="s">
        <v>409</v>
      </c>
      <c r="C415" s="2304"/>
      <c r="D415" s="666"/>
      <c r="E415" s="666"/>
      <c r="F415" s="598">
        <v>16.370410958904113</v>
      </c>
      <c r="G415" s="599">
        <v>15.997534246575341</v>
      </c>
      <c r="H415" s="600">
        <v>16.773698630136995</v>
      </c>
      <c r="I415" s="601">
        <v>14.436164383561648</v>
      </c>
      <c r="J415" s="602">
        <v>5.5454794520547921</v>
      </c>
      <c r="K415" s="603">
        <v>7.6337534246575398</v>
      </c>
      <c r="L415" s="604">
        <v>7.6941917808219218</v>
      </c>
      <c r="M415" s="601">
        <v>29.433606557377061</v>
      </c>
      <c r="N415" s="602">
        <v>30.489754098360638</v>
      </c>
      <c r="O415" s="599">
        <v>111.16666666666667</v>
      </c>
      <c r="P415" s="600">
        <v>111.68852459016394</v>
      </c>
      <c r="Q415" s="599">
        <v>84.833333333333329</v>
      </c>
      <c r="R415" s="600">
        <v>87.26229508196721</v>
      </c>
      <c r="S415" s="599">
        <v>65.166666666666671</v>
      </c>
      <c r="T415" s="600">
        <v>66.333333333333329</v>
      </c>
      <c r="U415" s="599">
        <v>19.666666666666668</v>
      </c>
      <c r="V415" s="600">
        <v>17.333333333333332</v>
      </c>
      <c r="W415" s="601">
        <v>17.666666666666668</v>
      </c>
      <c r="X415" s="602">
        <v>18.872950819672131</v>
      </c>
      <c r="Y415" s="605">
        <v>238.83333333333334</v>
      </c>
      <c r="Z415" s="606">
        <v>219.88524590163934</v>
      </c>
      <c r="AA415" s="603">
        <v>0.77916666666666679</v>
      </c>
      <c r="AB415" s="604">
        <v>0.42299180327868863</v>
      </c>
      <c r="AC415" s="49">
        <v>5190.6821192052976</v>
      </c>
      <c r="AD415" s="569"/>
      <c r="AE415" s="531"/>
      <c r="AF415" s="613"/>
      <c r="AG415" s="1691"/>
      <c r="AH415" s="1692"/>
      <c r="AI415" s="1692"/>
      <c r="AJ415" s="1692"/>
      <c r="AK415" s="1692"/>
      <c r="AL415" s="1693"/>
    </row>
    <row r="416" spans="1:38" s="1" customFormat="1" ht="13.5" customHeight="1">
      <c r="A416" s="2291"/>
      <c r="B416" s="2303" t="s">
        <v>420</v>
      </c>
      <c r="C416" s="2304"/>
      <c r="D416" s="666"/>
      <c r="E416" s="669"/>
      <c r="F416" s="725"/>
      <c r="G416" s="726"/>
      <c r="H416" s="733"/>
      <c r="I416" s="734"/>
      <c r="J416" s="729"/>
      <c r="K416" s="730"/>
      <c r="L416" s="765"/>
      <c r="M416" s="734"/>
      <c r="N416" s="729"/>
      <c r="O416" s="726"/>
      <c r="P416" s="733"/>
      <c r="Q416" s="726"/>
      <c r="R416" s="733"/>
      <c r="S416" s="726"/>
      <c r="T416" s="733"/>
      <c r="U416" s="726"/>
      <c r="V416" s="733"/>
      <c r="W416" s="734"/>
      <c r="X416" s="729"/>
      <c r="Y416" s="766"/>
      <c r="Z416" s="737"/>
      <c r="AA416" s="730"/>
      <c r="AB416" s="765"/>
      <c r="AC416" s="767">
        <v>783793</v>
      </c>
      <c r="AD416" s="686"/>
      <c r="AE416" s="687"/>
      <c r="AF416" s="674"/>
      <c r="AG416" s="1688"/>
      <c r="AH416" s="1689"/>
      <c r="AI416" s="1689"/>
      <c r="AJ416" s="1689"/>
      <c r="AK416" s="1689"/>
      <c r="AL416" s="1690"/>
    </row>
    <row r="417" spans="1:38" s="1" customFormat="1" ht="13.5" customHeight="1">
      <c r="A417" s="724"/>
      <c r="B417" s="2305" t="s">
        <v>421</v>
      </c>
      <c r="C417" s="2306"/>
      <c r="D417" s="675"/>
      <c r="E417" s="739"/>
      <c r="F417" s="740"/>
      <c r="G417" s="740"/>
      <c r="H417" s="740"/>
      <c r="I417" s="741"/>
      <c r="J417" s="741"/>
      <c r="K417" s="742"/>
      <c r="L417" s="742"/>
      <c r="M417" s="741"/>
      <c r="N417" s="741"/>
      <c r="O417" s="740"/>
      <c r="P417" s="740"/>
      <c r="Q417" s="740"/>
      <c r="R417" s="740"/>
      <c r="S417" s="740"/>
      <c r="T417" s="740"/>
      <c r="U417" s="740"/>
      <c r="V417" s="740"/>
      <c r="W417" s="741"/>
      <c r="X417" s="741"/>
      <c r="Y417" s="743"/>
      <c r="Z417" s="743"/>
      <c r="AA417" s="742"/>
      <c r="AB417" s="742"/>
      <c r="AC417" s="744"/>
      <c r="AD417" s="686"/>
      <c r="AE417" s="687"/>
      <c r="AF417" s="746"/>
      <c r="AG417" s="384"/>
      <c r="AH417" s="384"/>
      <c r="AI417" s="384"/>
      <c r="AJ417" s="384"/>
      <c r="AK417" s="384"/>
      <c r="AL417" s="384"/>
    </row>
  </sheetData>
  <mergeCells count="80">
    <mergeCell ref="A382:A412"/>
    <mergeCell ref="B103:C103"/>
    <mergeCell ref="B208:C208"/>
    <mergeCell ref="B209:C209"/>
    <mergeCell ref="B210:C210"/>
    <mergeCell ref="A177:A210"/>
    <mergeCell ref="B174:C174"/>
    <mergeCell ref="B175:C175"/>
    <mergeCell ref="B176:C176"/>
    <mergeCell ref="A142:A176"/>
    <mergeCell ref="B207:C207"/>
    <mergeCell ref="B139:C139"/>
    <mergeCell ref="B140:C140"/>
    <mergeCell ref="B141:C141"/>
    <mergeCell ref="A107:A141"/>
    <mergeCell ref="B173:C173"/>
    <mergeCell ref="B138:C138"/>
    <mergeCell ref="I2:J2"/>
    <mergeCell ref="K2:L2"/>
    <mergeCell ref="B34:C34"/>
    <mergeCell ref="B71:C71"/>
    <mergeCell ref="B72:C72"/>
    <mergeCell ref="G2:H2"/>
    <mergeCell ref="B69:C69"/>
    <mergeCell ref="B70:C70"/>
    <mergeCell ref="B35:C35"/>
    <mergeCell ref="B36:C36"/>
    <mergeCell ref="B37:C37"/>
    <mergeCell ref="Y2:Z2"/>
    <mergeCell ref="A73:A106"/>
    <mergeCell ref="AE2:AL3"/>
    <mergeCell ref="Q2:R2"/>
    <mergeCell ref="S2:T2"/>
    <mergeCell ref="U2:V2"/>
    <mergeCell ref="W2:X2"/>
    <mergeCell ref="AA2:AB2"/>
    <mergeCell ref="AC2:AD2"/>
    <mergeCell ref="B104:C104"/>
    <mergeCell ref="B105:C105"/>
    <mergeCell ref="O2:P2"/>
    <mergeCell ref="B106:C106"/>
    <mergeCell ref="M2:N2"/>
    <mergeCell ref="A38:A72"/>
    <mergeCell ref="A4:A37"/>
    <mergeCell ref="B417:C417"/>
    <mergeCell ref="B416:C416"/>
    <mergeCell ref="B413:C413"/>
    <mergeCell ref="B414:C414"/>
    <mergeCell ref="B415:C415"/>
    <mergeCell ref="A413:A416"/>
    <mergeCell ref="B311:C311"/>
    <mergeCell ref="B312:C312"/>
    <mergeCell ref="B313:C313"/>
    <mergeCell ref="B314:C314"/>
    <mergeCell ref="A280:A314"/>
    <mergeCell ref="B346:C346"/>
    <mergeCell ref="B347:C347"/>
    <mergeCell ref="B348:C348"/>
    <mergeCell ref="B349:C349"/>
    <mergeCell ref="A315:A349"/>
    <mergeCell ref="B378:C378"/>
    <mergeCell ref="B379:C379"/>
    <mergeCell ref="B380:C380"/>
    <mergeCell ref="B381:C381"/>
    <mergeCell ref="A350:A381"/>
    <mergeCell ref="B1:E1"/>
    <mergeCell ref="A2:A3"/>
    <mergeCell ref="B2:B3"/>
    <mergeCell ref="C2:C3"/>
    <mergeCell ref="D2:D3"/>
    <mergeCell ref="A211:A245"/>
    <mergeCell ref="B276:C276"/>
    <mergeCell ref="A246:A279"/>
    <mergeCell ref="B277:C277"/>
    <mergeCell ref="B278:C278"/>
    <mergeCell ref="B279:C279"/>
    <mergeCell ref="B242:C242"/>
    <mergeCell ref="B243:C243"/>
    <mergeCell ref="B244:C244"/>
    <mergeCell ref="B245:C245"/>
  </mergeCells>
  <phoneticPr fontId="4"/>
  <conditionalFormatting sqref="AG367:AH369 AK367:AL369">
    <cfRule type="expression" dxfId="14" priority="15" stopIfTrue="1">
      <formula>$A$1=1</formula>
    </cfRule>
  </conditionalFormatting>
  <conditionalFormatting sqref="AI281:AL299 B280:AH314 AI301:AL314 AK300:AL300">
    <cfRule type="expression" dxfId="13" priority="13" stopIfTrue="1">
      <formula>$A$1=1</formula>
    </cfRule>
  </conditionalFormatting>
  <conditionalFormatting sqref="AI280:AL280">
    <cfRule type="expression" dxfId="12" priority="14" stopIfTrue="1">
      <formula>$A$2=1</formula>
    </cfRule>
  </conditionalFormatting>
  <conditionalFormatting sqref="B346:AC349">
    <cfRule type="expression" dxfId="11" priority="12" stopIfTrue="1">
      <formula>$A$1=1</formula>
    </cfRule>
  </conditionalFormatting>
  <conditionalFormatting sqref="B381:AC381 B378:D380">
    <cfRule type="expression" dxfId="10" priority="11" stopIfTrue="1">
      <formula>$A$1=1</formula>
    </cfRule>
  </conditionalFormatting>
  <conditionalFormatting sqref="AG375:AL381">
    <cfRule type="expression" dxfId="9" priority="9" stopIfTrue="1">
      <formula>$A$1=1</formula>
    </cfRule>
  </conditionalFormatting>
  <conditionalFormatting sqref="AG343:AL349">
    <cfRule type="expression" dxfId="8" priority="10" stopIfTrue="1">
      <formula>$A$1=1</formula>
    </cfRule>
  </conditionalFormatting>
  <conditionalFormatting sqref="AI352:AJ369 AI371:AJ374">
    <cfRule type="expression" dxfId="7" priority="3" stopIfTrue="1">
      <formula>$A$1=1</formula>
    </cfRule>
  </conditionalFormatting>
  <conditionalFormatting sqref="AI340:AK342">
    <cfRule type="expression" dxfId="6" priority="8" stopIfTrue="1">
      <formula>$A$1=1</formula>
    </cfRule>
  </conditionalFormatting>
  <conditionalFormatting sqref="AK370:AL370">
    <cfRule type="expression" dxfId="5" priority="7" stopIfTrue="1">
      <formula>$A$1=1</formula>
    </cfRule>
  </conditionalFormatting>
  <conditionalFormatting sqref="E378:N379 F380:N380">
    <cfRule type="expression" dxfId="4" priority="6" stopIfTrue="1">
      <formula>$A$1=1</formula>
    </cfRule>
  </conditionalFormatting>
  <conditionalFormatting sqref="AC378:AD380">
    <cfRule type="expression" dxfId="3" priority="5" stopIfTrue="1">
      <formula>$A$1=1</formula>
    </cfRule>
  </conditionalFormatting>
  <conditionalFormatting sqref="O378:AB380">
    <cfRule type="expression" dxfId="2" priority="4" stopIfTrue="1">
      <formula>$A$1=1</formula>
    </cfRule>
  </conditionalFormatting>
  <conditionalFormatting sqref="AG410:AL416">
    <cfRule type="expression" dxfId="1" priority="2" stopIfTrue="1">
      <formula>$A$1=1</formula>
    </cfRule>
  </conditionalFormatting>
  <conditionalFormatting sqref="AI407:AK409">
    <cfRule type="expression" dxfId="0" priority="1" stopIfTrue="1">
      <formula>$A$1=1</formula>
    </cfRule>
  </conditionalFormatting>
  <dataValidations count="2">
    <dataValidation imeMode="off" allowBlank="1" showInputMessage="1" showErrorMessage="1" sqref="AF6:AG31 AK382:AL382 AK350:AL366 AD381:AD412 AI301:AJ307 E382:AC412 AG2 AE17:AE31 E4:AC33 E280:AE310 AK282:AL307 AI340:AK342 E341:AC345 E350:AC377 AK372:AL374 AI371:AJ374 AE341:AE412 AD341:AD377 AI293:AJ299 AI363:AJ369 AI407:AK409"/>
    <dataValidation imeMode="on" allowBlank="1" showInputMessage="1" showErrorMessage="1" sqref="AF5:AG5 AG417:AL417 AK367:AL371 AL342 AG369 AG366 AG305:AG307 AG377:AG380 D4:D33 AD29:AD31 AE32:AG33 AG34:AG37 AG69:AG72 AG103:AG106 AG138:AG141 AG173:AG176 AG207:AG210 AG242:AG245 AG276:AG279 D280:D310 AK281:AL281 AH308:AL313 AG310:AG313 D341:D345 D350:D377 D382:D412 AH343:AL348 AG345:AG348 AH375:AL380 AH367:AH369 AL409 AH410:AL415 AG412:AG415"/>
  </dataValidations>
  <pageMargins left="0.70866141732283472" right="0.70866141732283472" top="0.74803149606299213" bottom="0.74803149606299213" header="0.31496062992125984" footer="0.31496062992125984"/>
  <pageSetup paperSize="9" scale="1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M412"/>
  <sheetViews>
    <sheetView zoomScale="70" zoomScaleNormal="70" workbookViewId="0">
      <pane ySplit="5" topLeftCell="A358" activePane="bottomLeft" state="frozen"/>
      <selection pane="bottomLeft" activeCell="B408" sqref="B408"/>
    </sheetView>
  </sheetViews>
  <sheetFormatPr defaultRowHeight="13.5"/>
  <cols>
    <col min="2" max="2" width="9.875" customWidth="1"/>
    <col min="10" max="10" width="14.5" customWidth="1"/>
    <col min="11" max="11" width="8.875" customWidth="1"/>
    <col min="12" max="13" width="14.25" customWidth="1"/>
  </cols>
  <sheetData>
    <row r="1" spans="2:8" ht="17.25">
      <c r="B1" s="262"/>
      <c r="C1" s="260" t="s">
        <v>90</v>
      </c>
      <c r="D1" s="260">
        <v>29</v>
      </c>
      <c r="E1" s="260" t="s">
        <v>91</v>
      </c>
      <c r="F1" s="261"/>
      <c r="G1" s="261"/>
      <c r="H1" s="261"/>
    </row>
    <row r="2" spans="2:8" ht="17.25">
      <c r="B2" s="262"/>
      <c r="C2" s="260"/>
      <c r="D2" s="260"/>
      <c r="E2" s="260"/>
      <c r="F2" s="260"/>
      <c r="G2" s="260"/>
      <c r="H2" s="260"/>
    </row>
    <row r="3" spans="2:8" ht="18.75">
      <c r="B3" s="262"/>
      <c r="C3" s="2319" t="s">
        <v>92</v>
      </c>
      <c r="D3" s="2320"/>
      <c r="E3" s="2320"/>
      <c r="F3" s="2320" t="s">
        <v>93</v>
      </c>
      <c r="G3" s="2320"/>
      <c r="H3" s="2321"/>
    </row>
    <row r="4" spans="2:8" ht="14.25">
      <c r="B4" s="2322" t="s">
        <v>94</v>
      </c>
      <c r="C4" s="263" t="s">
        <v>95</v>
      </c>
      <c r="D4" s="263" t="s">
        <v>96</v>
      </c>
      <c r="E4" s="2324" t="s">
        <v>311</v>
      </c>
      <c r="F4" s="265" t="s">
        <v>95</v>
      </c>
      <c r="G4" s="263" t="s">
        <v>96</v>
      </c>
      <c r="H4" s="2326" t="s">
        <v>311</v>
      </c>
    </row>
    <row r="5" spans="2:8" ht="14.25">
      <c r="B5" s="2323"/>
      <c r="C5" s="264" t="s">
        <v>20</v>
      </c>
      <c r="D5" s="264" t="s">
        <v>97</v>
      </c>
      <c r="E5" s="2325"/>
      <c r="F5" s="266" t="s">
        <v>20</v>
      </c>
      <c r="G5" s="264" t="s">
        <v>97</v>
      </c>
      <c r="H5" s="2327"/>
    </row>
    <row r="6" spans="2:8" ht="14.25">
      <c r="B6" s="391">
        <v>42826</v>
      </c>
      <c r="C6" s="442">
        <v>13.1</v>
      </c>
      <c r="D6" s="442">
        <v>0.5</v>
      </c>
      <c r="E6" s="412">
        <v>8.4</v>
      </c>
      <c r="F6" s="446">
        <v>14.6</v>
      </c>
      <c r="G6" s="445">
        <v>0.2</v>
      </c>
      <c r="H6" s="445">
        <v>7.7</v>
      </c>
    </row>
    <row r="7" spans="2:8" ht="14.25">
      <c r="B7" s="391">
        <v>42827</v>
      </c>
      <c r="C7" s="444">
        <v>13.4</v>
      </c>
      <c r="D7" s="444">
        <v>0.5</v>
      </c>
      <c r="E7" s="439">
        <v>8.4</v>
      </c>
      <c r="F7" s="438">
        <v>14.6</v>
      </c>
      <c r="G7" s="437">
        <v>0.2</v>
      </c>
      <c r="H7" s="437">
        <v>7.7</v>
      </c>
    </row>
    <row r="8" spans="2:8" ht="14.25">
      <c r="B8" s="391">
        <v>42828</v>
      </c>
      <c r="C8" s="444">
        <v>13.6</v>
      </c>
      <c r="D8" s="444">
        <v>0.5</v>
      </c>
      <c r="E8" s="439">
        <v>8.4</v>
      </c>
      <c r="F8" s="438">
        <v>14.8</v>
      </c>
      <c r="G8" s="437">
        <v>0.3</v>
      </c>
      <c r="H8" s="437">
        <v>7.6</v>
      </c>
    </row>
    <row r="9" spans="2:8" ht="14.25">
      <c r="B9" s="391">
        <v>42829</v>
      </c>
      <c r="C9" s="444">
        <v>13.9</v>
      </c>
      <c r="D9" s="444">
        <v>0.5</v>
      </c>
      <c r="E9" s="439">
        <v>8.4</v>
      </c>
      <c r="F9" s="438">
        <v>14.9</v>
      </c>
      <c r="G9" s="437">
        <v>0.3</v>
      </c>
      <c r="H9" s="437">
        <v>7.6</v>
      </c>
    </row>
    <row r="10" spans="2:8" ht="14.25">
      <c r="B10" s="391">
        <v>42830</v>
      </c>
      <c r="C10" s="444">
        <v>14.5</v>
      </c>
      <c r="D10" s="444">
        <v>0.5</v>
      </c>
      <c r="E10" s="439">
        <v>8.4</v>
      </c>
      <c r="F10" s="438">
        <v>15.3</v>
      </c>
      <c r="G10" s="437">
        <v>0.3</v>
      </c>
      <c r="H10" s="437">
        <v>7.6</v>
      </c>
    </row>
    <row r="11" spans="2:8" ht="14.25">
      <c r="B11" s="391">
        <v>42831</v>
      </c>
      <c r="C11" s="444">
        <v>14.8</v>
      </c>
      <c r="D11" s="444">
        <v>0.6</v>
      </c>
      <c r="E11" s="439">
        <v>8.4</v>
      </c>
      <c r="F11" s="438">
        <v>15.5</v>
      </c>
      <c r="G11" s="437">
        <v>0.3</v>
      </c>
      <c r="H11" s="437">
        <v>7.7</v>
      </c>
    </row>
    <row r="12" spans="2:8" ht="14.25">
      <c r="B12" s="391">
        <v>42832</v>
      </c>
      <c r="C12" s="444">
        <v>14.8</v>
      </c>
      <c r="D12" s="444">
        <v>0.5</v>
      </c>
      <c r="E12" s="439">
        <v>8.4</v>
      </c>
      <c r="F12" s="438">
        <v>15.6</v>
      </c>
      <c r="G12" s="437">
        <v>0.4</v>
      </c>
      <c r="H12" s="437">
        <v>7.6</v>
      </c>
    </row>
    <row r="13" spans="2:8" ht="14.25">
      <c r="B13" s="391">
        <v>42833</v>
      </c>
      <c r="C13" s="444">
        <v>14.9</v>
      </c>
      <c r="D13" s="444">
        <v>0.5</v>
      </c>
      <c r="E13" s="439">
        <v>8.4</v>
      </c>
      <c r="F13" s="438">
        <v>15.5</v>
      </c>
      <c r="G13" s="437">
        <v>0.4</v>
      </c>
      <c r="H13" s="437">
        <v>7.7</v>
      </c>
    </row>
    <row r="14" spans="2:8" ht="14.25">
      <c r="B14" s="391">
        <v>42834</v>
      </c>
      <c r="C14" s="444">
        <v>14.5</v>
      </c>
      <c r="D14" s="444">
        <v>0.5</v>
      </c>
      <c r="E14" s="439">
        <v>8.4</v>
      </c>
      <c r="F14" s="438">
        <v>15.4</v>
      </c>
      <c r="G14" s="437">
        <v>0.4</v>
      </c>
      <c r="H14" s="437">
        <v>7.7</v>
      </c>
    </row>
    <row r="15" spans="2:8" ht="14.25">
      <c r="B15" s="391">
        <v>42835</v>
      </c>
      <c r="C15" s="444">
        <v>14.4</v>
      </c>
      <c r="D15" s="444">
        <v>0.5</v>
      </c>
      <c r="E15" s="439">
        <v>8.4</v>
      </c>
      <c r="F15" s="438">
        <v>15.2</v>
      </c>
      <c r="G15" s="437">
        <v>0.3</v>
      </c>
      <c r="H15" s="437">
        <v>7.7</v>
      </c>
    </row>
    <row r="16" spans="2:8" ht="14.25">
      <c r="B16" s="391">
        <v>42836</v>
      </c>
      <c r="C16" s="444">
        <v>14.2</v>
      </c>
      <c r="D16" s="444">
        <v>0.5</v>
      </c>
      <c r="E16" s="439">
        <v>8.4</v>
      </c>
      <c r="F16" s="438">
        <v>15.1</v>
      </c>
      <c r="G16" s="437">
        <v>0.3</v>
      </c>
      <c r="H16" s="437">
        <v>7.7</v>
      </c>
    </row>
    <row r="17" spans="2:8" ht="14.25">
      <c r="B17" s="391">
        <v>42837</v>
      </c>
      <c r="C17" s="444">
        <v>14.5</v>
      </c>
      <c r="D17" s="444">
        <v>0.5</v>
      </c>
      <c r="E17" s="439">
        <v>8.4</v>
      </c>
      <c r="F17" s="438">
        <v>15.2</v>
      </c>
      <c r="G17" s="437">
        <v>0.4</v>
      </c>
      <c r="H17" s="437">
        <v>7.7</v>
      </c>
    </row>
    <row r="18" spans="2:8" ht="14.25">
      <c r="B18" s="391">
        <v>42838</v>
      </c>
      <c r="C18" s="444">
        <v>14.7</v>
      </c>
      <c r="D18" s="444">
        <v>0.5</v>
      </c>
      <c r="E18" s="439">
        <v>8.4</v>
      </c>
      <c r="F18" s="438">
        <v>15.2</v>
      </c>
      <c r="G18" s="437">
        <v>0.4</v>
      </c>
      <c r="H18" s="437">
        <v>7.7</v>
      </c>
    </row>
    <row r="19" spans="2:8" ht="14.25">
      <c r="B19" s="391">
        <v>42839</v>
      </c>
      <c r="C19" s="444">
        <v>15.2</v>
      </c>
      <c r="D19" s="444">
        <v>0.5</v>
      </c>
      <c r="E19" s="439">
        <v>8.4</v>
      </c>
      <c r="F19" s="438">
        <v>15.3</v>
      </c>
      <c r="G19" s="437">
        <v>0.4</v>
      </c>
      <c r="H19" s="437">
        <v>7.7</v>
      </c>
    </row>
    <row r="20" spans="2:8" ht="14.25">
      <c r="B20" s="391">
        <v>42840</v>
      </c>
      <c r="C20" s="444">
        <v>15.5</v>
      </c>
      <c r="D20" s="444">
        <v>0.5</v>
      </c>
      <c r="E20" s="439">
        <v>8.4</v>
      </c>
      <c r="F20" s="438">
        <v>15.4</v>
      </c>
      <c r="G20" s="437">
        <v>0.4</v>
      </c>
      <c r="H20" s="437">
        <v>7.7</v>
      </c>
    </row>
    <row r="21" spans="2:8" ht="14.25">
      <c r="B21" s="391">
        <v>42841</v>
      </c>
      <c r="C21" s="444">
        <v>16</v>
      </c>
      <c r="D21" s="444">
        <v>0.5</v>
      </c>
      <c r="E21" s="439">
        <v>8.4</v>
      </c>
      <c r="F21" s="438">
        <v>15.7</v>
      </c>
      <c r="G21" s="437">
        <v>0.5</v>
      </c>
      <c r="H21" s="437">
        <v>7.6</v>
      </c>
    </row>
    <row r="22" spans="2:8" ht="14.25">
      <c r="B22" s="391">
        <v>42842</v>
      </c>
      <c r="C22" s="444">
        <v>16.100000000000001</v>
      </c>
      <c r="D22" s="444">
        <v>0.5</v>
      </c>
      <c r="E22" s="439">
        <v>8.4</v>
      </c>
      <c r="F22" s="438">
        <v>15.8</v>
      </c>
      <c r="G22" s="437">
        <v>0.5</v>
      </c>
      <c r="H22" s="437">
        <v>7.6</v>
      </c>
    </row>
    <row r="23" spans="2:8" ht="14.25">
      <c r="B23" s="391">
        <v>42843</v>
      </c>
      <c r="C23" s="444">
        <v>16.100000000000001</v>
      </c>
      <c r="D23" s="444">
        <v>0.5</v>
      </c>
      <c r="E23" s="439">
        <v>8.4</v>
      </c>
      <c r="F23" s="438">
        <v>15.9</v>
      </c>
      <c r="G23" s="437">
        <v>0.5</v>
      </c>
      <c r="H23" s="437">
        <v>7.6</v>
      </c>
    </row>
    <row r="24" spans="2:8" ht="14.25">
      <c r="B24" s="391">
        <v>42844</v>
      </c>
      <c r="C24" s="444">
        <v>16.2</v>
      </c>
      <c r="D24" s="444">
        <v>0.6</v>
      </c>
      <c r="E24" s="439">
        <v>8.3000000000000007</v>
      </c>
      <c r="F24" s="438">
        <v>15.9</v>
      </c>
      <c r="G24" s="437">
        <v>0.4</v>
      </c>
      <c r="H24" s="437">
        <v>7.6</v>
      </c>
    </row>
    <row r="25" spans="2:8" ht="14.25">
      <c r="B25" s="391">
        <v>42845</v>
      </c>
      <c r="C25" s="444">
        <v>16.2</v>
      </c>
      <c r="D25" s="444">
        <v>0.6</v>
      </c>
      <c r="E25" s="439">
        <v>8.3000000000000007</v>
      </c>
      <c r="F25" s="438">
        <v>15.7</v>
      </c>
      <c r="G25" s="437">
        <v>0.4</v>
      </c>
      <c r="H25" s="437">
        <v>7.6</v>
      </c>
    </row>
    <row r="26" spans="2:8" ht="14.25">
      <c r="B26" s="391">
        <v>42846</v>
      </c>
      <c r="C26" s="444">
        <v>16.100000000000001</v>
      </c>
      <c r="D26" s="444">
        <v>0.6</v>
      </c>
      <c r="E26" s="439">
        <v>8.3000000000000007</v>
      </c>
      <c r="F26" s="438">
        <v>15.7</v>
      </c>
      <c r="G26" s="437">
        <v>0.4</v>
      </c>
      <c r="H26" s="437">
        <v>7.6</v>
      </c>
    </row>
    <row r="27" spans="2:8" ht="14.25">
      <c r="B27" s="391">
        <v>42847</v>
      </c>
      <c r="C27" s="444">
        <v>16</v>
      </c>
      <c r="D27" s="444">
        <v>0.6</v>
      </c>
      <c r="E27" s="439">
        <v>8.3000000000000007</v>
      </c>
      <c r="F27" s="438">
        <v>15.7</v>
      </c>
      <c r="G27" s="437">
        <v>0.4</v>
      </c>
      <c r="H27" s="437">
        <v>7.6</v>
      </c>
    </row>
    <row r="28" spans="2:8" ht="14.25">
      <c r="B28" s="391">
        <v>42848</v>
      </c>
      <c r="C28" s="444">
        <v>16</v>
      </c>
      <c r="D28" s="444">
        <v>0.6</v>
      </c>
      <c r="E28" s="439">
        <v>8.3000000000000007</v>
      </c>
      <c r="F28" s="438">
        <v>15.9</v>
      </c>
      <c r="G28" s="437">
        <v>0.3</v>
      </c>
      <c r="H28" s="437">
        <v>7.7</v>
      </c>
    </row>
    <row r="29" spans="2:8" ht="14.25">
      <c r="B29" s="391">
        <v>42849</v>
      </c>
      <c r="C29" s="444">
        <v>16.100000000000001</v>
      </c>
      <c r="D29" s="444">
        <v>0.6</v>
      </c>
      <c r="E29" s="439">
        <v>8.3000000000000007</v>
      </c>
      <c r="F29" s="438">
        <v>15.7</v>
      </c>
      <c r="G29" s="437">
        <v>0.4</v>
      </c>
      <c r="H29" s="437">
        <v>7.6</v>
      </c>
    </row>
    <row r="30" spans="2:8" ht="14.25">
      <c r="B30" s="391">
        <v>42850</v>
      </c>
      <c r="C30" s="444">
        <v>16.100000000000001</v>
      </c>
      <c r="D30" s="444">
        <v>0.6</v>
      </c>
      <c r="E30" s="439">
        <v>8.3000000000000007</v>
      </c>
      <c r="F30" s="438">
        <v>15.7</v>
      </c>
      <c r="G30" s="437">
        <v>0.4</v>
      </c>
      <c r="H30" s="437">
        <v>7.6</v>
      </c>
    </row>
    <row r="31" spans="2:8" ht="14.25">
      <c r="B31" s="391">
        <v>42851</v>
      </c>
      <c r="C31" s="444">
        <v>14.9</v>
      </c>
      <c r="D31" s="444">
        <v>1.2</v>
      </c>
      <c r="E31" s="439">
        <v>8.4</v>
      </c>
      <c r="F31" s="438">
        <v>15.7</v>
      </c>
      <c r="G31" s="437">
        <v>0.4</v>
      </c>
      <c r="H31" s="437">
        <v>7.6</v>
      </c>
    </row>
    <row r="32" spans="2:8" ht="14.25">
      <c r="B32" s="391">
        <v>42852</v>
      </c>
      <c r="C32" s="444">
        <v>14.7</v>
      </c>
      <c r="D32" s="444">
        <v>0.7</v>
      </c>
      <c r="E32" s="439">
        <v>8.4</v>
      </c>
      <c r="F32" s="438">
        <v>15.7</v>
      </c>
      <c r="G32" s="437">
        <v>0.4</v>
      </c>
      <c r="H32" s="437">
        <v>7.6</v>
      </c>
    </row>
    <row r="33" spans="2:10" ht="14.25">
      <c r="B33" s="391">
        <v>42853</v>
      </c>
      <c r="C33" s="444">
        <v>14.8</v>
      </c>
      <c r="D33" s="444">
        <v>0.7</v>
      </c>
      <c r="E33" s="439">
        <v>8.4</v>
      </c>
      <c r="F33" s="438">
        <v>15.7</v>
      </c>
      <c r="G33" s="437">
        <v>0.4</v>
      </c>
      <c r="H33" s="437">
        <v>7.6</v>
      </c>
    </row>
    <row r="34" spans="2:10" ht="14.25">
      <c r="B34" s="391">
        <v>42854</v>
      </c>
      <c r="C34" s="444">
        <v>14.8</v>
      </c>
      <c r="D34" s="444">
        <v>0.6</v>
      </c>
      <c r="E34" s="439">
        <v>8.4</v>
      </c>
      <c r="F34" s="438">
        <v>15.8</v>
      </c>
      <c r="G34" s="437">
        <v>0.4</v>
      </c>
      <c r="H34" s="437">
        <v>7.7</v>
      </c>
    </row>
    <row r="35" spans="2:10" ht="14.25">
      <c r="B35" s="391">
        <v>42855</v>
      </c>
      <c r="C35" s="436">
        <v>15</v>
      </c>
      <c r="D35" s="436">
        <v>0.6</v>
      </c>
      <c r="E35" s="435">
        <v>8.4</v>
      </c>
      <c r="F35" s="434">
        <v>16</v>
      </c>
      <c r="G35" s="433">
        <v>0.4</v>
      </c>
      <c r="H35" s="433">
        <v>7.7</v>
      </c>
    </row>
    <row r="36" spans="2:10" ht="14.25">
      <c r="B36" s="1161" t="s">
        <v>455</v>
      </c>
      <c r="C36" s="1616">
        <f>MAX(C6:C35)</f>
        <v>16.2</v>
      </c>
      <c r="D36" s="1616">
        <f t="shared" ref="D36:H36" si="0">MAX(D6:D35)</f>
        <v>1.2</v>
      </c>
      <c r="E36" s="1617">
        <f t="shared" si="0"/>
        <v>8.4</v>
      </c>
      <c r="F36" s="1618">
        <f t="shared" si="0"/>
        <v>16</v>
      </c>
      <c r="G36" s="1616">
        <f t="shared" si="0"/>
        <v>0.5</v>
      </c>
      <c r="H36" s="1616">
        <f t="shared" si="0"/>
        <v>7.7</v>
      </c>
      <c r="I36" s="627"/>
      <c r="J36" s="627"/>
    </row>
    <row r="37" spans="2:10" ht="14.25">
      <c r="B37" s="389" t="s">
        <v>456</v>
      </c>
      <c r="C37" s="413">
        <f>MIN(C6:C35)</f>
        <v>13.1</v>
      </c>
      <c r="D37" s="413">
        <f t="shared" ref="D37:H37" si="1">MIN(D6:D35)</f>
        <v>0.5</v>
      </c>
      <c r="E37" s="449">
        <f t="shared" si="1"/>
        <v>8.3000000000000007</v>
      </c>
      <c r="F37" s="421">
        <f t="shared" si="1"/>
        <v>14.6</v>
      </c>
      <c r="G37" s="413">
        <f t="shared" si="1"/>
        <v>0.2</v>
      </c>
      <c r="H37" s="413">
        <f t="shared" si="1"/>
        <v>7.6</v>
      </c>
      <c r="I37" s="627"/>
      <c r="J37" s="627"/>
    </row>
    <row r="38" spans="2:10" ht="14.25">
      <c r="B38" s="1162" t="s">
        <v>457</v>
      </c>
      <c r="C38" s="443">
        <f>ROUND(AVERAGE(C6:C35),1)</f>
        <v>15</v>
      </c>
      <c r="D38" s="443">
        <f t="shared" ref="D38:H38" si="2">ROUND(AVERAGE(D6:D35),1)</f>
        <v>0.6</v>
      </c>
      <c r="E38" s="450">
        <f t="shared" si="2"/>
        <v>8.4</v>
      </c>
      <c r="F38" s="451">
        <f t="shared" si="2"/>
        <v>15.5</v>
      </c>
      <c r="G38" s="443">
        <f t="shared" si="2"/>
        <v>0.4</v>
      </c>
      <c r="H38" s="443">
        <f t="shared" si="2"/>
        <v>7.6</v>
      </c>
      <c r="I38" s="627"/>
      <c r="J38" s="627"/>
    </row>
    <row r="39" spans="2:10" ht="14.25">
      <c r="B39" s="629">
        <v>42856</v>
      </c>
      <c r="C39" s="445">
        <v>14.8</v>
      </c>
      <c r="D39" s="445">
        <v>0.5</v>
      </c>
      <c r="E39" s="432">
        <v>8.4</v>
      </c>
      <c r="F39" s="446">
        <v>16.100000000000001</v>
      </c>
      <c r="G39" s="445">
        <v>0.4</v>
      </c>
      <c r="H39" s="445">
        <v>7.6</v>
      </c>
    </row>
    <row r="40" spans="2:10" ht="14.25">
      <c r="B40" s="629">
        <v>42857</v>
      </c>
      <c r="C40" s="437">
        <v>15.3</v>
      </c>
      <c r="D40" s="437">
        <v>0.5</v>
      </c>
      <c r="E40" s="431">
        <v>8.3000000000000007</v>
      </c>
      <c r="F40" s="438">
        <v>15.9</v>
      </c>
      <c r="G40" s="437">
        <v>0.4</v>
      </c>
      <c r="H40" s="437">
        <v>7.7</v>
      </c>
    </row>
    <row r="41" spans="2:10" ht="14.25">
      <c r="B41" s="629">
        <v>42858</v>
      </c>
      <c r="C41" s="437">
        <v>15.1</v>
      </c>
      <c r="D41" s="437">
        <v>0.5</v>
      </c>
      <c r="E41" s="431">
        <v>8.4</v>
      </c>
      <c r="F41" s="438">
        <v>15.9</v>
      </c>
      <c r="G41" s="437">
        <v>0.4</v>
      </c>
      <c r="H41" s="437">
        <v>7.6</v>
      </c>
    </row>
    <row r="42" spans="2:10" ht="14.25">
      <c r="B42" s="629">
        <v>42859</v>
      </c>
      <c r="C42" s="437">
        <v>15.1</v>
      </c>
      <c r="D42" s="437">
        <v>0.5</v>
      </c>
      <c r="E42" s="431">
        <v>8.4</v>
      </c>
      <c r="F42" s="438">
        <v>16</v>
      </c>
      <c r="G42" s="437">
        <v>0.4</v>
      </c>
      <c r="H42" s="437">
        <v>7.6</v>
      </c>
    </row>
    <row r="43" spans="2:10" ht="14.25">
      <c r="B43" s="629">
        <v>42860</v>
      </c>
      <c r="C43" s="437">
        <v>15</v>
      </c>
      <c r="D43" s="437">
        <v>0.5</v>
      </c>
      <c r="E43" s="431">
        <v>8.4</v>
      </c>
      <c r="F43" s="438">
        <v>16.2</v>
      </c>
      <c r="G43" s="437">
        <v>0.4</v>
      </c>
      <c r="H43" s="437">
        <v>7.6</v>
      </c>
    </row>
    <row r="44" spans="2:10" ht="14.25">
      <c r="B44" s="629">
        <v>42861</v>
      </c>
      <c r="C44" s="437">
        <v>15.5</v>
      </c>
      <c r="D44" s="437">
        <v>0.5</v>
      </c>
      <c r="E44" s="431">
        <v>8.4</v>
      </c>
      <c r="F44" s="438">
        <v>16.3</v>
      </c>
      <c r="G44" s="437">
        <v>0.4</v>
      </c>
      <c r="H44" s="437">
        <v>7.6</v>
      </c>
    </row>
    <row r="45" spans="2:10" ht="14.25">
      <c r="B45" s="629">
        <v>42862</v>
      </c>
      <c r="C45" s="437">
        <v>15.5</v>
      </c>
      <c r="D45" s="437">
        <v>0.5</v>
      </c>
      <c r="E45" s="431">
        <v>8.3000000000000007</v>
      </c>
      <c r="F45" s="438">
        <v>16.600000000000001</v>
      </c>
      <c r="G45" s="437">
        <v>0.4</v>
      </c>
      <c r="H45" s="437">
        <v>7.7</v>
      </c>
    </row>
    <row r="46" spans="2:10" ht="14.25">
      <c r="B46" s="629">
        <v>42863</v>
      </c>
      <c r="C46" s="437">
        <v>15.9</v>
      </c>
      <c r="D46" s="437">
        <v>0.5</v>
      </c>
      <c r="E46" s="431">
        <v>8.3000000000000007</v>
      </c>
      <c r="F46" s="438">
        <v>16.399999999999999</v>
      </c>
      <c r="G46" s="437">
        <v>0.5</v>
      </c>
      <c r="H46" s="437">
        <v>7.6</v>
      </c>
    </row>
    <row r="47" spans="2:10" ht="14.25">
      <c r="B47" s="629">
        <v>42864</v>
      </c>
      <c r="C47" s="437">
        <v>15.6</v>
      </c>
      <c r="D47" s="437">
        <v>0.5</v>
      </c>
      <c r="E47" s="431">
        <v>8.3000000000000007</v>
      </c>
      <c r="F47" s="438">
        <v>16.100000000000001</v>
      </c>
      <c r="G47" s="437">
        <v>0.3</v>
      </c>
      <c r="H47" s="437">
        <v>7.7</v>
      </c>
    </row>
    <row r="48" spans="2:10" ht="14.25">
      <c r="B48" s="629">
        <v>42865</v>
      </c>
      <c r="C48" s="437">
        <v>15.5</v>
      </c>
      <c r="D48" s="437">
        <v>0.5</v>
      </c>
      <c r="E48" s="431">
        <v>8.3000000000000007</v>
      </c>
      <c r="F48" s="438">
        <v>16</v>
      </c>
      <c r="G48" s="437">
        <v>0.4</v>
      </c>
      <c r="H48" s="437">
        <v>7.6</v>
      </c>
    </row>
    <row r="49" spans="2:8" ht="14.25">
      <c r="B49" s="629">
        <v>42866</v>
      </c>
      <c r="C49" s="437">
        <v>15.2</v>
      </c>
      <c r="D49" s="437">
        <v>0.4</v>
      </c>
      <c r="E49" s="431">
        <v>8.4</v>
      </c>
      <c r="F49" s="438">
        <v>16.100000000000001</v>
      </c>
      <c r="G49" s="437">
        <v>0.4</v>
      </c>
      <c r="H49" s="437">
        <v>7.6</v>
      </c>
    </row>
    <row r="50" spans="2:8" ht="14.25">
      <c r="B50" s="629">
        <v>42867</v>
      </c>
      <c r="C50" s="437">
        <v>16.100000000000001</v>
      </c>
      <c r="D50" s="437">
        <v>0.5</v>
      </c>
      <c r="E50" s="431">
        <v>8.3000000000000007</v>
      </c>
      <c r="F50" s="438">
        <v>16.5</v>
      </c>
      <c r="G50" s="437">
        <v>0.4</v>
      </c>
      <c r="H50" s="437">
        <v>7.6</v>
      </c>
    </row>
    <row r="51" spans="2:8" ht="14.25">
      <c r="B51" s="629">
        <v>42868</v>
      </c>
      <c r="C51" s="437">
        <v>15.7</v>
      </c>
      <c r="D51" s="437">
        <v>0.5</v>
      </c>
      <c r="E51" s="431">
        <v>8.3000000000000007</v>
      </c>
      <c r="F51" s="438">
        <v>16.3</v>
      </c>
      <c r="G51" s="437">
        <v>0.4</v>
      </c>
      <c r="H51" s="437">
        <v>7.6</v>
      </c>
    </row>
    <row r="52" spans="2:8" ht="14.25">
      <c r="B52" s="629">
        <v>42869</v>
      </c>
      <c r="C52" s="437">
        <v>15.5</v>
      </c>
      <c r="D52" s="437">
        <v>0.4</v>
      </c>
      <c r="E52" s="431">
        <v>8.3000000000000007</v>
      </c>
      <c r="F52" s="438">
        <v>16.3</v>
      </c>
      <c r="G52" s="437">
        <v>0.5</v>
      </c>
      <c r="H52" s="437">
        <v>7.6</v>
      </c>
    </row>
    <row r="53" spans="2:8" ht="14.25">
      <c r="B53" s="629">
        <v>42870</v>
      </c>
      <c r="C53" s="437">
        <v>15.1</v>
      </c>
      <c r="D53" s="437">
        <v>0.5</v>
      </c>
      <c r="E53" s="431">
        <v>8.4</v>
      </c>
      <c r="F53" s="438">
        <v>16.100000000000001</v>
      </c>
      <c r="G53" s="437">
        <v>0.4</v>
      </c>
      <c r="H53" s="437">
        <v>7.6</v>
      </c>
    </row>
    <row r="54" spans="2:8" ht="14.25">
      <c r="B54" s="629">
        <v>42871</v>
      </c>
      <c r="C54" s="437">
        <v>15.9</v>
      </c>
      <c r="D54" s="437">
        <v>0.5</v>
      </c>
      <c r="E54" s="431">
        <v>8.4</v>
      </c>
      <c r="F54" s="438">
        <v>16</v>
      </c>
      <c r="G54" s="437">
        <v>0.4</v>
      </c>
      <c r="H54" s="437">
        <v>7.6</v>
      </c>
    </row>
    <row r="55" spans="2:8" ht="14.25">
      <c r="B55" s="629">
        <v>42872</v>
      </c>
      <c r="C55" s="437">
        <v>15.6</v>
      </c>
      <c r="D55" s="437">
        <v>0.5</v>
      </c>
      <c r="E55" s="431">
        <v>8.3000000000000007</v>
      </c>
      <c r="F55" s="438">
        <v>16</v>
      </c>
      <c r="G55" s="437">
        <v>0.4</v>
      </c>
      <c r="H55" s="437">
        <v>7.6</v>
      </c>
    </row>
    <row r="56" spans="2:8" ht="14.25">
      <c r="B56" s="629">
        <v>42873</v>
      </c>
      <c r="C56" s="437">
        <v>15.4</v>
      </c>
      <c r="D56" s="437">
        <v>0.5</v>
      </c>
      <c r="E56" s="431">
        <v>8.3000000000000007</v>
      </c>
      <c r="F56" s="438">
        <v>16.3</v>
      </c>
      <c r="G56" s="437">
        <v>0.4</v>
      </c>
      <c r="H56" s="437">
        <v>7.7</v>
      </c>
    </row>
    <row r="57" spans="2:8" ht="14.25">
      <c r="B57" s="629">
        <v>42874</v>
      </c>
      <c r="C57" s="437">
        <v>15.4</v>
      </c>
      <c r="D57" s="437">
        <v>0.5</v>
      </c>
      <c r="E57" s="431">
        <v>8.3000000000000007</v>
      </c>
      <c r="F57" s="438">
        <v>16.399999999999999</v>
      </c>
      <c r="G57" s="437">
        <v>0.4</v>
      </c>
      <c r="H57" s="437">
        <v>7.6</v>
      </c>
    </row>
    <row r="58" spans="2:8" ht="14.25">
      <c r="B58" s="629">
        <v>42875</v>
      </c>
      <c r="C58" s="437">
        <v>15.4</v>
      </c>
      <c r="D58" s="437">
        <v>0.5</v>
      </c>
      <c r="E58" s="431">
        <v>8.3000000000000007</v>
      </c>
      <c r="F58" s="438">
        <v>16.2</v>
      </c>
      <c r="G58" s="437">
        <v>0.4</v>
      </c>
      <c r="H58" s="437">
        <v>7.6</v>
      </c>
    </row>
    <row r="59" spans="2:8" ht="14.25">
      <c r="B59" s="629">
        <v>42876</v>
      </c>
      <c r="C59" s="437">
        <v>16.100000000000001</v>
      </c>
      <c r="D59" s="437">
        <v>0.5</v>
      </c>
      <c r="E59" s="431">
        <v>8.3000000000000007</v>
      </c>
      <c r="F59" s="438">
        <v>16.600000000000001</v>
      </c>
      <c r="G59" s="437">
        <v>0.4</v>
      </c>
      <c r="H59" s="437">
        <v>7.6</v>
      </c>
    </row>
    <row r="60" spans="2:8" ht="14.25">
      <c r="B60" s="629">
        <v>42877</v>
      </c>
      <c r="C60" s="437">
        <v>16.2</v>
      </c>
      <c r="D60" s="437">
        <v>0.5</v>
      </c>
      <c r="E60" s="431">
        <v>8.3000000000000007</v>
      </c>
      <c r="F60" s="438">
        <v>16.600000000000001</v>
      </c>
      <c r="G60" s="437">
        <v>0.4</v>
      </c>
      <c r="H60" s="437">
        <v>7.6</v>
      </c>
    </row>
    <row r="61" spans="2:8" ht="14.25">
      <c r="B61" s="629">
        <v>42878</v>
      </c>
      <c r="C61" s="437">
        <v>16.2</v>
      </c>
      <c r="D61" s="437">
        <v>0.5</v>
      </c>
      <c r="E61" s="431">
        <v>8.3000000000000007</v>
      </c>
      <c r="F61" s="438">
        <v>16.3</v>
      </c>
      <c r="G61" s="437">
        <v>0.4</v>
      </c>
      <c r="H61" s="437">
        <v>7.6</v>
      </c>
    </row>
    <row r="62" spans="2:8" ht="14.25">
      <c r="B62" s="629">
        <v>42879</v>
      </c>
      <c r="C62" s="437">
        <v>15.8</v>
      </c>
      <c r="D62" s="437">
        <v>0.5</v>
      </c>
      <c r="E62" s="431">
        <v>8.3000000000000007</v>
      </c>
      <c r="F62" s="438">
        <v>16.5</v>
      </c>
      <c r="G62" s="437">
        <v>0.4</v>
      </c>
      <c r="H62" s="437">
        <v>7.6</v>
      </c>
    </row>
    <row r="63" spans="2:8" ht="14.25">
      <c r="B63" s="629">
        <v>42880</v>
      </c>
      <c r="C63" s="437">
        <v>16.5</v>
      </c>
      <c r="D63" s="437">
        <v>0.5</v>
      </c>
      <c r="E63" s="431">
        <v>8.3000000000000007</v>
      </c>
      <c r="F63" s="438">
        <v>16.600000000000001</v>
      </c>
      <c r="G63" s="437">
        <v>0.4</v>
      </c>
      <c r="H63" s="437">
        <v>7.6</v>
      </c>
    </row>
    <row r="64" spans="2:8" ht="14.25">
      <c r="B64" s="629">
        <v>42881</v>
      </c>
      <c r="C64" s="437">
        <v>16.100000000000001</v>
      </c>
      <c r="D64" s="437">
        <v>0.5</v>
      </c>
      <c r="E64" s="431">
        <v>8.3000000000000007</v>
      </c>
      <c r="F64" s="438">
        <v>16.600000000000001</v>
      </c>
      <c r="G64" s="437">
        <v>0.4</v>
      </c>
      <c r="H64" s="437">
        <v>7.6</v>
      </c>
    </row>
    <row r="65" spans="2:10" ht="14.25">
      <c r="B65" s="629">
        <v>42882</v>
      </c>
      <c r="C65" s="437">
        <v>16.399999999999999</v>
      </c>
      <c r="D65" s="437">
        <v>0.4</v>
      </c>
      <c r="E65" s="431">
        <v>8.3000000000000007</v>
      </c>
      <c r="F65" s="438">
        <v>16.600000000000001</v>
      </c>
      <c r="G65" s="437">
        <v>0.4</v>
      </c>
      <c r="H65" s="437">
        <v>7.6</v>
      </c>
    </row>
    <row r="66" spans="2:10" ht="14.25">
      <c r="B66" s="629">
        <v>42883</v>
      </c>
      <c r="C66" s="437">
        <v>15.7</v>
      </c>
      <c r="D66" s="437">
        <v>0.4</v>
      </c>
      <c r="E66" s="431">
        <v>8.3000000000000007</v>
      </c>
      <c r="F66" s="438">
        <v>16.8</v>
      </c>
      <c r="G66" s="437">
        <v>0.4</v>
      </c>
      <c r="H66" s="437">
        <v>7.6</v>
      </c>
    </row>
    <row r="67" spans="2:10" ht="14.25">
      <c r="B67" s="629">
        <v>42884</v>
      </c>
      <c r="C67" s="437">
        <v>16.899999999999999</v>
      </c>
      <c r="D67" s="437">
        <v>0.4</v>
      </c>
      <c r="E67" s="431">
        <v>8.3000000000000007</v>
      </c>
      <c r="F67" s="438">
        <v>16.5</v>
      </c>
      <c r="G67" s="437">
        <v>0.5</v>
      </c>
      <c r="H67" s="437">
        <v>7.6</v>
      </c>
    </row>
    <row r="68" spans="2:10" ht="14.25">
      <c r="B68" s="629">
        <v>42885</v>
      </c>
      <c r="C68" s="437">
        <v>16.600000000000001</v>
      </c>
      <c r="D68" s="437">
        <v>0.5</v>
      </c>
      <c r="E68" s="431">
        <v>8.3000000000000007</v>
      </c>
      <c r="F68" s="438">
        <v>16.5</v>
      </c>
      <c r="G68" s="437">
        <v>0.4</v>
      </c>
      <c r="H68" s="437">
        <v>7.5</v>
      </c>
    </row>
    <row r="69" spans="2:10" ht="14.25">
      <c r="B69" s="629">
        <v>42886</v>
      </c>
      <c r="C69" s="430">
        <v>16.3</v>
      </c>
      <c r="D69" s="430">
        <v>0.4</v>
      </c>
      <c r="E69" s="429">
        <v>8.3000000000000007</v>
      </c>
      <c r="F69" s="428">
        <v>16.399999999999999</v>
      </c>
      <c r="G69" s="430">
        <v>0.7</v>
      </c>
      <c r="H69" s="430">
        <v>7.6</v>
      </c>
    </row>
    <row r="70" spans="2:10" ht="14.25">
      <c r="B70" s="1128" t="s">
        <v>462</v>
      </c>
      <c r="C70" s="1129">
        <f t="shared" ref="C70:H70" si="3">MAX(C39:C69)</f>
        <v>16.899999999999999</v>
      </c>
      <c r="D70" s="1129">
        <f t="shared" si="3"/>
        <v>0.5</v>
      </c>
      <c r="E70" s="1130">
        <f t="shared" si="3"/>
        <v>8.4</v>
      </c>
      <c r="F70" s="1131">
        <f t="shared" si="3"/>
        <v>16.8</v>
      </c>
      <c r="G70" s="1129">
        <f t="shared" si="3"/>
        <v>0.7</v>
      </c>
      <c r="H70" s="1129">
        <f t="shared" si="3"/>
        <v>7.7</v>
      </c>
      <c r="I70" s="627"/>
      <c r="J70" s="627"/>
    </row>
    <row r="71" spans="2:10" ht="14.25">
      <c r="B71" s="389" t="s">
        <v>463</v>
      </c>
      <c r="C71" s="413">
        <f t="shared" ref="C71:H71" si="4">MIN(C39:C69)</f>
        <v>14.8</v>
      </c>
      <c r="D71" s="413">
        <f t="shared" si="4"/>
        <v>0.4</v>
      </c>
      <c r="E71" s="449">
        <f t="shared" si="4"/>
        <v>8.3000000000000007</v>
      </c>
      <c r="F71" s="421">
        <f t="shared" si="4"/>
        <v>15.9</v>
      </c>
      <c r="G71" s="413">
        <f t="shared" si="4"/>
        <v>0.3</v>
      </c>
      <c r="H71" s="413">
        <f t="shared" si="4"/>
        <v>7.5</v>
      </c>
      <c r="I71" s="627"/>
      <c r="J71" s="627"/>
    </row>
    <row r="72" spans="2:10" ht="14.25">
      <c r="B72" s="1132" t="s">
        <v>464</v>
      </c>
      <c r="C72" s="1133">
        <f t="shared" ref="C72:H72" si="5">ROUND(AVERAGE(C39:C69),1)</f>
        <v>15.7</v>
      </c>
      <c r="D72" s="1133">
        <f t="shared" si="5"/>
        <v>0.5</v>
      </c>
      <c r="E72" s="1134">
        <f t="shared" si="5"/>
        <v>8.3000000000000007</v>
      </c>
      <c r="F72" s="1135">
        <f t="shared" si="5"/>
        <v>16.3</v>
      </c>
      <c r="G72" s="1133">
        <f t="shared" si="5"/>
        <v>0.4</v>
      </c>
      <c r="H72" s="1133">
        <f t="shared" si="5"/>
        <v>7.6</v>
      </c>
      <c r="I72" s="627"/>
      <c r="J72" s="627"/>
    </row>
    <row r="73" spans="2:10" ht="14.25">
      <c r="B73" s="629">
        <v>42887</v>
      </c>
      <c r="C73" s="427">
        <v>16.100000000000001</v>
      </c>
      <c r="D73" s="427">
        <v>0.4</v>
      </c>
      <c r="E73" s="426">
        <v>8.3000000000000007</v>
      </c>
      <c r="F73" s="425">
        <v>16.399999999999999</v>
      </c>
      <c r="G73" s="427">
        <v>0.5</v>
      </c>
      <c r="H73" s="427">
        <v>7.6</v>
      </c>
    </row>
    <row r="74" spans="2:10" ht="14.25">
      <c r="B74" s="629">
        <v>42888</v>
      </c>
      <c r="C74" s="437">
        <v>17.100000000000001</v>
      </c>
      <c r="D74" s="437">
        <v>0.4</v>
      </c>
      <c r="E74" s="424">
        <v>8.3000000000000007</v>
      </c>
      <c r="F74" s="438">
        <v>16.2</v>
      </c>
      <c r="G74" s="437">
        <v>0.4</v>
      </c>
      <c r="H74" s="437">
        <v>7.6</v>
      </c>
    </row>
    <row r="75" spans="2:10" ht="14.25">
      <c r="B75" s="629">
        <v>42889</v>
      </c>
      <c r="C75" s="437">
        <v>16.7</v>
      </c>
      <c r="D75" s="437">
        <v>0.4</v>
      </c>
      <c r="E75" s="424">
        <v>8.3000000000000007</v>
      </c>
      <c r="F75" s="438">
        <v>16.399999999999999</v>
      </c>
      <c r="G75" s="437">
        <v>0.4</v>
      </c>
      <c r="H75" s="437">
        <v>7.6</v>
      </c>
    </row>
    <row r="76" spans="2:10" ht="14.25">
      <c r="B76" s="629">
        <v>42890</v>
      </c>
      <c r="C76" s="437">
        <v>16.600000000000001</v>
      </c>
      <c r="D76" s="437">
        <v>0.4</v>
      </c>
      <c r="E76" s="424">
        <v>8.3000000000000007</v>
      </c>
      <c r="F76" s="438">
        <v>16.399999999999999</v>
      </c>
      <c r="G76" s="437">
        <v>0.4</v>
      </c>
      <c r="H76" s="437">
        <v>7.6</v>
      </c>
    </row>
    <row r="77" spans="2:10" ht="14.25">
      <c r="B77" s="629">
        <v>42891</v>
      </c>
      <c r="C77" s="437">
        <v>16.100000000000001</v>
      </c>
      <c r="D77" s="437">
        <v>0.4</v>
      </c>
      <c r="E77" s="424">
        <v>8.3000000000000007</v>
      </c>
      <c r="F77" s="438">
        <v>16.7</v>
      </c>
      <c r="G77" s="437">
        <v>0.4</v>
      </c>
      <c r="H77" s="437">
        <v>7.6</v>
      </c>
    </row>
    <row r="78" spans="2:10" ht="14.25">
      <c r="B78" s="629">
        <v>42892</v>
      </c>
      <c r="C78" s="437">
        <v>17.3</v>
      </c>
      <c r="D78" s="437">
        <v>0.5</v>
      </c>
      <c r="E78" s="424">
        <v>8.3000000000000007</v>
      </c>
      <c r="F78" s="438">
        <v>16.100000000000001</v>
      </c>
      <c r="G78" s="437">
        <v>0.4</v>
      </c>
      <c r="H78" s="437">
        <v>7.5</v>
      </c>
    </row>
    <row r="79" spans="2:10" ht="14.25">
      <c r="B79" s="629">
        <v>42893</v>
      </c>
      <c r="C79" s="437">
        <v>16.8</v>
      </c>
      <c r="D79" s="437">
        <v>0.5</v>
      </c>
      <c r="E79" s="424">
        <v>8.1999999999999993</v>
      </c>
      <c r="F79" s="438">
        <v>16.7</v>
      </c>
      <c r="G79" s="437">
        <v>0.4</v>
      </c>
      <c r="H79" s="437">
        <v>7.6</v>
      </c>
    </row>
    <row r="80" spans="2:10" ht="14.25">
      <c r="B80" s="629">
        <v>42894</v>
      </c>
      <c r="C80" s="437">
        <v>17.100000000000001</v>
      </c>
      <c r="D80" s="437">
        <v>0.5</v>
      </c>
      <c r="E80" s="424">
        <v>8.3000000000000007</v>
      </c>
      <c r="F80" s="438">
        <v>16.2</v>
      </c>
      <c r="G80" s="437">
        <v>0.4</v>
      </c>
      <c r="H80" s="437">
        <v>7.6</v>
      </c>
    </row>
    <row r="81" spans="2:8" ht="14.25">
      <c r="B81" s="629">
        <v>42895</v>
      </c>
      <c r="C81" s="437">
        <v>16</v>
      </c>
      <c r="D81" s="437">
        <v>0.4</v>
      </c>
      <c r="E81" s="424">
        <v>8.3000000000000007</v>
      </c>
      <c r="F81" s="438">
        <v>16.399999999999999</v>
      </c>
      <c r="G81" s="437">
        <v>0.4</v>
      </c>
      <c r="H81" s="437">
        <v>7.6</v>
      </c>
    </row>
    <row r="82" spans="2:8" ht="14.25">
      <c r="B82" s="629">
        <v>42896</v>
      </c>
      <c r="C82" s="437">
        <v>17.2</v>
      </c>
      <c r="D82" s="437">
        <v>0.5</v>
      </c>
      <c r="E82" s="424">
        <v>8.3000000000000007</v>
      </c>
      <c r="F82" s="438">
        <v>16.5</v>
      </c>
      <c r="G82" s="437">
        <v>0.4</v>
      </c>
      <c r="H82" s="437">
        <v>7.6</v>
      </c>
    </row>
    <row r="83" spans="2:8" ht="14.25">
      <c r="B83" s="629">
        <v>42897</v>
      </c>
      <c r="C83" s="437">
        <v>16.8</v>
      </c>
      <c r="D83" s="437">
        <v>0.4</v>
      </c>
      <c r="E83" s="424">
        <v>8.3000000000000007</v>
      </c>
      <c r="F83" s="438">
        <v>17</v>
      </c>
      <c r="G83" s="437">
        <v>0.4</v>
      </c>
      <c r="H83" s="437">
        <v>7.6</v>
      </c>
    </row>
    <row r="84" spans="2:8" ht="14.25">
      <c r="B84" s="629">
        <v>42898</v>
      </c>
      <c r="C84" s="437">
        <v>17</v>
      </c>
      <c r="D84" s="437">
        <v>0.4</v>
      </c>
      <c r="E84" s="424">
        <v>8.3000000000000007</v>
      </c>
      <c r="F84" s="438">
        <v>16.2</v>
      </c>
      <c r="G84" s="437">
        <v>0.3</v>
      </c>
      <c r="H84" s="437">
        <v>7.6</v>
      </c>
    </row>
    <row r="85" spans="2:8" ht="14.25">
      <c r="B85" s="629">
        <v>42899</v>
      </c>
      <c r="C85" s="437">
        <v>16</v>
      </c>
      <c r="D85" s="437">
        <v>0.4</v>
      </c>
      <c r="E85" s="424">
        <v>8.3000000000000007</v>
      </c>
      <c r="F85" s="438">
        <v>16.3</v>
      </c>
      <c r="G85" s="437">
        <v>0.4</v>
      </c>
      <c r="H85" s="437">
        <v>7.6</v>
      </c>
    </row>
    <row r="86" spans="2:8" ht="14.25">
      <c r="B86" s="629">
        <v>42900</v>
      </c>
      <c r="C86" s="437">
        <v>16.8</v>
      </c>
      <c r="D86" s="437">
        <v>0.5</v>
      </c>
      <c r="E86" s="424">
        <v>8.1999999999999993</v>
      </c>
      <c r="F86" s="438">
        <v>16.3</v>
      </c>
      <c r="G86" s="437">
        <v>0.4</v>
      </c>
      <c r="H86" s="437">
        <v>7.6</v>
      </c>
    </row>
    <row r="87" spans="2:8" ht="14.25">
      <c r="B87" s="629">
        <v>42901</v>
      </c>
      <c r="C87" s="437">
        <v>16.899999999999999</v>
      </c>
      <c r="D87" s="437">
        <v>0.5</v>
      </c>
      <c r="E87" s="424">
        <v>8.3000000000000007</v>
      </c>
      <c r="F87" s="438">
        <v>16.3</v>
      </c>
      <c r="G87" s="437">
        <v>0.4</v>
      </c>
      <c r="H87" s="437">
        <v>7.6</v>
      </c>
    </row>
    <row r="88" spans="2:8" ht="14.25">
      <c r="B88" s="629">
        <v>42902</v>
      </c>
      <c r="C88" s="437">
        <v>15.7</v>
      </c>
      <c r="D88" s="437">
        <v>0.4</v>
      </c>
      <c r="E88" s="424">
        <v>8.3000000000000007</v>
      </c>
      <c r="F88" s="438">
        <v>16.399999999999999</v>
      </c>
      <c r="G88" s="437">
        <v>0.4</v>
      </c>
      <c r="H88" s="437">
        <v>7.6</v>
      </c>
    </row>
    <row r="89" spans="2:8" ht="14.25">
      <c r="B89" s="629">
        <v>42903</v>
      </c>
      <c r="C89" s="437">
        <v>16.100000000000001</v>
      </c>
      <c r="D89" s="437">
        <v>0.4</v>
      </c>
      <c r="E89" s="424">
        <v>8.3000000000000007</v>
      </c>
      <c r="F89" s="438">
        <v>16.5</v>
      </c>
      <c r="G89" s="437">
        <v>0.4</v>
      </c>
      <c r="H89" s="437">
        <v>7.6</v>
      </c>
    </row>
    <row r="90" spans="2:8" ht="14.25">
      <c r="B90" s="629">
        <v>42904</v>
      </c>
      <c r="C90" s="437">
        <v>16.8</v>
      </c>
      <c r="D90" s="437">
        <v>0.5</v>
      </c>
      <c r="E90" s="424">
        <v>8.3000000000000007</v>
      </c>
      <c r="F90" s="438">
        <v>16.7</v>
      </c>
      <c r="G90" s="437">
        <v>0.4</v>
      </c>
      <c r="H90" s="437">
        <v>7.6</v>
      </c>
    </row>
    <row r="91" spans="2:8" ht="14.25">
      <c r="B91" s="629">
        <v>42905</v>
      </c>
      <c r="C91" s="437">
        <v>16.7</v>
      </c>
      <c r="D91" s="437">
        <v>0.5</v>
      </c>
      <c r="E91" s="424">
        <v>8.3000000000000007</v>
      </c>
      <c r="F91" s="438">
        <v>16.8</v>
      </c>
      <c r="G91" s="437">
        <v>0.4</v>
      </c>
      <c r="H91" s="437">
        <v>7.6</v>
      </c>
    </row>
    <row r="92" spans="2:8" ht="14.25">
      <c r="B92" s="629">
        <v>42906</v>
      </c>
      <c r="C92" s="437">
        <v>16.600000000000001</v>
      </c>
      <c r="D92" s="437">
        <v>0.5</v>
      </c>
      <c r="E92" s="424">
        <v>8.1</v>
      </c>
      <c r="F92" s="438">
        <v>16.399999999999999</v>
      </c>
      <c r="G92" s="437">
        <v>0.4</v>
      </c>
      <c r="H92" s="437">
        <v>7.6</v>
      </c>
    </row>
    <row r="93" spans="2:8" ht="14.25">
      <c r="B93" s="629">
        <v>42907</v>
      </c>
      <c r="C93" s="437">
        <v>16.100000000000001</v>
      </c>
      <c r="D93" s="437">
        <v>0.5</v>
      </c>
      <c r="E93" s="424">
        <v>8.3000000000000007</v>
      </c>
      <c r="F93" s="438">
        <v>16.8</v>
      </c>
      <c r="G93" s="437">
        <v>0.5</v>
      </c>
      <c r="H93" s="437">
        <v>7.5</v>
      </c>
    </row>
    <row r="94" spans="2:8" ht="14.25">
      <c r="B94" s="629">
        <v>42908</v>
      </c>
      <c r="C94" s="437">
        <v>17.399999999999999</v>
      </c>
      <c r="D94" s="437">
        <v>0.5</v>
      </c>
      <c r="E94" s="424">
        <v>8.3000000000000007</v>
      </c>
      <c r="F94" s="438">
        <v>16.2</v>
      </c>
      <c r="G94" s="437">
        <v>0.5</v>
      </c>
      <c r="H94" s="437">
        <v>7.5</v>
      </c>
    </row>
    <row r="95" spans="2:8" ht="14.25">
      <c r="B95" s="629">
        <v>42909</v>
      </c>
      <c r="C95" s="437">
        <v>17</v>
      </c>
      <c r="D95" s="437">
        <v>0.5</v>
      </c>
      <c r="E95" s="424">
        <v>8.3000000000000007</v>
      </c>
      <c r="F95" s="438">
        <v>16.2</v>
      </c>
      <c r="G95" s="437">
        <v>0.4</v>
      </c>
      <c r="H95" s="437">
        <v>7.5</v>
      </c>
    </row>
    <row r="96" spans="2:8" ht="14.25">
      <c r="B96" s="629">
        <v>42910</v>
      </c>
      <c r="C96" s="437">
        <v>16.7</v>
      </c>
      <c r="D96" s="437">
        <v>0.5</v>
      </c>
      <c r="E96" s="424">
        <v>8.3000000000000007</v>
      </c>
      <c r="F96" s="438">
        <v>16.5</v>
      </c>
      <c r="G96" s="437">
        <v>0.4</v>
      </c>
      <c r="H96" s="437">
        <v>7.5</v>
      </c>
    </row>
    <row r="97" spans="2:10" ht="14.25">
      <c r="B97" s="629">
        <v>42911</v>
      </c>
      <c r="C97" s="437">
        <v>16.3</v>
      </c>
      <c r="D97" s="437">
        <v>0.5</v>
      </c>
      <c r="E97" s="424">
        <v>8.3000000000000007</v>
      </c>
      <c r="F97" s="438">
        <v>16.600000000000001</v>
      </c>
      <c r="G97" s="437">
        <v>0.4</v>
      </c>
      <c r="H97" s="437">
        <v>7.5</v>
      </c>
    </row>
    <row r="98" spans="2:10" ht="14.25">
      <c r="B98" s="629">
        <v>42912</v>
      </c>
      <c r="C98" s="437">
        <v>17.2</v>
      </c>
      <c r="D98" s="437">
        <v>0.5</v>
      </c>
      <c r="E98" s="424">
        <v>8.3000000000000007</v>
      </c>
      <c r="F98" s="438">
        <v>16.2</v>
      </c>
      <c r="G98" s="437">
        <v>0.4</v>
      </c>
      <c r="H98" s="437">
        <v>7.5</v>
      </c>
    </row>
    <row r="99" spans="2:10" ht="14.25">
      <c r="B99" s="629">
        <v>42913</v>
      </c>
      <c r="C99" s="437">
        <v>16.899999999999999</v>
      </c>
      <c r="D99" s="437">
        <v>0.5</v>
      </c>
      <c r="E99" s="424">
        <v>8.3000000000000007</v>
      </c>
      <c r="F99" s="438">
        <v>16.3</v>
      </c>
      <c r="G99" s="437">
        <v>0.4</v>
      </c>
      <c r="H99" s="437">
        <v>7.5</v>
      </c>
    </row>
    <row r="100" spans="2:10" ht="14.25">
      <c r="B100" s="629">
        <v>42914</v>
      </c>
      <c r="C100" s="437">
        <v>16.8</v>
      </c>
      <c r="D100" s="437">
        <v>0.5</v>
      </c>
      <c r="E100" s="424">
        <v>8.3000000000000007</v>
      </c>
      <c r="F100" s="438">
        <v>16.3</v>
      </c>
      <c r="G100" s="437">
        <v>0.4</v>
      </c>
      <c r="H100" s="437">
        <v>7.5</v>
      </c>
    </row>
    <row r="101" spans="2:10" ht="14.25">
      <c r="B101" s="629">
        <v>42915</v>
      </c>
      <c r="C101" s="437">
        <v>16.3</v>
      </c>
      <c r="D101" s="437">
        <v>0.5</v>
      </c>
      <c r="E101" s="424">
        <v>8.3000000000000007</v>
      </c>
      <c r="F101" s="438">
        <v>16.399999999999999</v>
      </c>
      <c r="G101" s="437">
        <v>0.4</v>
      </c>
      <c r="H101" s="437">
        <v>7.6</v>
      </c>
    </row>
    <row r="102" spans="2:10" ht="14.25">
      <c r="B102" s="629">
        <v>42916</v>
      </c>
      <c r="C102" s="430">
        <v>17.399999999999999</v>
      </c>
      <c r="D102" s="430">
        <v>0.5</v>
      </c>
      <c r="E102" s="423">
        <v>8.3000000000000007</v>
      </c>
      <c r="F102" s="428">
        <v>16.399999999999999</v>
      </c>
      <c r="G102" s="430">
        <v>0.4</v>
      </c>
      <c r="H102" s="430">
        <v>7.5</v>
      </c>
    </row>
    <row r="103" spans="2:10" ht="14.25">
      <c r="B103" s="1128" t="s">
        <v>468</v>
      </c>
      <c r="C103" s="1129">
        <f t="shared" ref="C103:H103" si="6">MAX(C73:C102)</f>
        <v>17.399999999999999</v>
      </c>
      <c r="D103" s="1129">
        <f t="shared" si="6"/>
        <v>0.5</v>
      </c>
      <c r="E103" s="1130">
        <f t="shared" si="6"/>
        <v>8.3000000000000007</v>
      </c>
      <c r="F103" s="1131">
        <f t="shared" si="6"/>
        <v>17</v>
      </c>
      <c r="G103" s="1129">
        <f t="shared" si="6"/>
        <v>0.5</v>
      </c>
      <c r="H103" s="1129">
        <f t="shared" si="6"/>
        <v>7.6</v>
      </c>
      <c r="I103" s="627"/>
      <c r="J103" s="627"/>
    </row>
    <row r="104" spans="2:10" ht="14.25">
      <c r="B104" s="389" t="s">
        <v>469</v>
      </c>
      <c r="C104" s="413">
        <f t="shared" ref="C104:H104" si="7">MIN(C73:C102)</f>
        <v>15.7</v>
      </c>
      <c r="D104" s="413">
        <f t="shared" si="7"/>
        <v>0.4</v>
      </c>
      <c r="E104" s="449">
        <f t="shared" si="7"/>
        <v>8.1</v>
      </c>
      <c r="F104" s="421">
        <f t="shared" si="7"/>
        <v>16.100000000000001</v>
      </c>
      <c r="G104" s="413">
        <f t="shared" si="7"/>
        <v>0.3</v>
      </c>
      <c r="H104" s="413">
        <f t="shared" si="7"/>
        <v>7.5</v>
      </c>
      <c r="I104" s="627"/>
      <c r="J104" s="627"/>
    </row>
    <row r="105" spans="2:10" ht="14.25">
      <c r="B105" s="1132" t="s">
        <v>470</v>
      </c>
      <c r="C105" s="1133">
        <f t="shared" ref="C105:H105" si="8">ROUND(AVERAGE(C73:C102),1)</f>
        <v>16.7</v>
      </c>
      <c r="D105" s="1133">
        <f t="shared" si="8"/>
        <v>0.5</v>
      </c>
      <c r="E105" s="1134">
        <f t="shared" si="8"/>
        <v>8.3000000000000007</v>
      </c>
      <c r="F105" s="1135">
        <f t="shared" si="8"/>
        <v>16.399999999999999</v>
      </c>
      <c r="G105" s="1133">
        <f t="shared" si="8"/>
        <v>0.4</v>
      </c>
      <c r="H105" s="1133">
        <f t="shared" si="8"/>
        <v>7.6</v>
      </c>
      <c r="I105" s="627"/>
      <c r="J105" s="627"/>
    </row>
    <row r="106" spans="2:10" ht="14.25">
      <c r="B106" s="390">
        <v>42917</v>
      </c>
      <c r="C106" s="413">
        <v>17.100000000000001</v>
      </c>
      <c r="D106" s="413">
        <v>0.5</v>
      </c>
      <c r="E106" s="422">
        <v>8.3000000000000007</v>
      </c>
      <c r="F106" s="421">
        <v>16.600000000000001</v>
      </c>
      <c r="G106" s="413">
        <v>0.4</v>
      </c>
      <c r="H106" s="413">
        <v>7.5</v>
      </c>
    </row>
    <row r="107" spans="2:10" ht="14.25">
      <c r="B107" s="390">
        <v>42918</v>
      </c>
      <c r="C107" s="413">
        <v>17.399999999999999</v>
      </c>
      <c r="D107" s="413">
        <v>0.5</v>
      </c>
      <c r="E107" s="422">
        <v>8.3000000000000007</v>
      </c>
      <c r="F107" s="421">
        <v>16.8</v>
      </c>
      <c r="G107" s="413">
        <v>0.4</v>
      </c>
      <c r="H107" s="413">
        <v>7.6</v>
      </c>
    </row>
    <row r="108" spans="2:10" ht="14.25">
      <c r="B108" s="390">
        <v>42919</v>
      </c>
      <c r="C108" s="413">
        <v>16.5</v>
      </c>
      <c r="D108" s="413">
        <v>0.5</v>
      </c>
      <c r="E108" s="422">
        <v>8.3000000000000007</v>
      </c>
      <c r="F108" s="421">
        <v>17.2</v>
      </c>
      <c r="G108" s="413">
        <v>0.4</v>
      </c>
      <c r="H108" s="413">
        <v>7.6</v>
      </c>
    </row>
    <row r="109" spans="2:10" ht="14.25">
      <c r="B109" s="390">
        <v>42920</v>
      </c>
      <c r="C109" s="413">
        <v>18.2</v>
      </c>
      <c r="D109" s="413">
        <v>0.5</v>
      </c>
      <c r="E109" s="422">
        <v>8.3000000000000007</v>
      </c>
      <c r="F109" s="421">
        <v>17</v>
      </c>
      <c r="G109" s="413">
        <v>0.4</v>
      </c>
      <c r="H109" s="413">
        <v>7.5</v>
      </c>
    </row>
    <row r="110" spans="2:10" ht="14.25">
      <c r="B110" s="390">
        <v>42921</v>
      </c>
      <c r="C110" s="413">
        <v>16.600000000000001</v>
      </c>
      <c r="D110" s="413">
        <v>0.5</v>
      </c>
      <c r="E110" s="422">
        <v>8.3000000000000007</v>
      </c>
      <c r="F110" s="421">
        <v>16.5</v>
      </c>
      <c r="G110" s="413">
        <v>0.4</v>
      </c>
      <c r="H110" s="413">
        <v>7.6</v>
      </c>
    </row>
    <row r="111" spans="2:10" ht="14.25">
      <c r="B111" s="390">
        <v>42922</v>
      </c>
      <c r="C111" s="413">
        <v>18.3</v>
      </c>
      <c r="D111" s="413">
        <v>0.5</v>
      </c>
      <c r="E111" s="422">
        <v>8.3000000000000007</v>
      </c>
      <c r="F111" s="421">
        <v>16.600000000000001</v>
      </c>
      <c r="G111" s="413">
        <v>0.4</v>
      </c>
      <c r="H111" s="413">
        <v>7.6</v>
      </c>
    </row>
    <row r="112" spans="2:10" ht="14.25">
      <c r="B112" s="390">
        <v>42923</v>
      </c>
      <c r="C112" s="413">
        <v>17.899999999999999</v>
      </c>
      <c r="D112" s="413">
        <v>0.5</v>
      </c>
      <c r="E112" s="422">
        <v>8.3000000000000007</v>
      </c>
      <c r="F112" s="421">
        <v>16.399999999999999</v>
      </c>
      <c r="G112" s="413">
        <v>0.4</v>
      </c>
      <c r="H112" s="413">
        <v>7.5</v>
      </c>
    </row>
    <row r="113" spans="2:8" ht="14.25">
      <c r="B113" s="390">
        <v>42924</v>
      </c>
      <c r="C113" s="413">
        <v>17.5</v>
      </c>
      <c r="D113" s="413">
        <v>0.5</v>
      </c>
      <c r="E113" s="422">
        <v>8.3000000000000007</v>
      </c>
      <c r="F113" s="421">
        <v>16.600000000000001</v>
      </c>
      <c r="G113" s="413">
        <v>0.4</v>
      </c>
      <c r="H113" s="413">
        <v>7.5</v>
      </c>
    </row>
    <row r="114" spans="2:8" ht="14.25">
      <c r="B114" s="390">
        <v>42925</v>
      </c>
      <c r="C114" s="413">
        <v>17.100000000000001</v>
      </c>
      <c r="D114" s="413">
        <v>0.5</v>
      </c>
      <c r="E114" s="422">
        <v>8.3000000000000007</v>
      </c>
      <c r="F114" s="421">
        <v>17.8</v>
      </c>
      <c r="G114" s="413">
        <v>0.4</v>
      </c>
      <c r="H114" s="413">
        <v>7.5</v>
      </c>
    </row>
    <row r="115" spans="2:8" ht="14.25">
      <c r="B115" s="390">
        <v>42926</v>
      </c>
      <c r="C115" s="413">
        <v>18.8</v>
      </c>
      <c r="D115" s="413">
        <v>0.5</v>
      </c>
      <c r="E115" s="422">
        <v>8.3000000000000007</v>
      </c>
      <c r="F115" s="421">
        <v>17.600000000000001</v>
      </c>
      <c r="G115" s="413">
        <v>0.4</v>
      </c>
      <c r="H115" s="413">
        <v>7.6</v>
      </c>
    </row>
    <row r="116" spans="2:8" ht="14.25">
      <c r="B116" s="390">
        <v>42927</v>
      </c>
      <c r="C116" s="413">
        <v>18.100000000000001</v>
      </c>
      <c r="D116" s="413">
        <v>0.5</v>
      </c>
      <c r="E116" s="422">
        <v>8.3000000000000007</v>
      </c>
      <c r="F116" s="421">
        <v>16.600000000000001</v>
      </c>
      <c r="G116" s="413">
        <v>0.5</v>
      </c>
      <c r="H116" s="413">
        <v>7.6</v>
      </c>
    </row>
    <row r="117" spans="2:8" ht="14.25">
      <c r="B117" s="390">
        <v>42928</v>
      </c>
      <c r="C117" s="413">
        <v>18.7</v>
      </c>
      <c r="D117" s="413">
        <v>0.5</v>
      </c>
      <c r="E117" s="422">
        <v>8.3000000000000007</v>
      </c>
      <c r="F117" s="421">
        <v>17.3</v>
      </c>
      <c r="G117" s="413">
        <v>0.4</v>
      </c>
      <c r="H117" s="413">
        <v>7.5</v>
      </c>
    </row>
    <row r="118" spans="2:8" ht="14.25">
      <c r="B118" s="390">
        <v>42929</v>
      </c>
      <c r="C118" s="413">
        <v>18.399999999999999</v>
      </c>
      <c r="D118" s="413">
        <v>0.5</v>
      </c>
      <c r="E118" s="422">
        <v>8.3000000000000007</v>
      </c>
      <c r="F118" s="421">
        <v>17</v>
      </c>
      <c r="G118" s="413">
        <v>0.5</v>
      </c>
      <c r="H118" s="413">
        <v>7.5</v>
      </c>
    </row>
    <row r="119" spans="2:8" ht="14.25">
      <c r="B119" s="390">
        <v>42930</v>
      </c>
      <c r="C119" s="413">
        <v>18.8</v>
      </c>
      <c r="D119" s="413">
        <v>0.5</v>
      </c>
      <c r="E119" s="422">
        <v>8.3000000000000007</v>
      </c>
      <c r="F119" s="421">
        <v>16.7</v>
      </c>
      <c r="G119" s="413">
        <v>0.5</v>
      </c>
      <c r="H119" s="413">
        <v>7.5</v>
      </c>
    </row>
    <row r="120" spans="2:8" ht="14.25">
      <c r="B120" s="390">
        <v>42931</v>
      </c>
      <c r="C120" s="413">
        <v>17.3</v>
      </c>
      <c r="D120" s="413">
        <v>0.5</v>
      </c>
      <c r="E120" s="422">
        <v>8.3000000000000007</v>
      </c>
      <c r="F120" s="421">
        <v>17.399999999999999</v>
      </c>
      <c r="G120" s="413">
        <v>0.4</v>
      </c>
      <c r="H120" s="413">
        <v>7.6</v>
      </c>
    </row>
    <row r="121" spans="2:8" ht="14.25">
      <c r="B121" s="390">
        <v>42932</v>
      </c>
      <c r="C121" s="413">
        <v>19.3</v>
      </c>
      <c r="D121" s="413">
        <v>0.5</v>
      </c>
      <c r="E121" s="422">
        <v>8.3000000000000007</v>
      </c>
      <c r="F121" s="421">
        <v>16.7</v>
      </c>
      <c r="G121" s="413">
        <v>0.4</v>
      </c>
      <c r="H121" s="413">
        <v>7.6</v>
      </c>
    </row>
    <row r="122" spans="2:8" ht="14.25">
      <c r="B122" s="390">
        <v>42933</v>
      </c>
      <c r="C122" s="413">
        <v>18.5</v>
      </c>
      <c r="D122" s="413">
        <v>0.5</v>
      </c>
      <c r="E122" s="422">
        <v>8.1999999999999993</v>
      </c>
      <c r="F122" s="421">
        <v>17.2</v>
      </c>
      <c r="G122" s="413">
        <v>0.4</v>
      </c>
      <c r="H122" s="413">
        <v>7.6</v>
      </c>
    </row>
    <row r="123" spans="2:8" ht="14.25">
      <c r="B123" s="390">
        <v>42934</v>
      </c>
      <c r="C123" s="413">
        <v>18.7</v>
      </c>
      <c r="D123" s="413">
        <v>0.5</v>
      </c>
      <c r="E123" s="422">
        <v>8.3000000000000007</v>
      </c>
      <c r="F123" s="421">
        <v>17</v>
      </c>
      <c r="G123" s="413">
        <v>0.4</v>
      </c>
      <c r="H123" s="413">
        <v>7.5</v>
      </c>
    </row>
    <row r="124" spans="2:8" ht="14.25">
      <c r="B124" s="390">
        <v>42935</v>
      </c>
      <c r="C124" s="413">
        <v>17.3</v>
      </c>
      <c r="D124" s="413">
        <v>0.5</v>
      </c>
      <c r="E124" s="422">
        <v>8.3000000000000007</v>
      </c>
      <c r="F124" s="421">
        <v>17.3</v>
      </c>
      <c r="G124" s="413">
        <v>0.4</v>
      </c>
      <c r="H124" s="413">
        <v>7.5</v>
      </c>
    </row>
    <row r="125" spans="2:8" ht="14.25">
      <c r="B125" s="390">
        <v>42936</v>
      </c>
      <c r="C125" s="413">
        <v>19.5</v>
      </c>
      <c r="D125" s="413">
        <v>0.5</v>
      </c>
      <c r="E125" s="422">
        <v>8.1999999999999993</v>
      </c>
      <c r="F125" s="421">
        <v>16.8</v>
      </c>
      <c r="G125" s="413">
        <v>0.4</v>
      </c>
      <c r="H125" s="413">
        <v>7.5</v>
      </c>
    </row>
    <row r="126" spans="2:8" ht="14.25">
      <c r="B126" s="390">
        <v>42937</v>
      </c>
      <c r="C126" s="413">
        <v>18.600000000000001</v>
      </c>
      <c r="D126" s="413">
        <v>0.5</v>
      </c>
      <c r="E126" s="422">
        <v>8.1999999999999993</v>
      </c>
      <c r="F126" s="421">
        <v>16.7</v>
      </c>
      <c r="G126" s="413">
        <v>0.4</v>
      </c>
      <c r="H126" s="413">
        <v>7.5</v>
      </c>
    </row>
    <row r="127" spans="2:8" ht="14.25">
      <c r="B127" s="390">
        <v>42938</v>
      </c>
      <c r="C127" s="413">
        <v>19</v>
      </c>
      <c r="D127" s="413">
        <v>0.6</v>
      </c>
      <c r="E127" s="422">
        <v>8.1999999999999993</v>
      </c>
      <c r="F127" s="421">
        <v>17</v>
      </c>
      <c r="G127" s="413">
        <v>0.4</v>
      </c>
      <c r="H127" s="413">
        <v>7.5</v>
      </c>
    </row>
    <row r="128" spans="2:8" ht="14.25">
      <c r="B128" s="390">
        <v>42939</v>
      </c>
      <c r="C128" s="413">
        <v>17.399999999999999</v>
      </c>
      <c r="D128" s="413">
        <v>0.5</v>
      </c>
      <c r="E128" s="422">
        <v>8.3000000000000007</v>
      </c>
      <c r="F128" s="421">
        <v>17.5</v>
      </c>
      <c r="G128" s="413">
        <v>0.4</v>
      </c>
      <c r="H128" s="413">
        <v>7.6</v>
      </c>
    </row>
    <row r="129" spans="2:10" ht="14.25">
      <c r="B129" s="390">
        <v>42940</v>
      </c>
      <c r="C129" s="413">
        <v>19.600000000000001</v>
      </c>
      <c r="D129" s="413">
        <v>0.5</v>
      </c>
      <c r="E129" s="422">
        <v>8.1999999999999993</v>
      </c>
      <c r="F129" s="421">
        <v>17.5</v>
      </c>
      <c r="G129" s="413">
        <v>0.3</v>
      </c>
      <c r="H129" s="413">
        <v>7.6</v>
      </c>
    </row>
    <row r="130" spans="2:10" ht="14.25">
      <c r="B130" s="390">
        <v>42941</v>
      </c>
      <c r="C130" s="413">
        <v>18.600000000000001</v>
      </c>
      <c r="D130" s="413">
        <v>0.5</v>
      </c>
      <c r="E130" s="422">
        <v>8.1999999999999993</v>
      </c>
      <c r="F130" s="421">
        <v>16.7</v>
      </c>
      <c r="G130" s="413">
        <v>0.6</v>
      </c>
      <c r="H130" s="413">
        <v>7.5</v>
      </c>
    </row>
    <row r="131" spans="2:10" ht="14.25">
      <c r="B131" s="390">
        <v>42942</v>
      </c>
      <c r="C131" s="413">
        <v>19</v>
      </c>
      <c r="D131" s="413">
        <v>0.5</v>
      </c>
      <c r="E131" s="422">
        <v>8.1999999999999993</v>
      </c>
      <c r="F131" s="421">
        <v>16.5</v>
      </c>
      <c r="G131" s="413">
        <v>0.5</v>
      </c>
      <c r="H131" s="413">
        <v>7.5</v>
      </c>
    </row>
    <row r="132" spans="2:10" ht="14.25">
      <c r="B132" s="390">
        <v>42943</v>
      </c>
      <c r="C132" s="413">
        <v>17</v>
      </c>
      <c r="D132" s="413">
        <v>0.5</v>
      </c>
      <c r="E132" s="422">
        <v>8.3000000000000007</v>
      </c>
      <c r="F132" s="421">
        <v>16.600000000000001</v>
      </c>
      <c r="G132" s="413">
        <v>0.4</v>
      </c>
      <c r="H132" s="413">
        <v>7.5</v>
      </c>
    </row>
    <row r="133" spans="2:10" ht="14.25">
      <c r="B133" s="390">
        <v>42944</v>
      </c>
      <c r="C133" s="413">
        <v>19</v>
      </c>
      <c r="D133" s="413">
        <v>0.5</v>
      </c>
      <c r="E133" s="422">
        <v>8.1999999999999993</v>
      </c>
      <c r="F133" s="421">
        <v>16.600000000000001</v>
      </c>
      <c r="G133" s="413">
        <v>0.4</v>
      </c>
      <c r="H133" s="413">
        <v>7.5</v>
      </c>
    </row>
    <row r="134" spans="2:10" ht="14.25">
      <c r="B134" s="390">
        <v>42945</v>
      </c>
      <c r="C134" s="413">
        <v>18.3</v>
      </c>
      <c r="D134" s="413">
        <v>0.5</v>
      </c>
      <c r="E134" s="422">
        <v>8.1999999999999993</v>
      </c>
      <c r="F134" s="421">
        <v>16.600000000000001</v>
      </c>
      <c r="G134" s="413">
        <v>0.4</v>
      </c>
      <c r="H134" s="413">
        <v>7.5</v>
      </c>
    </row>
    <row r="135" spans="2:10" ht="14.25">
      <c r="B135" s="390">
        <v>42946</v>
      </c>
      <c r="C135" s="413">
        <v>18.899999999999999</v>
      </c>
      <c r="D135" s="413">
        <v>0.5</v>
      </c>
      <c r="E135" s="422">
        <v>8.1999999999999993</v>
      </c>
      <c r="F135" s="421">
        <v>17.399999999999999</v>
      </c>
      <c r="G135" s="413">
        <v>0.4</v>
      </c>
      <c r="H135" s="413">
        <v>7.5</v>
      </c>
    </row>
    <row r="136" spans="2:10" ht="14.25">
      <c r="B136" s="390">
        <v>42947</v>
      </c>
      <c r="C136" s="420">
        <v>17.2</v>
      </c>
      <c r="D136" s="420">
        <v>0.5</v>
      </c>
      <c r="E136" s="419">
        <v>8.3000000000000007</v>
      </c>
      <c r="F136" s="418">
        <v>16.899999999999999</v>
      </c>
      <c r="G136" s="420">
        <v>0.5</v>
      </c>
      <c r="H136" s="420">
        <v>7.5</v>
      </c>
    </row>
    <row r="137" spans="2:10" ht="14.25">
      <c r="B137" s="1128" t="s">
        <v>471</v>
      </c>
      <c r="C137" s="1129">
        <f t="shared" ref="C137:H137" si="9">MAX(C106:C136)</f>
        <v>19.600000000000001</v>
      </c>
      <c r="D137" s="1129">
        <f t="shared" si="9"/>
        <v>0.6</v>
      </c>
      <c r="E137" s="1130">
        <f t="shared" si="9"/>
        <v>8.3000000000000007</v>
      </c>
      <c r="F137" s="1131">
        <f t="shared" si="9"/>
        <v>17.8</v>
      </c>
      <c r="G137" s="1129">
        <f t="shared" si="9"/>
        <v>0.6</v>
      </c>
      <c r="H137" s="1129">
        <f t="shared" si="9"/>
        <v>7.6</v>
      </c>
      <c r="I137" s="627"/>
      <c r="J137" s="627"/>
    </row>
    <row r="138" spans="2:10" ht="14.25">
      <c r="B138" s="389" t="s">
        <v>472</v>
      </c>
      <c r="C138" s="413">
        <f t="shared" ref="C138:H138" si="10">MIN(C106:C136)</f>
        <v>16.5</v>
      </c>
      <c r="D138" s="413">
        <f t="shared" si="10"/>
        <v>0.5</v>
      </c>
      <c r="E138" s="449">
        <f t="shared" si="10"/>
        <v>8.1999999999999993</v>
      </c>
      <c r="F138" s="421">
        <f t="shared" si="10"/>
        <v>16.399999999999999</v>
      </c>
      <c r="G138" s="413">
        <f t="shared" si="10"/>
        <v>0.3</v>
      </c>
      <c r="H138" s="413">
        <f t="shared" si="10"/>
        <v>7.5</v>
      </c>
      <c r="I138" s="627"/>
      <c r="J138" s="627"/>
    </row>
    <row r="139" spans="2:10" ht="14.25">
      <c r="B139" s="1132" t="s">
        <v>473</v>
      </c>
      <c r="C139" s="1133">
        <f t="shared" ref="C139:H139" si="11">ROUND(AVERAGE(C106:C136),1)</f>
        <v>18.100000000000001</v>
      </c>
      <c r="D139" s="1133">
        <f t="shared" si="11"/>
        <v>0.5</v>
      </c>
      <c r="E139" s="1134">
        <f t="shared" si="11"/>
        <v>8.3000000000000007</v>
      </c>
      <c r="F139" s="1135">
        <f t="shared" si="11"/>
        <v>16.899999999999999</v>
      </c>
      <c r="G139" s="1133">
        <f t="shared" si="11"/>
        <v>0.4</v>
      </c>
      <c r="H139" s="1133">
        <f t="shared" si="11"/>
        <v>7.5</v>
      </c>
      <c r="I139" s="627"/>
      <c r="J139" s="627"/>
    </row>
    <row r="140" spans="2:10" ht="14.25">
      <c r="B140" s="390">
        <v>42948</v>
      </c>
      <c r="C140" s="1139">
        <v>19.100000000000001</v>
      </c>
      <c r="D140" s="1139">
        <v>0.5</v>
      </c>
      <c r="E140" s="1140">
        <v>8.1999999999999993</v>
      </c>
      <c r="F140" s="1141">
        <v>17.3</v>
      </c>
      <c r="G140" s="1139">
        <v>0.5</v>
      </c>
      <c r="H140" s="1139">
        <v>7.5</v>
      </c>
    </row>
    <row r="141" spans="2:10" ht="14.25">
      <c r="B141" s="390">
        <v>42949</v>
      </c>
      <c r="C141" s="1142">
        <v>18.2</v>
      </c>
      <c r="D141" s="1142">
        <v>0.5</v>
      </c>
      <c r="E141" s="1143">
        <v>8.1999999999999993</v>
      </c>
      <c r="F141" s="1144">
        <v>16.5</v>
      </c>
      <c r="G141" s="1142">
        <v>0.4</v>
      </c>
      <c r="H141" s="1142">
        <v>7.5</v>
      </c>
    </row>
    <row r="142" spans="2:10" ht="14.25">
      <c r="B142" s="390">
        <v>42950</v>
      </c>
      <c r="C142" s="1142">
        <v>18.3</v>
      </c>
      <c r="D142" s="1142">
        <v>0.5</v>
      </c>
      <c r="E142" s="1143">
        <v>8.1999999999999993</v>
      </c>
      <c r="F142" s="1144">
        <v>16.399999999999999</v>
      </c>
      <c r="G142" s="1142">
        <v>0.4</v>
      </c>
      <c r="H142" s="1142">
        <v>7.5</v>
      </c>
    </row>
    <row r="143" spans="2:10" ht="14.25">
      <c r="B143" s="390">
        <v>42951</v>
      </c>
      <c r="C143" s="1142">
        <v>17.2</v>
      </c>
      <c r="D143" s="1142">
        <v>0.5</v>
      </c>
      <c r="E143" s="1143">
        <v>8.3000000000000007</v>
      </c>
      <c r="F143" s="1144">
        <v>16.399999999999999</v>
      </c>
      <c r="G143" s="1142">
        <v>0.4</v>
      </c>
      <c r="H143" s="1142">
        <v>7.5</v>
      </c>
    </row>
    <row r="144" spans="2:10" ht="14.25">
      <c r="B144" s="390">
        <v>42952</v>
      </c>
      <c r="C144" s="1142">
        <v>18.8</v>
      </c>
      <c r="D144" s="1142">
        <v>0.5</v>
      </c>
      <c r="E144" s="1143">
        <v>8.1999999999999993</v>
      </c>
      <c r="F144" s="1144">
        <v>17.100000000000001</v>
      </c>
      <c r="G144" s="1142">
        <v>0.4</v>
      </c>
      <c r="H144" s="1142">
        <v>7.6</v>
      </c>
    </row>
    <row r="145" spans="2:8" ht="14.25">
      <c r="B145" s="390">
        <v>42953</v>
      </c>
      <c r="C145" s="1142">
        <v>18.3</v>
      </c>
      <c r="D145" s="1142">
        <v>0.5</v>
      </c>
      <c r="E145" s="1143">
        <v>8.1999999999999993</v>
      </c>
      <c r="F145" s="1144">
        <v>16.7</v>
      </c>
      <c r="G145" s="1142">
        <v>0.5</v>
      </c>
      <c r="H145" s="1142">
        <v>7.6</v>
      </c>
    </row>
    <row r="146" spans="2:8" ht="14.25">
      <c r="B146" s="390">
        <v>42954</v>
      </c>
      <c r="C146" s="1142">
        <v>19.100000000000001</v>
      </c>
      <c r="D146" s="1142">
        <v>0.5</v>
      </c>
      <c r="E146" s="1143">
        <v>8.1999999999999993</v>
      </c>
      <c r="F146" s="1144">
        <v>16.399999999999999</v>
      </c>
      <c r="G146" s="1142">
        <v>0.4</v>
      </c>
      <c r="H146" s="1142">
        <v>7.6</v>
      </c>
    </row>
    <row r="147" spans="2:8" ht="14.25">
      <c r="B147" s="390">
        <v>42955</v>
      </c>
      <c r="C147" s="1142">
        <v>17.3</v>
      </c>
      <c r="D147" s="1142">
        <v>0.5</v>
      </c>
      <c r="E147" s="1143">
        <v>8.3000000000000007</v>
      </c>
      <c r="F147" s="1144">
        <v>17</v>
      </c>
      <c r="G147" s="1142">
        <v>0.5</v>
      </c>
      <c r="H147" s="1142">
        <v>7.5</v>
      </c>
    </row>
    <row r="148" spans="2:8" ht="14.25">
      <c r="B148" s="390">
        <v>42956</v>
      </c>
      <c r="C148" s="1142">
        <v>18.7</v>
      </c>
      <c r="D148" s="1142">
        <v>0.5</v>
      </c>
      <c r="E148" s="1143">
        <v>8.1999999999999993</v>
      </c>
      <c r="F148" s="1144">
        <v>17.600000000000001</v>
      </c>
      <c r="G148" s="1142">
        <v>0.5</v>
      </c>
      <c r="H148" s="1142">
        <v>7.5</v>
      </c>
    </row>
    <row r="149" spans="2:8" ht="14.25">
      <c r="B149" s="390">
        <v>42957</v>
      </c>
      <c r="C149" s="1142">
        <v>18.399999999999999</v>
      </c>
      <c r="D149" s="1142">
        <v>0.5</v>
      </c>
      <c r="E149" s="1143">
        <v>8.1999999999999993</v>
      </c>
      <c r="F149" s="1144">
        <v>16.7</v>
      </c>
      <c r="G149" s="1142">
        <v>0.4</v>
      </c>
      <c r="H149" s="1142">
        <v>7.6</v>
      </c>
    </row>
    <row r="150" spans="2:8" ht="14.25">
      <c r="B150" s="390">
        <v>42958</v>
      </c>
      <c r="C150" s="1142">
        <v>18.3</v>
      </c>
      <c r="D150" s="1142">
        <v>0.5</v>
      </c>
      <c r="E150" s="1143">
        <v>8.1999999999999993</v>
      </c>
      <c r="F150" s="1144">
        <v>17.100000000000001</v>
      </c>
      <c r="G150" s="1142">
        <v>0.4</v>
      </c>
      <c r="H150" s="1142">
        <v>7.5</v>
      </c>
    </row>
    <row r="151" spans="2:8" ht="14.25">
      <c r="B151" s="390">
        <v>42959</v>
      </c>
      <c r="C151" s="1142">
        <v>17.8</v>
      </c>
      <c r="D151" s="1142">
        <v>0.5</v>
      </c>
      <c r="E151" s="1143">
        <v>8.3000000000000007</v>
      </c>
      <c r="F151" s="1144">
        <v>16.5</v>
      </c>
      <c r="G151" s="1142">
        <v>0.4</v>
      </c>
      <c r="H151" s="1142">
        <v>7.6</v>
      </c>
    </row>
    <row r="152" spans="2:8" ht="14.25">
      <c r="B152" s="390">
        <v>42960</v>
      </c>
      <c r="C152" s="1142">
        <v>17</v>
      </c>
      <c r="D152" s="1142">
        <v>0.5</v>
      </c>
      <c r="E152" s="1143">
        <v>8.3000000000000007</v>
      </c>
      <c r="F152" s="1144">
        <v>16.8</v>
      </c>
      <c r="G152" s="1142">
        <v>0.4</v>
      </c>
      <c r="H152" s="1142">
        <v>7.5</v>
      </c>
    </row>
    <row r="153" spans="2:8" ht="14.25">
      <c r="B153" s="390">
        <v>42961</v>
      </c>
      <c r="C153" s="1142">
        <v>17.3</v>
      </c>
      <c r="D153" s="1142">
        <v>0.5</v>
      </c>
      <c r="E153" s="1143">
        <v>8.3000000000000007</v>
      </c>
      <c r="F153" s="1144">
        <v>16.899999999999999</v>
      </c>
      <c r="G153" s="1142">
        <v>0.4</v>
      </c>
      <c r="H153" s="1142">
        <v>7.5</v>
      </c>
    </row>
    <row r="154" spans="2:8" ht="14.25">
      <c r="B154" s="390">
        <v>42962</v>
      </c>
      <c r="C154" s="1142">
        <v>18.100000000000001</v>
      </c>
      <c r="D154" s="1142">
        <v>0.5</v>
      </c>
      <c r="E154" s="1143">
        <v>8.1999999999999993</v>
      </c>
      <c r="F154" s="1144">
        <v>16.899999999999999</v>
      </c>
      <c r="G154" s="1142">
        <v>0.4</v>
      </c>
      <c r="H154" s="1142">
        <v>7.5</v>
      </c>
    </row>
    <row r="155" spans="2:8" ht="14.25">
      <c r="B155" s="390">
        <v>42963</v>
      </c>
      <c r="C155" s="1142">
        <v>18.3</v>
      </c>
      <c r="D155" s="1142">
        <v>0.5</v>
      </c>
      <c r="E155" s="1143">
        <v>8.1999999999999993</v>
      </c>
      <c r="F155" s="1144">
        <v>16.5</v>
      </c>
      <c r="G155" s="1142">
        <v>0.4</v>
      </c>
      <c r="H155" s="1142">
        <v>7.6</v>
      </c>
    </row>
    <row r="156" spans="2:8" ht="14.25">
      <c r="B156" s="390">
        <v>42964</v>
      </c>
      <c r="C156" s="1142">
        <v>17</v>
      </c>
      <c r="D156" s="1142">
        <v>0.5</v>
      </c>
      <c r="E156" s="1143">
        <v>8.3000000000000007</v>
      </c>
      <c r="F156" s="1144">
        <v>16.399999999999999</v>
      </c>
      <c r="G156" s="1142">
        <v>0.5</v>
      </c>
      <c r="H156" s="1142">
        <v>7.5</v>
      </c>
    </row>
    <row r="157" spans="2:8" ht="14.25">
      <c r="B157" s="390">
        <v>42965</v>
      </c>
      <c r="C157" s="1142">
        <v>17.2</v>
      </c>
      <c r="D157" s="1142">
        <v>0.5</v>
      </c>
      <c r="E157" s="1143">
        <v>8.3000000000000007</v>
      </c>
      <c r="F157" s="1144">
        <v>16.600000000000001</v>
      </c>
      <c r="G157" s="1142">
        <v>0.4</v>
      </c>
      <c r="H157" s="1142">
        <v>7.5</v>
      </c>
    </row>
    <row r="158" spans="2:8" ht="14.25">
      <c r="B158" s="390">
        <v>42966</v>
      </c>
      <c r="C158" s="1142">
        <v>18.2</v>
      </c>
      <c r="D158" s="1142">
        <v>0.5</v>
      </c>
      <c r="E158" s="1143">
        <v>8.1999999999999993</v>
      </c>
      <c r="F158" s="1144">
        <v>16.5</v>
      </c>
      <c r="G158" s="1142">
        <v>0.3</v>
      </c>
      <c r="H158" s="1142">
        <v>7.6</v>
      </c>
    </row>
    <row r="159" spans="2:8" ht="14.25">
      <c r="B159" s="390">
        <v>42967</v>
      </c>
      <c r="C159" s="1142">
        <v>18.100000000000001</v>
      </c>
      <c r="D159" s="1142">
        <v>0.5</v>
      </c>
      <c r="E159" s="1143">
        <v>8.1999999999999993</v>
      </c>
      <c r="F159" s="1144">
        <v>17.899999999999999</v>
      </c>
      <c r="G159" s="1142">
        <v>0.3</v>
      </c>
      <c r="H159" s="1142">
        <v>7.7</v>
      </c>
    </row>
    <row r="160" spans="2:8" ht="14.25">
      <c r="B160" s="390">
        <v>42968</v>
      </c>
      <c r="C160" s="1142">
        <v>18.5</v>
      </c>
      <c r="D160" s="1142">
        <v>0.5</v>
      </c>
      <c r="E160" s="1143">
        <v>8.1999999999999993</v>
      </c>
      <c r="F160" s="1144">
        <v>17.100000000000001</v>
      </c>
      <c r="G160" s="1142">
        <v>0.5</v>
      </c>
      <c r="H160" s="1142">
        <v>7.5</v>
      </c>
    </row>
    <row r="161" spans="2:13" ht="14.25">
      <c r="B161" s="390">
        <v>42969</v>
      </c>
      <c r="C161" s="1142">
        <v>18.100000000000001</v>
      </c>
      <c r="D161" s="1142">
        <v>0.5</v>
      </c>
      <c r="E161" s="1143">
        <v>8.1999999999999993</v>
      </c>
      <c r="F161" s="1144">
        <v>17</v>
      </c>
      <c r="G161" s="1142">
        <v>0.4</v>
      </c>
      <c r="H161" s="1142">
        <v>7.5</v>
      </c>
    </row>
    <row r="162" spans="2:13" ht="14.25">
      <c r="B162" s="390">
        <v>42970</v>
      </c>
      <c r="C162" s="1142">
        <v>18.399999999999999</v>
      </c>
      <c r="D162" s="1142">
        <v>0.5</v>
      </c>
      <c r="E162" s="1143">
        <v>8.1999999999999993</v>
      </c>
      <c r="F162" s="1144">
        <v>16.600000000000001</v>
      </c>
      <c r="G162" s="1142">
        <v>0.4</v>
      </c>
      <c r="H162" s="1142">
        <v>7.5</v>
      </c>
    </row>
    <row r="163" spans="2:13" ht="14.25">
      <c r="B163" s="390">
        <v>42971</v>
      </c>
      <c r="C163" s="1142">
        <v>17.399999999999999</v>
      </c>
      <c r="D163" s="1142">
        <v>0.5</v>
      </c>
      <c r="E163" s="1143">
        <v>8.1999999999999993</v>
      </c>
      <c r="F163" s="1144">
        <v>17</v>
      </c>
      <c r="G163" s="1142">
        <v>0.5</v>
      </c>
      <c r="H163" s="1142">
        <v>7.5</v>
      </c>
    </row>
    <row r="164" spans="2:13" ht="14.25">
      <c r="B164" s="390">
        <v>42972</v>
      </c>
      <c r="C164" s="1142">
        <v>19.2</v>
      </c>
      <c r="D164" s="1142">
        <v>0.5</v>
      </c>
      <c r="E164" s="1143">
        <v>8.1999999999999993</v>
      </c>
      <c r="F164" s="1144">
        <v>16.600000000000001</v>
      </c>
      <c r="G164" s="1142">
        <v>0.6</v>
      </c>
      <c r="H164" s="1142">
        <v>7.5</v>
      </c>
    </row>
    <row r="165" spans="2:13" ht="14.25">
      <c r="B165" s="390">
        <v>42973</v>
      </c>
      <c r="C165" s="1142">
        <v>18.399999999999999</v>
      </c>
      <c r="D165" s="1142">
        <v>0.6</v>
      </c>
      <c r="E165" s="1143">
        <v>8.1</v>
      </c>
      <c r="F165" s="1144">
        <v>17.100000000000001</v>
      </c>
      <c r="G165" s="1142">
        <v>0.4</v>
      </c>
      <c r="H165" s="1142">
        <v>7.5</v>
      </c>
    </row>
    <row r="166" spans="2:13" ht="14.25">
      <c r="B166" s="390">
        <v>42974</v>
      </c>
      <c r="C166" s="1142">
        <v>18.3</v>
      </c>
      <c r="D166" s="1142">
        <v>0.5</v>
      </c>
      <c r="E166" s="1143">
        <v>8.1999999999999993</v>
      </c>
      <c r="F166" s="1144">
        <v>17.5</v>
      </c>
      <c r="G166" s="1142">
        <v>0.4</v>
      </c>
      <c r="H166" s="1142">
        <v>7.5</v>
      </c>
    </row>
    <row r="167" spans="2:13" ht="14.25">
      <c r="B167" s="390">
        <v>42975</v>
      </c>
      <c r="C167" s="1142">
        <v>17.3</v>
      </c>
      <c r="D167" s="1142">
        <v>0.5</v>
      </c>
      <c r="E167" s="1143">
        <v>8</v>
      </c>
      <c r="F167" s="1144">
        <v>17</v>
      </c>
      <c r="G167" s="1142">
        <v>0.5</v>
      </c>
      <c r="H167" s="1142">
        <v>7.5</v>
      </c>
    </row>
    <row r="168" spans="2:13" ht="14.25">
      <c r="B168" s="390">
        <v>42976</v>
      </c>
      <c r="C168" s="1142">
        <v>19.100000000000001</v>
      </c>
      <c r="D168" s="1142">
        <v>0.6</v>
      </c>
      <c r="E168" s="1143">
        <v>7.9</v>
      </c>
      <c r="F168" s="1144">
        <v>16.600000000000001</v>
      </c>
      <c r="G168" s="1142">
        <v>0.4</v>
      </c>
      <c r="H168" s="1142">
        <v>7.5</v>
      </c>
    </row>
    <row r="169" spans="2:13" ht="14.25">
      <c r="B169" s="390">
        <v>42977</v>
      </c>
      <c r="C169" s="1142">
        <v>18.399999999999999</v>
      </c>
      <c r="D169" s="1142">
        <v>0.6</v>
      </c>
      <c r="E169" s="1143">
        <v>8</v>
      </c>
      <c r="F169" s="1144">
        <v>16.5</v>
      </c>
      <c r="G169" s="1142">
        <v>0.4</v>
      </c>
      <c r="H169" s="1142">
        <v>7.5</v>
      </c>
    </row>
    <row r="170" spans="2:13" ht="14.25">
      <c r="B170" s="390">
        <v>42978</v>
      </c>
      <c r="C170" s="1145">
        <v>18.100000000000001</v>
      </c>
      <c r="D170" s="1145">
        <v>0.6</v>
      </c>
      <c r="E170" s="1146">
        <v>8</v>
      </c>
      <c r="F170" s="1147">
        <v>16.7</v>
      </c>
      <c r="G170" s="1145">
        <v>0.4</v>
      </c>
      <c r="H170" s="1145">
        <v>7.5</v>
      </c>
    </row>
    <row r="171" spans="2:13" ht="14.25">
      <c r="B171" s="1128" t="s">
        <v>476</v>
      </c>
      <c r="C171" s="1129">
        <f t="shared" ref="C171:H171" si="12">MAX(C140:C170)</f>
        <v>19.2</v>
      </c>
      <c r="D171" s="1129">
        <f t="shared" si="12"/>
        <v>0.6</v>
      </c>
      <c r="E171" s="1130">
        <f t="shared" si="12"/>
        <v>8.3000000000000007</v>
      </c>
      <c r="F171" s="1131">
        <f t="shared" si="12"/>
        <v>17.899999999999999</v>
      </c>
      <c r="G171" s="1129">
        <f t="shared" si="12"/>
        <v>0.6</v>
      </c>
      <c r="H171" s="1129">
        <f t="shared" si="12"/>
        <v>7.7</v>
      </c>
      <c r="I171" s="627"/>
      <c r="J171" s="627"/>
    </row>
    <row r="172" spans="2:13" ht="14.25">
      <c r="B172" s="389" t="s">
        <v>477</v>
      </c>
      <c r="C172" s="413">
        <f t="shared" ref="C172:H172" si="13">MIN(C140:C170)</f>
        <v>17</v>
      </c>
      <c r="D172" s="413">
        <f t="shared" si="13"/>
        <v>0.5</v>
      </c>
      <c r="E172" s="449">
        <f t="shared" si="13"/>
        <v>7.9</v>
      </c>
      <c r="F172" s="421">
        <f t="shared" si="13"/>
        <v>16.399999999999999</v>
      </c>
      <c r="G172" s="413">
        <f t="shared" si="13"/>
        <v>0.3</v>
      </c>
      <c r="H172" s="413">
        <f t="shared" si="13"/>
        <v>7.5</v>
      </c>
      <c r="I172" s="627"/>
      <c r="J172" s="627"/>
    </row>
    <row r="173" spans="2:13" ht="14.25">
      <c r="B173" s="1132" t="s">
        <v>478</v>
      </c>
      <c r="C173" s="1133">
        <f t="shared" ref="C173:H173" si="14">ROUND(AVERAGE(C140:C170),1)</f>
        <v>18.100000000000001</v>
      </c>
      <c r="D173" s="1133">
        <f t="shared" si="14"/>
        <v>0.5</v>
      </c>
      <c r="E173" s="1134">
        <f t="shared" si="14"/>
        <v>8.1999999999999993</v>
      </c>
      <c r="F173" s="1135">
        <f t="shared" si="14"/>
        <v>16.8</v>
      </c>
      <c r="G173" s="1133">
        <f t="shared" si="14"/>
        <v>0.4</v>
      </c>
      <c r="H173" s="1133">
        <f t="shared" si="14"/>
        <v>7.5</v>
      </c>
      <c r="I173" s="627"/>
      <c r="J173" s="627"/>
    </row>
    <row r="174" spans="2:13" ht="14.25">
      <c r="B174" s="390">
        <v>42979</v>
      </c>
      <c r="C174" s="1139">
        <v>16.7</v>
      </c>
      <c r="D174" s="1139">
        <v>0.5</v>
      </c>
      <c r="E174" s="1148">
        <v>8.1</v>
      </c>
      <c r="F174" s="1141">
        <v>16.3</v>
      </c>
      <c r="G174" s="1139">
        <v>0.4</v>
      </c>
      <c r="H174" s="1139">
        <v>7.5</v>
      </c>
      <c r="J174" s="2313" t="s">
        <v>365</v>
      </c>
      <c r="K174" s="2314"/>
      <c r="L174" s="2314"/>
      <c r="M174" s="2315"/>
    </row>
    <row r="175" spans="2:13" ht="14.25">
      <c r="B175" s="390">
        <v>42980</v>
      </c>
      <c r="C175" s="1142">
        <v>18.3</v>
      </c>
      <c r="D175" s="1142">
        <v>0.6</v>
      </c>
      <c r="E175" s="1149">
        <v>8</v>
      </c>
      <c r="F175" s="1144">
        <v>16.399999999999999</v>
      </c>
      <c r="G175" s="1142">
        <v>0.4</v>
      </c>
      <c r="H175" s="1142">
        <v>7.5</v>
      </c>
      <c r="J175" s="2316"/>
      <c r="K175" s="2317"/>
      <c r="L175" s="2317"/>
      <c r="M175" s="2318"/>
    </row>
    <row r="176" spans="2:13" ht="14.25">
      <c r="B176" s="390">
        <v>42981</v>
      </c>
      <c r="C176" s="1142">
        <v>17.7</v>
      </c>
      <c r="D176" s="1142">
        <v>0.6</v>
      </c>
      <c r="E176" s="1149">
        <v>8</v>
      </c>
      <c r="F176" s="1144">
        <v>16.899999999999999</v>
      </c>
      <c r="G176" s="1142">
        <v>0.4</v>
      </c>
      <c r="H176" s="1142">
        <v>7.5</v>
      </c>
      <c r="J176" s="546" t="s">
        <v>366</v>
      </c>
      <c r="K176" s="563">
        <v>42997</v>
      </c>
      <c r="L176" s="562" t="s">
        <v>92</v>
      </c>
      <c r="M176" s="562" t="s">
        <v>93</v>
      </c>
    </row>
    <row r="177" spans="2:13" ht="14.25">
      <c r="B177" s="390">
        <v>42982</v>
      </c>
      <c r="C177" s="1142">
        <v>17.5</v>
      </c>
      <c r="D177" s="1142">
        <v>0.6</v>
      </c>
      <c r="E177" s="1149">
        <v>8.1</v>
      </c>
      <c r="F177" s="1144">
        <v>16.5</v>
      </c>
      <c r="G177" s="1142">
        <v>0.4</v>
      </c>
      <c r="H177" s="1142">
        <v>7.5</v>
      </c>
      <c r="J177" s="547" t="s">
        <v>95</v>
      </c>
      <c r="K177" s="548" t="s">
        <v>367</v>
      </c>
      <c r="L177" s="558">
        <v>18.8</v>
      </c>
      <c r="M177" s="559">
        <v>18.100000000000001</v>
      </c>
    </row>
    <row r="178" spans="2:13" ht="14.25">
      <c r="B178" s="390">
        <v>42983</v>
      </c>
      <c r="C178" s="1142">
        <v>16.8</v>
      </c>
      <c r="D178" s="1142">
        <v>0.5</v>
      </c>
      <c r="E178" s="1149">
        <v>8.1</v>
      </c>
      <c r="F178" s="1144">
        <v>16.3</v>
      </c>
      <c r="G178" s="1142">
        <v>0.4</v>
      </c>
      <c r="H178" s="1142">
        <v>7.5</v>
      </c>
      <c r="J178" s="547" t="s">
        <v>368</v>
      </c>
      <c r="K178" s="548" t="s">
        <v>97</v>
      </c>
      <c r="L178" s="557">
        <v>0.19</v>
      </c>
      <c r="M178" s="560">
        <v>0.28000000000000003</v>
      </c>
    </row>
    <row r="179" spans="2:13" ht="14.25">
      <c r="B179" s="390">
        <v>42984</v>
      </c>
      <c r="C179" s="1142">
        <v>18.2</v>
      </c>
      <c r="D179" s="1142">
        <v>0.6</v>
      </c>
      <c r="E179" s="1149">
        <v>8</v>
      </c>
      <c r="F179" s="1144">
        <v>16.399999999999999</v>
      </c>
      <c r="G179" s="1142">
        <v>0.4</v>
      </c>
      <c r="H179" s="1142">
        <v>7.5</v>
      </c>
      <c r="J179" s="547" t="s">
        <v>21</v>
      </c>
      <c r="K179" s="549"/>
      <c r="L179" s="557">
        <v>8.2100000000000009</v>
      </c>
      <c r="M179" s="560">
        <v>7.65</v>
      </c>
    </row>
    <row r="180" spans="2:13" ht="14.25">
      <c r="B180" s="390">
        <v>42985</v>
      </c>
      <c r="C180" s="1142">
        <v>17.600000000000001</v>
      </c>
      <c r="D180" s="1142">
        <v>0.6</v>
      </c>
      <c r="E180" s="1149">
        <v>8</v>
      </c>
      <c r="F180" s="1144">
        <v>16.399999999999999</v>
      </c>
      <c r="G180" s="1142">
        <v>0.4</v>
      </c>
      <c r="H180" s="1142">
        <v>7.5</v>
      </c>
      <c r="J180" s="547" t="s">
        <v>369</v>
      </c>
      <c r="K180" s="549" t="s">
        <v>370</v>
      </c>
      <c r="L180" s="558">
        <v>15.1</v>
      </c>
      <c r="M180" s="559">
        <v>20.399999999999999</v>
      </c>
    </row>
    <row r="181" spans="2:13" ht="14.25">
      <c r="B181" s="390">
        <v>42986</v>
      </c>
      <c r="C181" s="1142">
        <v>17.100000000000001</v>
      </c>
      <c r="D181" s="1142">
        <v>0.6</v>
      </c>
      <c r="E181" s="1149">
        <v>8</v>
      </c>
      <c r="F181" s="1144">
        <v>16.2</v>
      </c>
      <c r="G181" s="1142">
        <v>0.4</v>
      </c>
      <c r="H181" s="1142">
        <v>7.5</v>
      </c>
      <c r="J181" s="547" t="s">
        <v>371</v>
      </c>
      <c r="K181" s="549" t="s">
        <v>372</v>
      </c>
      <c r="L181" s="558">
        <v>53.4</v>
      </c>
      <c r="M181" s="559">
        <v>37.6</v>
      </c>
    </row>
    <row r="182" spans="2:13" ht="14.25">
      <c r="B182" s="390">
        <v>42987</v>
      </c>
      <c r="C182" s="1142">
        <v>16.8</v>
      </c>
      <c r="D182" s="1142">
        <v>0.5</v>
      </c>
      <c r="E182" s="1149">
        <v>8</v>
      </c>
      <c r="F182" s="1144">
        <v>16.600000000000001</v>
      </c>
      <c r="G182" s="1142">
        <v>0.4</v>
      </c>
      <c r="H182" s="1142">
        <v>7.5</v>
      </c>
      <c r="J182" s="547" t="s">
        <v>373</v>
      </c>
      <c r="K182" s="549" t="s">
        <v>372</v>
      </c>
      <c r="L182" s="558">
        <v>58</v>
      </c>
      <c r="M182" s="559">
        <v>68.2</v>
      </c>
    </row>
    <row r="183" spans="2:13" ht="14.25">
      <c r="B183" s="390">
        <v>42988</v>
      </c>
      <c r="C183" s="1142">
        <v>18.100000000000001</v>
      </c>
      <c r="D183" s="1142">
        <v>0.5</v>
      </c>
      <c r="E183" s="1149">
        <v>8</v>
      </c>
      <c r="F183" s="1144">
        <v>17.3</v>
      </c>
      <c r="G183" s="1142">
        <v>0.4</v>
      </c>
      <c r="H183" s="1142">
        <v>7.6</v>
      </c>
      <c r="J183" s="547" t="s">
        <v>374</v>
      </c>
      <c r="K183" s="549" t="s">
        <v>372</v>
      </c>
      <c r="L183" s="558">
        <v>41.2</v>
      </c>
      <c r="M183" s="559">
        <v>40.200000000000003</v>
      </c>
    </row>
    <row r="184" spans="2:13" ht="14.25">
      <c r="B184" s="390">
        <v>42989</v>
      </c>
      <c r="C184" s="1142">
        <v>18</v>
      </c>
      <c r="D184" s="1142">
        <v>0.5</v>
      </c>
      <c r="E184" s="1149">
        <v>7.9</v>
      </c>
      <c r="F184" s="1144">
        <v>16.7</v>
      </c>
      <c r="G184" s="1142">
        <v>0.4</v>
      </c>
      <c r="H184" s="1142">
        <v>7.5</v>
      </c>
      <c r="J184" s="547" t="s">
        <v>375</v>
      </c>
      <c r="K184" s="549" t="s">
        <v>372</v>
      </c>
      <c r="L184" s="558">
        <v>16.8</v>
      </c>
      <c r="M184" s="559">
        <v>28</v>
      </c>
    </row>
    <row r="185" spans="2:13" ht="14.25">
      <c r="B185" s="390">
        <v>42990</v>
      </c>
      <c r="C185" s="1142">
        <v>17.5</v>
      </c>
      <c r="D185" s="1142">
        <v>0.5</v>
      </c>
      <c r="E185" s="1149">
        <v>7.9</v>
      </c>
      <c r="F185" s="1144">
        <v>16.600000000000001</v>
      </c>
      <c r="G185" s="1142">
        <v>0.4</v>
      </c>
      <c r="H185" s="1142">
        <v>7.5</v>
      </c>
      <c r="J185" s="547" t="s">
        <v>376</v>
      </c>
      <c r="K185" s="549" t="s">
        <v>372</v>
      </c>
      <c r="L185" s="558">
        <v>4.8</v>
      </c>
      <c r="M185" s="559">
        <v>13</v>
      </c>
    </row>
    <row r="186" spans="2:13" ht="14.25">
      <c r="B186" s="390">
        <v>42991</v>
      </c>
      <c r="C186" s="1142">
        <v>16.899999999999999</v>
      </c>
      <c r="D186" s="1142">
        <v>0.5</v>
      </c>
      <c r="E186" s="1149">
        <v>7.9</v>
      </c>
      <c r="F186" s="1144">
        <v>16.399999999999999</v>
      </c>
      <c r="G186" s="1142">
        <v>0.4</v>
      </c>
      <c r="H186" s="1142">
        <v>7.5</v>
      </c>
      <c r="J186" s="547" t="s">
        <v>377</v>
      </c>
      <c r="K186" s="549" t="s">
        <v>372</v>
      </c>
      <c r="L186" s="554">
        <v>139</v>
      </c>
      <c r="M186" s="550">
        <v>185</v>
      </c>
    </row>
    <row r="187" spans="2:13" ht="14.25">
      <c r="B187" s="390">
        <v>42992</v>
      </c>
      <c r="C187" s="1142">
        <v>16.899999999999999</v>
      </c>
      <c r="D187" s="1142">
        <v>0.5</v>
      </c>
      <c r="E187" s="1149">
        <v>7.9</v>
      </c>
      <c r="F187" s="1144">
        <v>16.600000000000001</v>
      </c>
      <c r="G187" s="1142">
        <v>0.4</v>
      </c>
      <c r="H187" s="1142">
        <v>7.5</v>
      </c>
      <c r="J187" s="547" t="s">
        <v>378</v>
      </c>
      <c r="K187" s="549" t="s">
        <v>372</v>
      </c>
      <c r="L187" s="555">
        <v>7.0000000000000007E-2</v>
      </c>
      <c r="M187" s="561">
        <v>0.12</v>
      </c>
    </row>
    <row r="188" spans="2:13" ht="14.25">
      <c r="B188" s="390">
        <v>42993</v>
      </c>
      <c r="C188" s="1142">
        <v>18</v>
      </c>
      <c r="D188" s="1142">
        <v>0.5</v>
      </c>
      <c r="E188" s="1149">
        <v>7.9</v>
      </c>
      <c r="F188" s="1144">
        <v>16.2</v>
      </c>
      <c r="G188" s="1142">
        <v>0.5</v>
      </c>
      <c r="H188" s="1142">
        <v>7.5</v>
      </c>
      <c r="J188" s="547" t="s">
        <v>379</v>
      </c>
      <c r="K188" s="549" t="s">
        <v>372</v>
      </c>
      <c r="L188" s="554" t="s">
        <v>710</v>
      </c>
      <c r="M188" s="550" t="s">
        <v>710</v>
      </c>
    </row>
    <row r="189" spans="2:13" ht="14.25">
      <c r="B189" s="390">
        <v>42994</v>
      </c>
      <c r="C189" s="1142">
        <v>17.7</v>
      </c>
      <c r="D189" s="1142">
        <v>0.5</v>
      </c>
      <c r="E189" s="1149">
        <v>8</v>
      </c>
      <c r="F189" s="1144">
        <v>16.5</v>
      </c>
      <c r="G189" s="1142">
        <v>0.5</v>
      </c>
      <c r="H189" s="1142">
        <v>7.5</v>
      </c>
      <c r="J189" s="547" t="s">
        <v>380</v>
      </c>
      <c r="K189" s="549" t="s">
        <v>372</v>
      </c>
      <c r="L189" s="554"/>
      <c r="M189" s="551"/>
    </row>
    <row r="190" spans="2:13" ht="14.25">
      <c r="B190" s="390">
        <v>42995</v>
      </c>
      <c r="C190" s="1142">
        <v>17.399999999999999</v>
      </c>
      <c r="D190" s="1142">
        <v>0.5</v>
      </c>
      <c r="E190" s="1149">
        <v>8</v>
      </c>
      <c r="F190" s="1144">
        <v>16.5</v>
      </c>
      <c r="G190" s="1142">
        <v>0.4</v>
      </c>
      <c r="H190" s="1142">
        <v>7.5</v>
      </c>
      <c r="J190" s="547" t="s">
        <v>381</v>
      </c>
      <c r="K190" s="549" t="s">
        <v>372</v>
      </c>
      <c r="L190" s="554">
        <v>6.6</v>
      </c>
      <c r="M190" s="552">
        <v>9</v>
      </c>
    </row>
    <row r="191" spans="2:13" ht="14.25">
      <c r="B191" s="390">
        <v>42996</v>
      </c>
      <c r="C191" s="1142">
        <v>16.899999999999999</v>
      </c>
      <c r="D191" s="1142">
        <v>0.5</v>
      </c>
      <c r="E191" s="1149">
        <v>7.8</v>
      </c>
      <c r="F191" s="1144">
        <v>16.899999999999999</v>
      </c>
      <c r="G191" s="1142">
        <v>0.4</v>
      </c>
      <c r="H191" s="1142">
        <v>7.5</v>
      </c>
      <c r="J191" s="547" t="s">
        <v>88</v>
      </c>
      <c r="K191" s="549" t="s">
        <v>372</v>
      </c>
      <c r="L191" s="556">
        <v>0.04</v>
      </c>
      <c r="M191" s="553" t="s">
        <v>728</v>
      </c>
    </row>
    <row r="192" spans="2:13" ht="14.25">
      <c r="B192" s="390">
        <v>42997</v>
      </c>
      <c r="C192" s="1142">
        <v>18.2</v>
      </c>
      <c r="D192" s="1142">
        <v>0.5</v>
      </c>
      <c r="E192" s="1149">
        <v>8.1999999999999993</v>
      </c>
      <c r="F192" s="1144">
        <v>17</v>
      </c>
      <c r="G192" s="1142">
        <v>0.5</v>
      </c>
      <c r="H192" s="1142">
        <v>7.5</v>
      </c>
      <c r="J192" s="547" t="s">
        <v>26</v>
      </c>
      <c r="K192" s="549" t="s">
        <v>372</v>
      </c>
      <c r="L192" s="554"/>
      <c r="M192" s="550"/>
    </row>
    <row r="193" spans="2:13" ht="14.25">
      <c r="B193" s="390">
        <v>42998</v>
      </c>
      <c r="C193" s="1142">
        <v>17</v>
      </c>
      <c r="D193" s="1142">
        <v>0.5</v>
      </c>
      <c r="E193" s="1149">
        <v>8.1999999999999993</v>
      </c>
      <c r="F193" s="1144">
        <v>16.100000000000001</v>
      </c>
      <c r="G193" s="1142">
        <v>0.4</v>
      </c>
      <c r="H193" s="1142">
        <v>7.5</v>
      </c>
      <c r="J193" s="547" t="s">
        <v>382</v>
      </c>
      <c r="K193" s="549" t="s">
        <v>372</v>
      </c>
      <c r="L193" s="554" t="s">
        <v>321</v>
      </c>
      <c r="M193" s="550" t="s">
        <v>321</v>
      </c>
    </row>
    <row r="194" spans="2:13" ht="14.25">
      <c r="B194" s="390">
        <v>42999</v>
      </c>
      <c r="C194" s="1142">
        <v>17.399999999999999</v>
      </c>
      <c r="D194" s="1142">
        <v>0.5</v>
      </c>
      <c r="E194" s="1149">
        <v>8.1999999999999993</v>
      </c>
      <c r="F194" s="1144">
        <v>16.399999999999999</v>
      </c>
      <c r="G194" s="1142">
        <v>0.4</v>
      </c>
      <c r="H194" s="1142">
        <v>7.6</v>
      </c>
      <c r="J194" s="547" t="s">
        <v>383</v>
      </c>
      <c r="K194" s="549" t="s">
        <v>372</v>
      </c>
      <c r="L194" s="554">
        <v>0.12</v>
      </c>
      <c r="M194" s="551">
        <v>5.05</v>
      </c>
    </row>
    <row r="195" spans="2:13" ht="14.25">
      <c r="B195" s="390">
        <v>43000</v>
      </c>
      <c r="C195" s="1142">
        <v>17.899999999999999</v>
      </c>
      <c r="D195" s="1142">
        <v>0.5</v>
      </c>
      <c r="E195" s="1149">
        <v>8.1999999999999993</v>
      </c>
      <c r="F195" s="1144">
        <v>16.3</v>
      </c>
      <c r="G195" s="1142">
        <v>0.4</v>
      </c>
      <c r="H195" s="1142">
        <v>7.5</v>
      </c>
      <c r="J195" s="547" t="s">
        <v>98</v>
      </c>
      <c r="K195" s="549" t="s">
        <v>372</v>
      </c>
      <c r="L195" s="554">
        <v>0.2</v>
      </c>
      <c r="M195" s="551">
        <v>5.3</v>
      </c>
    </row>
    <row r="196" spans="2:13" ht="14.25">
      <c r="B196" s="390">
        <v>43001</v>
      </c>
      <c r="C196" s="1142">
        <v>17.899999999999999</v>
      </c>
      <c r="D196" s="1142">
        <v>0.5</v>
      </c>
      <c r="E196" s="1149">
        <v>8.1999999999999993</v>
      </c>
      <c r="F196" s="1144">
        <v>16.2</v>
      </c>
      <c r="G196" s="1142">
        <v>0.3</v>
      </c>
      <c r="H196" s="1142">
        <v>7.5</v>
      </c>
      <c r="J196" s="547" t="s">
        <v>384</v>
      </c>
      <c r="K196" s="549" t="s">
        <v>372</v>
      </c>
      <c r="L196" s="554">
        <v>0.06</v>
      </c>
      <c r="M196" s="551">
        <v>0.06</v>
      </c>
    </row>
    <row r="197" spans="2:13" ht="14.25">
      <c r="B197" s="390">
        <v>43002</v>
      </c>
      <c r="C197" s="1142">
        <v>16.7</v>
      </c>
      <c r="D197" s="1142">
        <v>0.5</v>
      </c>
      <c r="E197" s="1149">
        <v>8.1999999999999993</v>
      </c>
      <c r="F197" s="1144">
        <v>17.100000000000001</v>
      </c>
      <c r="G197" s="1142">
        <v>0.4</v>
      </c>
      <c r="H197" s="1142">
        <v>7.6</v>
      </c>
      <c r="J197" s="547" t="s">
        <v>385</v>
      </c>
      <c r="K197" s="549" t="s">
        <v>372</v>
      </c>
      <c r="L197" s="554"/>
      <c r="M197" s="551"/>
    </row>
    <row r="198" spans="2:13" ht="14.25">
      <c r="B198" s="390">
        <v>43003</v>
      </c>
      <c r="C198" s="1142">
        <v>18.100000000000001</v>
      </c>
      <c r="D198" s="1142">
        <v>0.5</v>
      </c>
      <c r="E198" s="1149">
        <v>8.1999999999999993</v>
      </c>
      <c r="F198" s="1144">
        <v>16.899999999999999</v>
      </c>
      <c r="G198" s="1142">
        <v>0.4</v>
      </c>
      <c r="H198" s="1142">
        <v>7.5</v>
      </c>
      <c r="J198" s="547" t="s">
        <v>386</v>
      </c>
      <c r="K198" s="549" t="s">
        <v>372</v>
      </c>
      <c r="L198" s="554">
        <v>8.9</v>
      </c>
      <c r="M198" s="552">
        <v>13</v>
      </c>
    </row>
    <row r="199" spans="2:13" ht="14.25">
      <c r="B199" s="390">
        <v>43004</v>
      </c>
      <c r="C199" s="1142">
        <v>17.7</v>
      </c>
      <c r="D199" s="1142">
        <v>0.5</v>
      </c>
      <c r="E199" s="1149">
        <v>8.1999999999999993</v>
      </c>
      <c r="F199" s="1144">
        <v>16.399999999999999</v>
      </c>
      <c r="G199" s="1142">
        <v>0.4</v>
      </c>
      <c r="H199" s="1142">
        <v>7.5</v>
      </c>
      <c r="J199" s="547" t="s">
        <v>27</v>
      </c>
      <c r="K199" s="549" t="s">
        <v>372</v>
      </c>
      <c r="L199" s="554">
        <v>47</v>
      </c>
      <c r="M199" s="552">
        <v>55.9</v>
      </c>
    </row>
    <row r="200" spans="2:13" ht="14.25">
      <c r="B200" s="390">
        <v>43005</v>
      </c>
      <c r="C200" s="1142">
        <v>17.600000000000001</v>
      </c>
      <c r="D200" s="1142">
        <v>0.5</v>
      </c>
      <c r="E200" s="1149">
        <v>8.1999999999999993</v>
      </c>
      <c r="F200" s="1144">
        <v>16.399999999999999</v>
      </c>
      <c r="G200" s="1142">
        <v>0.4</v>
      </c>
      <c r="H200" s="1142">
        <v>7.5</v>
      </c>
      <c r="J200" s="547" t="s">
        <v>387</v>
      </c>
      <c r="K200" s="548" t="s">
        <v>97</v>
      </c>
      <c r="L200" s="554">
        <v>1</v>
      </c>
      <c r="M200" s="551">
        <v>1</v>
      </c>
    </row>
    <row r="201" spans="2:13" ht="14.25">
      <c r="B201" s="390">
        <v>43006</v>
      </c>
      <c r="C201" s="1142">
        <v>16.600000000000001</v>
      </c>
      <c r="D201" s="1142">
        <v>0.5</v>
      </c>
      <c r="E201" s="1149">
        <v>8.1999999999999993</v>
      </c>
      <c r="F201" s="1144">
        <v>16</v>
      </c>
      <c r="G201" s="1142">
        <v>0.4</v>
      </c>
      <c r="H201" s="1142">
        <v>7.5</v>
      </c>
      <c r="J201" s="547" t="s">
        <v>388</v>
      </c>
      <c r="K201" s="549" t="s">
        <v>372</v>
      </c>
      <c r="L201" s="554"/>
      <c r="M201" s="550"/>
    </row>
    <row r="202" spans="2:13" ht="14.25">
      <c r="B202" s="390">
        <v>43007</v>
      </c>
      <c r="C202" s="1142">
        <v>18</v>
      </c>
      <c r="D202" s="1142">
        <v>0.5</v>
      </c>
      <c r="E202" s="1149">
        <v>8.1999999999999993</v>
      </c>
      <c r="F202" s="1144">
        <v>16.3</v>
      </c>
      <c r="G202" s="1142">
        <v>0.4</v>
      </c>
      <c r="H202" s="1142">
        <v>7.5</v>
      </c>
    </row>
    <row r="203" spans="2:13" ht="14.25">
      <c r="B203" s="390">
        <v>43008</v>
      </c>
      <c r="C203" s="1145">
        <v>17.3</v>
      </c>
      <c r="D203" s="1145">
        <v>0.5</v>
      </c>
      <c r="E203" s="1150">
        <v>8.1999999999999993</v>
      </c>
      <c r="F203" s="1147">
        <v>16.5</v>
      </c>
      <c r="G203" s="1145">
        <v>0.4</v>
      </c>
      <c r="H203" s="1145">
        <v>7.5</v>
      </c>
    </row>
    <row r="204" spans="2:13" ht="14.25">
      <c r="B204" s="1161" t="s">
        <v>482</v>
      </c>
      <c r="C204" s="1129">
        <f t="shared" ref="C204:H204" si="15">MAX(C174:C203)</f>
        <v>18.3</v>
      </c>
      <c r="D204" s="1129">
        <f t="shared" si="15"/>
        <v>0.6</v>
      </c>
      <c r="E204" s="1130">
        <f t="shared" si="15"/>
        <v>8.1999999999999993</v>
      </c>
      <c r="F204" s="1131">
        <f t="shared" si="15"/>
        <v>17.3</v>
      </c>
      <c r="G204" s="1129">
        <f t="shared" si="15"/>
        <v>0.5</v>
      </c>
      <c r="H204" s="1129">
        <f t="shared" si="15"/>
        <v>7.6</v>
      </c>
    </row>
    <row r="205" spans="2:13" ht="14.25">
      <c r="B205" s="389" t="s">
        <v>484</v>
      </c>
      <c r="C205" s="413">
        <f t="shared" ref="C205:H205" si="16">MIN(C174:C203)</f>
        <v>16.600000000000001</v>
      </c>
      <c r="D205" s="413">
        <f t="shared" si="16"/>
        <v>0.5</v>
      </c>
      <c r="E205" s="449">
        <f t="shared" si="16"/>
        <v>7.8</v>
      </c>
      <c r="F205" s="421">
        <f t="shared" si="16"/>
        <v>16</v>
      </c>
      <c r="G205" s="413">
        <f t="shared" si="16"/>
        <v>0.3</v>
      </c>
      <c r="H205" s="413">
        <f t="shared" si="16"/>
        <v>7.5</v>
      </c>
    </row>
    <row r="206" spans="2:13" ht="14.25">
      <c r="B206" s="1162" t="s">
        <v>485</v>
      </c>
      <c r="C206" s="1133">
        <f t="shared" ref="C206:H206" si="17">ROUND(AVERAGE(C174:C203),1)</f>
        <v>17.5</v>
      </c>
      <c r="D206" s="1133">
        <f t="shared" si="17"/>
        <v>0.5</v>
      </c>
      <c r="E206" s="1134">
        <f t="shared" si="17"/>
        <v>8.1</v>
      </c>
      <c r="F206" s="1135">
        <f t="shared" si="17"/>
        <v>16.5</v>
      </c>
      <c r="G206" s="1133">
        <f t="shared" si="17"/>
        <v>0.4</v>
      </c>
      <c r="H206" s="1133">
        <f t="shared" si="17"/>
        <v>7.5</v>
      </c>
    </row>
    <row r="207" spans="2:13" ht="14.25">
      <c r="B207" s="390">
        <v>43009</v>
      </c>
      <c r="C207" s="440">
        <v>16.7</v>
      </c>
      <c r="D207" s="440">
        <v>0.5</v>
      </c>
      <c r="E207" s="447">
        <v>8.1999999999999993</v>
      </c>
      <c r="F207" s="441">
        <v>16.5</v>
      </c>
      <c r="G207" s="440">
        <v>0.4</v>
      </c>
      <c r="H207" s="440">
        <v>7.5</v>
      </c>
    </row>
    <row r="208" spans="2:13" ht="14.25">
      <c r="B208" s="390">
        <v>43010</v>
      </c>
      <c r="C208" s="413">
        <v>16.5</v>
      </c>
      <c r="D208" s="413">
        <v>0.5</v>
      </c>
      <c r="E208" s="422">
        <v>8.3000000000000007</v>
      </c>
      <c r="F208" s="414">
        <v>16.2</v>
      </c>
      <c r="G208" s="413">
        <v>0.3</v>
      </c>
      <c r="H208" s="413">
        <v>7.5</v>
      </c>
    </row>
    <row r="209" spans="2:8" ht="14.25">
      <c r="B209" s="390">
        <v>43011</v>
      </c>
      <c r="C209" s="413">
        <v>17.5</v>
      </c>
      <c r="D209" s="413">
        <v>0.5</v>
      </c>
      <c r="E209" s="422">
        <v>8.1999999999999993</v>
      </c>
      <c r="F209" s="414">
        <v>16.3</v>
      </c>
      <c r="G209" s="413">
        <v>0.5</v>
      </c>
      <c r="H209" s="413">
        <v>7.5</v>
      </c>
    </row>
    <row r="210" spans="2:8" ht="14.25">
      <c r="B210" s="390">
        <v>43012</v>
      </c>
      <c r="C210" s="413">
        <v>17</v>
      </c>
      <c r="D210" s="413">
        <v>0.5</v>
      </c>
      <c r="E210" s="422">
        <v>8.1999999999999993</v>
      </c>
      <c r="F210" s="414">
        <v>16.3</v>
      </c>
      <c r="G210" s="413">
        <v>0.4</v>
      </c>
      <c r="H210" s="413">
        <v>7.5</v>
      </c>
    </row>
    <row r="211" spans="2:8" ht="14.25">
      <c r="B211" s="390">
        <v>43013</v>
      </c>
      <c r="C211" s="413">
        <v>16.5</v>
      </c>
      <c r="D211" s="413">
        <v>0.5</v>
      </c>
      <c r="E211" s="422">
        <v>8.3000000000000007</v>
      </c>
      <c r="F211" s="414">
        <v>16.2</v>
      </c>
      <c r="G211" s="413">
        <v>0.5</v>
      </c>
      <c r="H211" s="413">
        <v>7.5</v>
      </c>
    </row>
    <row r="212" spans="2:8" ht="14.25">
      <c r="B212" s="390">
        <v>43014</v>
      </c>
      <c r="C212" s="413">
        <v>16</v>
      </c>
      <c r="D212" s="413">
        <v>0.5</v>
      </c>
      <c r="E212" s="422">
        <v>8.3000000000000007</v>
      </c>
      <c r="F212" s="414">
        <v>16</v>
      </c>
      <c r="G212" s="413">
        <v>0.4</v>
      </c>
      <c r="H212" s="413">
        <v>7.5</v>
      </c>
    </row>
    <row r="213" spans="2:8" ht="14.25">
      <c r="B213" s="390">
        <v>43015</v>
      </c>
      <c r="C213" s="413">
        <v>16.899999999999999</v>
      </c>
      <c r="D213" s="413">
        <v>0.5</v>
      </c>
      <c r="E213" s="422">
        <v>8.1999999999999993</v>
      </c>
      <c r="F213" s="414">
        <v>16.2</v>
      </c>
      <c r="G213" s="413">
        <v>0.4</v>
      </c>
      <c r="H213" s="413">
        <v>7.5</v>
      </c>
    </row>
    <row r="214" spans="2:8" ht="14.25">
      <c r="B214" s="390">
        <v>43016</v>
      </c>
      <c r="C214" s="413">
        <v>16.8</v>
      </c>
      <c r="D214" s="413">
        <v>0.5</v>
      </c>
      <c r="E214" s="422">
        <v>8.3000000000000007</v>
      </c>
      <c r="F214" s="414">
        <v>16.3</v>
      </c>
      <c r="G214" s="413">
        <v>0.4</v>
      </c>
      <c r="H214" s="413">
        <v>7.6</v>
      </c>
    </row>
    <row r="215" spans="2:8" ht="14.25">
      <c r="B215" s="390">
        <v>43017</v>
      </c>
      <c r="C215" s="413">
        <v>16.2</v>
      </c>
      <c r="D215" s="413">
        <v>0.5</v>
      </c>
      <c r="E215" s="422">
        <v>8.3000000000000007</v>
      </c>
      <c r="F215" s="414">
        <v>16</v>
      </c>
      <c r="G215" s="413">
        <v>0.3</v>
      </c>
      <c r="H215" s="413">
        <v>7.6</v>
      </c>
    </row>
    <row r="216" spans="2:8" ht="14.25">
      <c r="B216" s="390">
        <v>43018</v>
      </c>
      <c r="C216" s="413">
        <v>16.3</v>
      </c>
      <c r="D216" s="413">
        <v>0.5</v>
      </c>
      <c r="E216" s="422">
        <v>8.3000000000000007</v>
      </c>
      <c r="F216" s="414">
        <v>16.3</v>
      </c>
      <c r="G216" s="413">
        <v>0.4</v>
      </c>
      <c r="H216" s="413">
        <v>7.5</v>
      </c>
    </row>
    <row r="217" spans="2:8" ht="14.25">
      <c r="B217" s="390">
        <v>43019</v>
      </c>
      <c r="C217" s="413">
        <v>17.100000000000001</v>
      </c>
      <c r="D217" s="413">
        <v>0.5</v>
      </c>
      <c r="E217" s="422">
        <v>8.1999999999999993</v>
      </c>
      <c r="F217" s="414">
        <v>16</v>
      </c>
      <c r="G217" s="413">
        <v>0.4</v>
      </c>
      <c r="H217" s="413">
        <v>7.5</v>
      </c>
    </row>
    <row r="218" spans="2:8" ht="14.25">
      <c r="B218" s="390">
        <v>43020</v>
      </c>
      <c r="C218" s="413">
        <v>17</v>
      </c>
      <c r="D218" s="413">
        <v>0.5</v>
      </c>
      <c r="E218" s="422">
        <v>8.1999999999999993</v>
      </c>
      <c r="F218" s="414">
        <v>16.2</v>
      </c>
      <c r="G218" s="413">
        <v>0.5</v>
      </c>
      <c r="H218" s="413">
        <v>7.5</v>
      </c>
    </row>
    <row r="219" spans="2:8" ht="14.25">
      <c r="B219" s="390">
        <v>43021</v>
      </c>
      <c r="C219" s="413">
        <v>16.399999999999999</v>
      </c>
      <c r="D219" s="413">
        <v>0.5</v>
      </c>
      <c r="E219" s="422">
        <v>8.3000000000000007</v>
      </c>
      <c r="F219" s="414">
        <v>16.2</v>
      </c>
      <c r="G219" s="413">
        <v>0.5</v>
      </c>
      <c r="H219" s="413">
        <v>7.5</v>
      </c>
    </row>
    <row r="220" spans="2:8" ht="14.25">
      <c r="B220" s="390">
        <v>43022</v>
      </c>
      <c r="C220" s="413">
        <v>15.9</v>
      </c>
      <c r="D220" s="413">
        <v>0.5</v>
      </c>
      <c r="E220" s="422">
        <v>8.3000000000000007</v>
      </c>
      <c r="F220" s="414">
        <v>16.2</v>
      </c>
      <c r="G220" s="413">
        <v>0.5</v>
      </c>
      <c r="H220" s="413">
        <v>7.5</v>
      </c>
    </row>
    <row r="221" spans="2:8" ht="14.25">
      <c r="B221" s="390">
        <v>43023</v>
      </c>
      <c r="C221" s="413">
        <v>16.399999999999999</v>
      </c>
      <c r="D221" s="413">
        <v>0.5</v>
      </c>
      <c r="E221" s="422">
        <v>8.3000000000000007</v>
      </c>
      <c r="F221" s="414">
        <v>16.100000000000001</v>
      </c>
      <c r="G221" s="413">
        <v>0.4</v>
      </c>
      <c r="H221" s="413">
        <v>7.6</v>
      </c>
    </row>
    <row r="222" spans="2:8" ht="14.25">
      <c r="B222" s="390">
        <v>43024</v>
      </c>
      <c r="C222" s="413">
        <v>16.100000000000001</v>
      </c>
      <c r="D222" s="413">
        <v>0.5</v>
      </c>
      <c r="E222" s="422">
        <v>8.3000000000000007</v>
      </c>
      <c r="F222" s="414">
        <v>15.9</v>
      </c>
      <c r="G222" s="413">
        <v>0.4</v>
      </c>
      <c r="H222" s="413">
        <v>7.5</v>
      </c>
    </row>
    <row r="223" spans="2:8" ht="14.25">
      <c r="B223" s="390">
        <v>43025</v>
      </c>
      <c r="C223" s="413">
        <v>15.6</v>
      </c>
      <c r="D223" s="413">
        <v>0.5</v>
      </c>
      <c r="E223" s="422">
        <v>8.3000000000000007</v>
      </c>
      <c r="F223" s="414">
        <v>15.7</v>
      </c>
      <c r="G223" s="413">
        <v>0.4</v>
      </c>
      <c r="H223" s="413">
        <v>7.5</v>
      </c>
    </row>
    <row r="224" spans="2:8" ht="14.25">
      <c r="B224" s="390">
        <v>43026</v>
      </c>
      <c r="C224" s="413">
        <v>15.4</v>
      </c>
      <c r="D224" s="413">
        <v>0.5</v>
      </c>
      <c r="E224" s="422">
        <v>8.3000000000000007</v>
      </c>
      <c r="F224" s="414">
        <v>15.7</v>
      </c>
      <c r="G224" s="413">
        <v>0.3</v>
      </c>
      <c r="H224" s="413">
        <v>7.6</v>
      </c>
    </row>
    <row r="225" spans="2:8" ht="14.25">
      <c r="B225" s="390">
        <v>43027</v>
      </c>
      <c r="C225" s="413">
        <v>15.3</v>
      </c>
      <c r="D225" s="413">
        <v>0.5</v>
      </c>
      <c r="E225" s="422">
        <v>7</v>
      </c>
      <c r="F225" s="414">
        <v>15.6</v>
      </c>
      <c r="G225" s="413">
        <v>0.4</v>
      </c>
      <c r="H225" s="413">
        <v>7.6</v>
      </c>
    </row>
    <row r="226" spans="2:8" ht="14.25">
      <c r="B226" s="390">
        <v>43028</v>
      </c>
      <c r="C226" s="413">
        <v>15.3</v>
      </c>
      <c r="D226" s="413">
        <v>0.5</v>
      </c>
      <c r="E226" s="422">
        <v>8.3000000000000007</v>
      </c>
      <c r="F226" s="414">
        <v>15.7</v>
      </c>
      <c r="G226" s="413">
        <v>0.3</v>
      </c>
      <c r="H226" s="413">
        <v>7.6</v>
      </c>
    </row>
    <row r="227" spans="2:8" ht="14.25">
      <c r="B227" s="390">
        <v>43029</v>
      </c>
      <c r="C227" s="413">
        <v>16</v>
      </c>
      <c r="D227" s="413">
        <v>0.6</v>
      </c>
      <c r="E227" s="422">
        <v>8.3000000000000007</v>
      </c>
      <c r="F227" s="414">
        <v>15.7</v>
      </c>
      <c r="G227" s="413">
        <v>0.4</v>
      </c>
      <c r="H227" s="413">
        <v>7.6</v>
      </c>
    </row>
    <row r="228" spans="2:8" ht="14.25">
      <c r="B228" s="390">
        <v>43030</v>
      </c>
      <c r="C228" s="413">
        <v>16</v>
      </c>
      <c r="D228" s="413">
        <v>0.5</v>
      </c>
      <c r="E228" s="422">
        <v>8.3000000000000007</v>
      </c>
      <c r="F228" s="414">
        <v>15.8</v>
      </c>
      <c r="G228" s="413">
        <v>0.4</v>
      </c>
      <c r="H228" s="413">
        <v>7.6</v>
      </c>
    </row>
    <row r="229" spans="2:8" ht="14.25">
      <c r="B229" s="390">
        <v>43031</v>
      </c>
      <c r="C229" s="413">
        <v>15.4</v>
      </c>
      <c r="D229" s="413">
        <v>0.5</v>
      </c>
      <c r="E229" s="422">
        <v>8.3000000000000007</v>
      </c>
      <c r="F229" s="414">
        <v>15.7</v>
      </c>
      <c r="G229" s="413">
        <v>0.4</v>
      </c>
      <c r="H229" s="413">
        <v>7.5</v>
      </c>
    </row>
    <row r="230" spans="2:8" ht="14.25">
      <c r="B230" s="390">
        <v>43032</v>
      </c>
      <c r="C230" s="413">
        <v>15.2</v>
      </c>
      <c r="D230" s="413">
        <v>0.6</v>
      </c>
      <c r="E230" s="422">
        <v>8.3000000000000007</v>
      </c>
      <c r="F230" s="414">
        <v>15.6</v>
      </c>
      <c r="G230" s="413">
        <v>0.4</v>
      </c>
      <c r="H230" s="413">
        <v>7.5</v>
      </c>
    </row>
    <row r="231" spans="2:8" ht="14.25">
      <c r="B231" s="390">
        <v>43033</v>
      </c>
      <c r="C231" s="413">
        <v>15.5</v>
      </c>
      <c r="D231" s="413">
        <v>0.6</v>
      </c>
      <c r="E231" s="422">
        <v>8.3000000000000007</v>
      </c>
      <c r="F231" s="414">
        <v>15.6</v>
      </c>
      <c r="G231" s="413">
        <v>0.4</v>
      </c>
      <c r="H231" s="413">
        <v>7.5</v>
      </c>
    </row>
    <row r="232" spans="2:8" ht="14.25">
      <c r="B232" s="390">
        <v>43034</v>
      </c>
      <c r="C232" s="413">
        <v>15.4</v>
      </c>
      <c r="D232" s="413">
        <v>0.6</v>
      </c>
      <c r="E232" s="422">
        <v>8.3000000000000007</v>
      </c>
      <c r="F232" s="414">
        <v>15.6</v>
      </c>
      <c r="G232" s="413">
        <v>0.4</v>
      </c>
      <c r="H232" s="413">
        <v>7.5</v>
      </c>
    </row>
    <row r="233" spans="2:8" ht="14.25">
      <c r="B233" s="390">
        <v>43035</v>
      </c>
      <c r="C233" s="413">
        <v>15.2</v>
      </c>
      <c r="D233" s="413">
        <v>0.6</v>
      </c>
      <c r="E233" s="422">
        <v>8.3000000000000007</v>
      </c>
      <c r="F233" s="414">
        <v>15.7</v>
      </c>
      <c r="G233" s="413">
        <v>0.4</v>
      </c>
      <c r="H233" s="413">
        <v>7.5</v>
      </c>
    </row>
    <row r="234" spans="2:8" ht="14.25">
      <c r="B234" s="390">
        <v>43036</v>
      </c>
      <c r="C234" s="413">
        <v>15.1</v>
      </c>
      <c r="D234" s="413">
        <v>0.6</v>
      </c>
      <c r="E234" s="422">
        <v>8.3000000000000007</v>
      </c>
      <c r="F234" s="414">
        <v>15.7</v>
      </c>
      <c r="G234" s="413">
        <v>0.4</v>
      </c>
      <c r="H234" s="413">
        <v>7.5</v>
      </c>
    </row>
    <row r="235" spans="2:8" ht="14.25">
      <c r="B235" s="390">
        <v>43037</v>
      </c>
      <c r="C235" s="413">
        <v>15.4</v>
      </c>
      <c r="D235" s="413">
        <v>0.6</v>
      </c>
      <c r="E235" s="422">
        <v>8.3000000000000007</v>
      </c>
      <c r="F235" s="414">
        <v>15.7</v>
      </c>
      <c r="G235" s="413">
        <v>0.4</v>
      </c>
      <c r="H235" s="413">
        <v>7.5</v>
      </c>
    </row>
    <row r="236" spans="2:8" ht="14.25">
      <c r="B236" s="390">
        <v>43038</v>
      </c>
      <c r="C236" s="413">
        <v>15.3</v>
      </c>
      <c r="D236" s="413">
        <v>0.6</v>
      </c>
      <c r="E236" s="422">
        <v>8.3000000000000007</v>
      </c>
      <c r="F236" s="414">
        <v>15.6</v>
      </c>
      <c r="G236" s="413">
        <v>0.4</v>
      </c>
      <c r="H236" s="413">
        <v>7.5</v>
      </c>
    </row>
    <row r="237" spans="2:8" ht="14.25">
      <c r="B237" s="390">
        <v>43039</v>
      </c>
      <c r="C237" s="443">
        <v>15</v>
      </c>
      <c r="D237" s="443">
        <v>0.5</v>
      </c>
      <c r="E237" s="417">
        <v>8.3000000000000007</v>
      </c>
      <c r="F237" s="416">
        <v>15.5</v>
      </c>
      <c r="G237" s="443">
        <v>0.4</v>
      </c>
      <c r="H237" s="443">
        <v>7.5</v>
      </c>
    </row>
    <row r="238" spans="2:8" ht="14.25">
      <c r="B238" s="1161" t="s">
        <v>483</v>
      </c>
      <c r="C238" s="1129">
        <f t="shared" ref="C238:H238" si="18">MAX(C207:C237)</f>
        <v>17.5</v>
      </c>
      <c r="D238" s="1129">
        <f t="shared" si="18"/>
        <v>0.6</v>
      </c>
      <c r="E238" s="1130">
        <f t="shared" si="18"/>
        <v>8.3000000000000007</v>
      </c>
      <c r="F238" s="1131">
        <f>MAX(F207:F237)</f>
        <v>16.5</v>
      </c>
      <c r="G238" s="1129">
        <f t="shared" si="18"/>
        <v>0.5</v>
      </c>
      <c r="H238" s="1129">
        <f t="shared" si="18"/>
        <v>7.6</v>
      </c>
    </row>
    <row r="239" spans="2:8" ht="14.25">
      <c r="B239" s="389" t="s">
        <v>483</v>
      </c>
      <c r="C239" s="413">
        <f t="shared" ref="C239:H239" si="19">MIN(C207:C237)</f>
        <v>15</v>
      </c>
      <c r="D239" s="413">
        <f t="shared" si="19"/>
        <v>0.5</v>
      </c>
      <c r="E239" s="449">
        <f t="shared" si="19"/>
        <v>7</v>
      </c>
      <c r="F239" s="421">
        <f t="shared" si="19"/>
        <v>15.5</v>
      </c>
      <c r="G239" s="413">
        <f t="shared" si="19"/>
        <v>0.3</v>
      </c>
      <c r="H239" s="413">
        <f t="shared" si="19"/>
        <v>7.5</v>
      </c>
    </row>
    <row r="240" spans="2:8" ht="14.25">
      <c r="B240" s="1162" t="s">
        <v>483</v>
      </c>
      <c r="C240" s="1133">
        <f t="shared" ref="C240:H240" si="20">ROUND(AVERAGE(C207:C237),1)</f>
        <v>16</v>
      </c>
      <c r="D240" s="1133">
        <f t="shared" si="20"/>
        <v>0.5</v>
      </c>
      <c r="E240" s="1134">
        <f t="shared" si="20"/>
        <v>8.1999999999999993</v>
      </c>
      <c r="F240" s="1135">
        <f t="shared" si="20"/>
        <v>15.9</v>
      </c>
      <c r="G240" s="1133">
        <f t="shared" si="20"/>
        <v>0.4</v>
      </c>
      <c r="H240" s="1133">
        <f t="shared" si="20"/>
        <v>7.5</v>
      </c>
    </row>
    <row r="241" spans="2:8" ht="14.25">
      <c r="B241" s="390">
        <v>43040</v>
      </c>
      <c r="C241" s="1166">
        <v>15.1</v>
      </c>
      <c r="D241" s="1166">
        <v>0.5</v>
      </c>
      <c r="E241" s="1167">
        <v>8.3000000000000007</v>
      </c>
      <c r="F241" s="1173">
        <v>15.6</v>
      </c>
      <c r="G241" s="1166">
        <v>0.5</v>
      </c>
      <c r="H241" s="1166">
        <v>7.5</v>
      </c>
    </row>
    <row r="242" spans="2:8" ht="14.25">
      <c r="B242" s="390">
        <v>43041</v>
      </c>
      <c r="C242" s="1168">
        <v>15.5</v>
      </c>
      <c r="D242" s="1168">
        <v>0.6</v>
      </c>
      <c r="E242" s="1169">
        <v>8.3000000000000007</v>
      </c>
      <c r="F242" s="1174">
        <v>15.7</v>
      </c>
      <c r="G242" s="1168">
        <v>0.4</v>
      </c>
      <c r="H242" s="1168">
        <v>7.5</v>
      </c>
    </row>
    <row r="243" spans="2:8" ht="14.25">
      <c r="B243" s="390">
        <v>43042</v>
      </c>
      <c r="C243" s="1168">
        <v>15.5</v>
      </c>
      <c r="D243" s="1168">
        <v>0.6</v>
      </c>
      <c r="E243" s="1169">
        <v>8.3000000000000007</v>
      </c>
      <c r="F243" s="1174">
        <v>15.7</v>
      </c>
      <c r="G243" s="1168">
        <v>0.4</v>
      </c>
      <c r="H243" s="1168">
        <v>7.5</v>
      </c>
    </row>
    <row r="244" spans="2:8" ht="14.25">
      <c r="B244" s="390">
        <v>43043</v>
      </c>
      <c r="C244" s="1168">
        <v>15.1</v>
      </c>
      <c r="D244" s="1168">
        <v>0.5</v>
      </c>
      <c r="E244" s="1169">
        <v>8.3000000000000007</v>
      </c>
      <c r="F244" s="1174">
        <v>15.7</v>
      </c>
      <c r="G244" s="1168">
        <v>0.4</v>
      </c>
      <c r="H244" s="1168">
        <v>7.5</v>
      </c>
    </row>
    <row r="245" spans="2:8" ht="14.25">
      <c r="B245" s="390">
        <v>43044</v>
      </c>
      <c r="C245" s="1168">
        <v>14.9</v>
      </c>
      <c r="D245" s="1168">
        <v>0.5</v>
      </c>
      <c r="E245" s="1169">
        <v>8.3000000000000007</v>
      </c>
      <c r="F245" s="1174">
        <v>15.6</v>
      </c>
      <c r="G245" s="1168">
        <v>0.4</v>
      </c>
      <c r="H245" s="1168">
        <v>7.6</v>
      </c>
    </row>
    <row r="246" spans="2:8" ht="14.25">
      <c r="B246" s="390">
        <v>43045</v>
      </c>
      <c r="C246" s="1168">
        <v>15.3</v>
      </c>
      <c r="D246" s="1168">
        <v>0.5</v>
      </c>
      <c r="E246" s="1169">
        <v>8.3000000000000007</v>
      </c>
      <c r="F246" s="1174">
        <v>15.6</v>
      </c>
      <c r="G246" s="1168">
        <v>0.5</v>
      </c>
      <c r="H246" s="1168">
        <v>7.5</v>
      </c>
    </row>
    <row r="247" spans="2:8" ht="14.25">
      <c r="B247" s="390">
        <v>43046</v>
      </c>
      <c r="C247" s="1168">
        <v>15.4</v>
      </c>
      <c r="D247" s="1168">
        <v>0.6</v>
      </c>
      <c r="E247" s="1169">
        <v>8.3000000000000007</v>
      </c>
      <c r="F247" s="1174">
        <v>15.7</v>
      </c>
      <c r="G247" s="1168">
        <v>0.4</v>
      </c>
      <c r="H247" s="1168">
        <v>7.5</v>
      </c>
    </row>
    <row r="248" spans="2:8" ht="14.25">
      <c r="B248" s="390">
        <v>43047</v>
      </c>
      <c r="C248" s="1168">
        <v>15.4</v>
      </c>
      <c r="D248" s="1168">
        <v>0.5</v>
      </c>
      <c r="E248" s="1169">
        <v>8.3000000000000007</v>
      </c>
      <c r="F248" s="1174">
        <v>15.7</v>
      </c>
      <c r="G248" s="1168">
        <v>0.4</v>
      </c>
      <c r="H248" s="1168">
        <v>7.5</v>
      </c>
    </row>
    <row r="249" spans="2:8" ht="14.25">
      <c r="B249" s="390">
        <v>43048</v>
      </c>
      <c r="C249" s="1168">
        <v>15.3</v>
      </c>
      <c r="D249" s="1168">
        <v>0.5</v>
      </c>
      <c r="E249" s="1170">
        <v>8.3000000000000007</v>
      </c>
      <c r="F249" s="1174">
        <v>15.6</v>
      </c>
      <c r="G249" s="1168">
        <v>0.5</v>
      </c>
      <c r="H249" s="1168">
        <v>7.5</v>
      </c>
    </row>
    <row r="250" spans="2:8" ht="14.25">
      <c r="B250" s="390">
        <v>43049</v>
      </c>
      <c r="C250" s="1168">
        <v>15.1</v>
      </c>
      <c r="D250" s="1168">
        <v>0.5</v>
      </c>
      <c r="E250" s="1169">
        <v>8.3000000000000007</v>
      </c>
      <c r="F250" s="1174">
        <v>15.6</v>
      </c>
      <c r="G250" s="1168">
        <v>0.4</v>
      </c>
      <c r="H250" s="1168">
        <v>7.6</v>
      </c>
    </row>
    <row r="251" spans="2:8" ht="14.25">
      <c r="B251" s="390">
        <v>43050</v>
      </c>
      <c r="C251" s="1168">
        <v>14.9</v>
      </c>
      <c r="D251" s="1168">
        <v>0.5</v>
      </c>
      <c r="E251" s="1169">
        <v>8.3000000000000007</v>
      </c>
      <c r="F251" s="1174">
        <v>15.6</v>
      </c>
      <c r="G251" s="1168">
        <v>0.4</v>
      </c>
      <c r="H251" s="1168">
        <v>7.5</v>
      </c>
    </row>
    <row r="252" spans="2:8" ht="14.25">
      <c r="B252" s="390">
        <v>43051</v>
      </c>
      <c r="C252" s="1168">
        <v>14.9</v>
      </c>
      <c r="D252" s="1168">
        <v>0.5</v>
      </c>
      <c r="E252" s="1169">
        <v>8.3000000000000007</v>
      </c>
      <c r="F252" s="1174">
        <v>15.5</v>
      </c>
      <c r="G252" s="1168">
        <v>0.4</v>
      </c>
      <c r="H252" s="1168">
        <v>7.6</v>
      </c>
    </row>
    <row r="253" spans="2:8" ht="14.25">
      <c r="B253" s="390">
        <v>43052</v>
      </c>
      <c r="C253" s="1168">
        <v>15</v>
      </c>
      <c r="D253" s="1168">
        <v>0.6</v>
      </c>
      <c r="E253" s="1169">
        <v>8.3000000000000007</v>
      </c>
      <c r="F253" s="1174">
        <v>15.5</v>
      </c>
      <c r="G253" s="1168">
        <v>0.5</v>
      </c>
      <c r="H253" s="1168">
        <v>7.5</v>
      </c>
    </row>
    <row r="254" spans="2:8" ht="14.25">
      <c r="B254" s="390">
        <v>43053</v>
      </c>
      <c r="C254" s="1168">
        <v>14.8</v>
      </c>
      <c r="D254" s="1168">
        <v>0.5</v>
      </c>
      <c r="E254" s="1169">
        <v>8.3000000000000007</v>
      </c>
      <c r="F254" s="1174">
        <v>15.4</v>
      </c>
      <c r="G254" s="1168">
        <v>0.5</v>
      </c>
      <c r="H254" s="1168">
        <v>7.5</v>
      </c>
    </row>
    <row r="255" spans="2:8" ht="14.25">
      <c r="B255" s="390">
        <v>43054</v>
      </c>
      <c r="C255" s="1168">
        <v>14.7</v>
      </c>
      <c r="D255" s="1168">
        <v>0.5</v>
      </c>
      <c r="E255" s="1169">
        <v>8.3000000000000007</v>
      </c>
      <c r="F255" s="1174">
        <v>15.3</v>
      </c>
      <c r="G255" s="1168">
        <v>0.4</v>
      </c>
      <c r="H255" s="1168">
        <v>7.5</v>
      </c>
    </row>
    <row r="256" spans="2:8" ht="14.25">
      <c r="B256" s="390">
        <v>43055</v>
      </c>
      <c r="C256" s="1168">
        <v>14.6</v>
      </c>
      <c r="D256" s="1168">
        <v>0.5</v>
      </c>
      <c r="E256" s="1169">
        <v>8.3000000000000007</v>
      </c>
      <c r="F256" s="1174">
        <v>15.2</v>
      </c>
      <c r="G256" s="1168">
        <v>0.4</v>
      </c>
      <c r="H256" s="1168">
        <v>7.5</v>
      </c>
    </row>
    <row r="257" spans="2:8" ht="14.25">
      <c r="B257" s="390">
        <v>43056</v>
      </c>
      <c r="C257" s="1168">
        <v>14.4</v>
      </c>
      <c r="D257" s="1168">
        <v>0.5</v>
      </c>
      <c r="E257" s="1169">
        <v>8.3000000000000007</v>
      </c>
      <c r="F257" s="1174">
        <v>15.3</v>
      </c>
      <c r="G257" s="1168">
        <v>0.4</v>
      </c>
      <c r="H257" s="1168">
        <v>7.6</v>
      </c>
    </row>
    <row r="258" spans="2:8" ht="14.25">
      <c r="B258" s="390">
        <v>43057</v>
      </c>
      <c r="C258" s="1168">
        <v>14.2</v>
      </c>
      <c r="D258" s="1168">
        <v>0.5</v>
      </c>
      <c r="E258" s="1169">
        <v>8.3000000000000007</v>
      </c>
      <c r="F258" s="1174">
        <v>15</v>
      </c>
      <c r="G258" s="1168">
        <v>0.4</v>
      </c>
      <c r="H258" s="1168">
        <v>7.6</v>
      </c>
    </row>
    <row r="259" spans="2:8" ht="14.25">
      <c r="B259" s="390">
        <v>43058</v>
      </c>
      <c r="C259" s="1168">
        <v>13.9</v>
      </c>
      <c r="D259" s="1168">
        <v>0.5</v>
      </c>
      <c r="E259" s="1169">
        <v>8.3000000000000007</v>
      </c>
      <c r="F259" s="1174">
        <v>14.8</v>
      </c>
      <c r="G259" s="1168">
        <v>0.4</v>
      </c>
      <c r="H259" s="1168">
        <v>7.6</v>
      </c>
    </row>
    <row r="260" spans="2:8" ht="14.25">
      <c r="B260" s="390">
        <v>43059</v>
      </c>
      <c r="C260" s="1168">
        <v>13.5</v>
      </c>
      <c r="D260" s="1168">
        <v>0.5</v>
      </c>
      <c r="E260" s="1169">
        <v>8.3000000000000007</v>
      </c>
      <c r="F260" s="1174">
        <v>14.7</v>
      </c>
      <c r="G260" s="1168">
        <v>0.3</v>
      </c>
      <c r="H260" s="1168">
        <v>7.6</v>
      </c>
    </row>
    <row r="261" spans="2:8" ht="14.25">
      <c r="B261" s="390">
        <v>43060</v>
      </c>
      <c r="C261" s="1168">
        <v>13.4</v>
      </c>
      <c r="D261" s="1168">
        <v>0.5</v>
      </c>
      <c r="E261" s="1169">
        <v>8.3000000000000007</v>
      </c>
      <c r="F261" s="1174">
        <v>14.6</v>
      </c>
      <c r="G261" s="1168">
        <v>0.4</v>
      </c>
      <c r="H261" s="1168">
        <v>7.6</v>
      </c>
    </row>
    <row r="262" spans="2:8" ht="14.25">
      <c r="B262" s="390">
        <v>43061</v>
      </c>
      <c r="C262" s="1168">
        <v>13.4</v>
      </c>
      <c r="D262" s="1168">
        <v>0.5</v>
      </c>
      <c r="E262" s="1169">
        <v>8.4</v>
      </c>
      <c r="F262" s="1174">
        <v>14.5</v>
      </c>
      <c r="G262" s="1168">
        <v>0.4</v>
      </c>
      <c r="H262" s="1168">
        <v>7.6</v>
      </c>
    </row>
    <row r="263" spans="2:8" ht="14.25">
      <c r="B263" s="390">
        <v>43062</v>
      </c>
      <c r="C263" s="1168">
        <v>13.4</v>
      </c>
      <c r="D263" s="1168">
        <v>0.5</v>
      </c>
      <c r="E263" s="1169">
        <v>8.3000000000000007</v>
      </c>
      <c r="F263" s="1174">
        <v>14.6</v>
      </c>
      <c r="G263" s="1168">
        <v>0.4</v>
      </c>
      <c r="H263" s="1168">
        <v>7.6</v>
      </c>
    </row>
    <row r="264" spans="2:8" ht="14.25">
      <c r="B264" s="390">
        <v>43063</v>
      </c>
      <c r="C264" s="1168">
        <v>13.5</v>
      </c>
      <c r="D264" s="1168">
        <v>0.5</v>
      </c>
      <c r="E264" s="1169">
        <v>8.4</v>
      </c>
      <c r="F264" s="1174">
        <v>14.7</v>
      </c>
      <c r="G264" s="1168">
        <v>0.4</v>
      </c>
      <c r="H264" s="1168">
        <v>7.6</v>
      </c>
    </row>
    <row r="265" spans="2:8" ht="14.25">
      <c r="B265" s="390">
        <v>43064</v>
      </c>
      <c r="C265" s="1168">
        <v>13.5</v>
      </c>
      <c r="D265" s="1168">
        <v>0.5</v>
      </c>
      <c r="E265" s="1169">
        <v>8.4</v>
      </c>
      <c r="F265" s="1174">
        <v>14.5</v>
      </c>
      <c r="G265" s="1168">
        <v>0.4</v>
      </c>
      <c r="H265" s="1168">
        <v>7.6</v>
      </c>
    </row>
    <row r="266" spans="2:8" ht="14.25">
      <c r="B266" s="390">
        <v>43065</v>
      </c>
      <c r="C266" s="1168">
        <v>13.7</v>
      </c>
      <c r="D266" s="1168">
        <v>1.4</v>
      </c>
      <c r="E266" s="1169">
        <v>8.3000000000000007</v>
      </c>
      <c r="F266" s="1174">
        <v>14.6</v>
      </c>
      <c r="G266" s="1168">
        <v>0.4</v>
      </c>
      <c r="H266" s="1168">
        <v>7.6</v>
      </c>
    </row>
    <row r="267" spans="2:8" ht="14.25">
      <c r="B267" s="390">
        <v>43066</v>
      </c>
      <c r="C267" s="1168">
        <v>13.9</v>
      </c>
      <c r="D267" s="1168">
        <v>0.6</v>
      </c>
      <c r="E267" s="1169">
        <v>8.3000000000000007</v>
      </c>
      <c r="F267" s="1174">
        <v>14.9</v>
      </c>
      <c r="G267" s="1168">
        <v>0.4</v>
      </c>
      <c r="H267" s="1168">
        <v>7.6</v>
      </c>
    </row>
    <row r="268" spans="2:8" ht="14.25">
      <c r="B268" s="390">
        <v>43067</v>
      </c>
      <c r="C268" s="1168">
        <v>13.8</v>
      </c>
      <c r="D268" s="1168">
        <v>0.6</v>
      </c>
      <c r="E268" s="1169">
        <v>8.4</v>
      </c>
      <c r="F268" s="1174">
        <v>15</v>
      </c>
      <c r="G268" s="1168">
        <v>0.4</v>
      </c>
      <c r="H268" s="1168">
        <v>7.6</v>
      </c>
    </row>
    <row r="269" spans="2:8" ht="14.25">
      <c r="B269" s="390">
        <v>43068</v>
      </c>
      <c r="C269" s="1168">
        <v>14</v>
      </c>
      <c r="D269" s="1168">
        <v>0.6</v>
      </c>
      <c r="E269" s="1169">
        <v>8.4</v>
      </c>
      <c r="F269" s="1174">
        <v>15.2</v>
      </c>
      <c r="G269" s="1168">
        <v>0.4</v>
      </c>
      <c r="H269" s="1168">
        <v>7.5</v>
      </c>
    </row>
    <row r="270" spans="2:8" ht="14.25">
      <c r="B270" s="390">
        <v>43069</v>
      </c>
      <c r="C270" s="1171">
        <v>13.8</v>
      </c>
      <c r="D270" s="1171">
        <v>0.5</v>
      </c>
      <c r="E270" s="1172">
        <v>8.3000000000000007</v>
      </c>
      <c r="F270" s="1175">
        <v>15</v>
      </c>
      <c r="G270" s="1171">
        <v>0.4</v>
      </c>
      <c r="H270" s="1171">
        <v>7.6</v>
      </c>
    </row>
    <row r="271" spans="2:8" ht="14.25">
      <c r="B271" s="1161" t="s">
        <v>510</v>
      </c>
      <c r="C271" s="1129">
        <f>MAX(C241:C270)</f>
        <v>15.5</v>
      </c>
      <c r="D271" s="1129">
        <f>MAX(D241:D270)</f>
        <v>1.4</v>
      </c>
      <c r="E271" s="1130">
        <f t="shared" ref="E271:H271" si="21">MAX(E241:E270)</f>
        <v>8.4</v>
      </c>
      <c r="F271" s="1131">
        <f t="shared" si="21"/>
        <v>15.7</v>
      </c>
      <c r="G271" s="1129">
        <f t="shared" si="21"/>
        <v>0.5</v>
      </c>
      <c r="H271" s="1129">
        <f t="shared" si="21"/>
        <v>7.6</v>
      </c>
    </row>
    <row r="272" spans="2:8" ht="14.25">
      <c r="B272" s="389" t="s">
        <v>510</v>
      </c>
      <c r="C272" s="413">
        <f t="shared" ref="C272:H272" si="22">MIN(C241:C270)</f>
        <v>13.4</v>
      </c>
      <c r="D272" s="413">
        <f t="shared" si="22"/>
        <v>0.5</v>
      </c>
      <c r="E272" s="449">
        <f t="shared" si="22"/>
        <v>8.3000000000000007</v>
      </c>
      <c r="F272" s="421">
        <f t="shared" si="22"/>
        <v>14.5</v>
      </c>
      <c r="G272" s="413">
        <f t="shared" si="22"/>
        <v>0.3</v>
      </c>
      <c r="H272" s="413">
        <f t="shared" si="22"/>
        <v>7.5</v>
      </c>
    </row>
    <row r="273" spans="2:8" ht="14.25">
      <c r="B273" s="1162" t="s">
        <v>510</v>
      </c>
      <c r="C273" s="1133">
        <f t="shared" ref="C273:H273" si="23">ROUND(AVERAGE(C241:C270),1)</f>
        <v>14.5</v>
      </c>
      <c r="D273" s="1133">
        <f t="shared" si="23"/>
        <v>0.6</v>
      </c>
      <c r="E273" s="1134">
        <f t="shared" si="23"/>
        <v>8.3000000000000007</v>
      </c>
      <c r="F273" s="1135">
        <f t="shared" si="23"/>
        <v>15.2</v>
      </c>
      <c r="G273" s="1133">
        <f t="shared" si="23"/>
        <v>0.4</v>
      </c>
      <c r="H273" s="1133">
        <f t="shared" si="23"/>
        <v>7.6</v>
      </c>
    </row>
    <row r="274" spans="2:8" ht="14.25">
      <c r="B274" s="390">
        <v>43070</v>
      </c>
      <c r="C274" s="440">
        <v>13.5</v>
      </c>
      <c r="D274" s="440">
        <v>0.5</v>
      </c>
      <c r="E274" s="415">
        <v>8.3000000000000007</v>
      </c>
      <c r="F274" s="448">
        <v>14.9</v>
      </c>
      <c r="G274" s="440">
        <v>0.3</v>
      </c>
      <c r="H274" s="440">
        <v>7.6</v>
      </c>
    </row>
    <row r="275" spans="2:8" ht="14.25">
      <c r="B275" s="390">
        <v>43071</v>
      </c>
      <c r="C275" s="413">
        <v>13.4</v>
      </c>
      <c r="D275" s="413">
        <v>0.6</v>
      </c>
      <c r="E275" s="449">
        <v>8.4</v>
      </c>
      <c r="F275" s="421">
        <v>14.6</v>
      </c>
      <c r="G275" s="413">
        <v>0.4</v>
      </c>
      <c r="H275" s="413">
        <v>7.6</v>
      </c>
    </row>
    <row r="276" spans="2:8" ht="14.25">
      <c r="B276" s="390">
        <v>43072</v>
      </c>
      <c r="C276" s="413">
        <v>13.5</v>
      </c>
      <c r="D276" s="413">
        <v>0.6</v>
      </c>
      <c r="E276" s="449">
        <v>8.4</v>
      </c>
      <c r="F276" s="421">
        <v>14.7</v>
      </c>
      <c r="G276" s="413">
        <v>0.3</v>
      </c>
      <c r="H276" s="413">
        <v>7.6</v>
      </c>
    </row>
    <row r="277" spans="2:8" ht="14.25">
      <c r="B277" s="390">
        <v>43073</v>
      </c>
      <c r="C277" s="413">
        <v>13.4</v>
      </c>
      <c r="D277" s="413">
        <v>0.6</v>
      </c>
      <c r="E277" s="449">
        <v>8.3000000000000007</v>
      </c>
      <c r="F277" s="421">
        <v>14.7</v>
      </c>
      <c r="G277" s="413">
        <v>0.3</v>
      </c>
      <c r="H277" s="413">
        <v>7.6</v>
      </c>
    </row>
    <row r="278" spans="2:8" ht="14.25">
      <c r="B278" s="390">
        <v>43074</v>
      </c>
      <c r="C278" s="413">
        <v>13.5</v>
      </c>
      <c r="D278" s="413">
        <v>0.5</v>
      </c>
      <c r="E278" s="449">
        <v>8.3000000000000007</v>
      </c>
      <c r="F278" s="421">
        <v>14.6</v>
      </c>
      <c r="G278" s="413">
        <v>0</v>
      </c>
      <c r="H278" s="413">
        <v>7.6</v>
      </c>
    </row>
    <row r="279" spans="2:8" ht="14.25">
      <c r="B279" s="390">
        <v>43075</v>
      </c>
      <c r="C279" s="413">
        <v>13.4</v>
      </c>
      <c r="D279" s="413">
        <v>0.5</v>
      </c>
      <c r="E279" s="449">
        <v>8.4</v>
      </c>
      <c r="F279" s="421">
        <v>14.8</v>
      </c>
      <c r="G279" s="413">
        <v>0.2</v>
      </c>
      <c r="H279" s="413">
        <v>6.7</v>
      </c>
    </row>
    <row r="280" spans="2:8" ht="14.25">
      <c r="B280" s="390">
        <v>43076</v>
      </c>
      <c r="C280" s="413">
        <v>13.2</v>
      </c>
      <c r="D280" s="413">
        <v>0.6</v>
      </c>
      <c r="E280" s="449">
        <v>8.3000000000000007</v>
      </c>
      <c r="F280" s="421">
        <v>14.7</v>
      </c>
      <c r="G280" s="413">
        <v>0.3</v>
      </c>
      <c r="H280" s="413">
        <v>7.7</v>
      </c>
    </row>
    <row r="281" spans="2:8" ht="14.25">
      <c r="B281" s="390">
        <v>43077</v>
      </c>
      <c r="C281" s="413">
        <v>12.7</v>
      </c>
      <c r="D281" s="413">
        <v>0.5</v>
      </c>
      <c r="E281" s="449">
        <v>8.3000000000000007</v>
      </c>
      <c r="F281" s="421">
        <v>14.5</v>
      </c>
      <c r="G281" s="413">
        <v>0.3</v>
      </c>
      <c r="H281" s="413">
        <v>7.7</v>
      </c>
    </row>
    <row r="282" spans="2:8" ht="14.25">
      <c r="B282" s="390">
        <v>43078</v>
      </c>
      <c r="C282" s="413">
        <v>12.7</v>
      </c>
      <c r="D282" s="413">
        <v>0.6</v>
      </c>
      <c r="E282" s="449">
        <v>8.4</v>
      </c>
      <c r="F282" s="421">
        <v>14.3</v>
      </c>
      <c r="G282" s="413">
        <v>0.3</v>
      </c>
      <c r="H282" s="413">
        <v>7.7</v>
      </c>
    </row>
    <row r="283" spans="2:8" ht="14.25">
      <c r="B283" s="390">
        <v>43079</v>
      </c>
      <c r="C283" s="413">
        <v>12.9</v>
      </c>
      <c r="D283" s="413">
        <v>0.6</v>
      </c>
      <c r="E283" s="449">
        <v>8.4</v>
      </c>
      <c r="F283" s="421">
        <v>14.3</v>
      </c>
      <c r="G283" s="413">
        <v>0.3</v>
      </c>
      <c r="H283" s="413">
        <v>7.7</v>
      </c>
    </row>
    <row r="284" spans="2:8" ht="14.25">
      <c r="B284" s="390">
        <v>43080</v>
      </c>
      <c r="C284" s="413">
        <v>13.1</v>
      </c>
      <c r="D284" s="413">
        <v>0.5</v>
      </c>
      <c r="E284" s="449">
        <v>8.4</v>
      </c>
      <c r="F284" s="421">
        <v>14.5</v>
      </c>
      <c r="G284" s="413">
        <v>0.4</v>
      </c>
      <c r="H284" s="413">
        <v>7.7</v>
      </c>
    </row>
    <row r="285" spans="2:8" ht="14.25">
      <c r="B285" s="390">
        <v>43081</v>
      </c>
      <c r="C285" s="413">
        <v>12.9</v>
      </c>
      <c r="D285" s="413">
        <v>0.5</v>
      </c>
      <c r="E285" s="449">
        <v>8.4</v>
      </c>
      <c r="F285" s="421">
        <v>14.6</v>
      </c>
      <c r="G285" s="413">
        <v>0.4</v>
      </c>
      <c r="H285" s="413">
        <v>7.7</v>
      </c>
    </row>
    <row r="286" spans="2:8" ht="14.25">
      <c r="B286" s="390">
        <v>43082</v>
      </c>
      <c r="C286" s="413">
        <v>12.8</v>
      </c>
      <c r="D286" s="413">
        <v>0.5</v>
      </c>
      <c r="E286" s="449">
        <v>8.3000000000000007</v>
      </c>
      <c r="F286" s="421">
        <v>14.4</v>
      </c>
      <c r="G286" s="413">
        <v>0.3</v>
      </c>
      <c r="H286" s="413">
        <v>7.8</v>
      </c>
    </row>
    <row r="287" spans="2:8" ht="14.25">
      <c r="B287" s="390">
        <v>43083</v>
      </c>
      <c r="C287" s="413">
        <v>12.6</v>
      </c>
      <c r="D287" s="413">
        <v>0.6</v>
      </c>
      <c r="E287" s="449">
        <v>8.3000000000000007</v>
      </c>
      <c r="F287" s="421">
        <v>14.4</v>
      </c>
      <c r="G287" s="413">
        <v>0.3</v>
      </c>
      <c r="H287" s="413">
        <v>7.7</v>
      </c>
    </row>
    <row r="288" spans="2:8" ht="14.25">
      <c r="B288" s="390">
        <v>43084</v>
      </c>
      <c r="C288" s="413">
        <v>12.7</v>
      </c>
      <c r="D288" s="413">
        <v>0.6</v>
      </c>
      <c r="E288" s="449">
        <v>8.3000000000000007</v>
      </c>
      <c r="F288" s="421">
        <v>14.4</v>
      </c>
      <c r="G288" s="413">
        <v>0.3</v>
      </c>
      <c r="H288" s="413">
        <v>7.8</v>
      </c>
    </row>
    <row r="289" spans="2:8" ht="14.25">
      <c r="B289" s="390">
        <v>43085</v>
      </c>
      <c r="C289" s="413">
        <v>12.9</v>
      </c>
      <c r="D289" s="413">
        <v>0.5</v>
      </c>
      <c r="E289" s="449">
        <v>8.3000000000000007</v>
      </c>
      <c r="F289" s="421">
        <v>14.4</v>
      </c>
      <c r="G289" s="413">
        <v>0.3</v>
      </c>
      <c r="H289" s="413">
        <v>7.7</v>
      </c>
    </row>
    <row r="290" spans="2:8" ht="14.25">
      <c r="B290" s="390">
        <v>43086</v>
      </c>
      <c r="C290" s="413">
        <v>12.8</v>
      </c>
      <c r="D290" s="413">
        <v>0.6</v>
      </c>
      <c r="E290" s="449">
        <v>8.3000000000000007</v>
      </c>
      <c r="F290" s="421">
        <v>14.1</v>
      </c>
      <c r="G290" s="413">
        <v>0.3</v>
      </c>
      <c r="H290" s="413">
        <v>7.8</v>
      </c>
    </row>
    <row r="291" spans="2:8" ht="14.25">
      <c r="B291" s="390">
        <v>43087</v>
      </c>
      <c r="C291" s="413">
        <v>12.5</v>
      </c>
      <c r="D291" s="413">
        <v>0.6</v>
      </c>
      <c r="E291" s="449">
        <v>8.3000000000000007</v>
      </c>
      <c r="F291" s="421">
        <v>14.2</v>
      </c>
      <c r="G291" s="413">
        <v>0.3</v>
      </c>
      <c r="H291" s="413">
        <v>7.8</v>
      </c>
    </row>
    <row r="292" spans="2:8" ht="14.25">
      <c r="B292" s="390">
        <v>43088</v>
      </c>
      <c r="C292" s="413">
        <v>12.5</v>
      </c>
      <c r="D292" s="413">
        <v>0.5</v>
      </c>
      <c r="E292" s="449">
        <v>8.3000000000000007</v>
      </c>
      <c r="F292" s="421">
        <v>14.2</v>
      </c>
      <c r="G292" s="413">
        <v>0.3</v>
      </c>
      <c r="H292" s="413">
        <v>7.7</v>
      </c>
    </row>
    <row r="293" spans="2:8" ht="14.25">
      <c r="B293" s="390">
        <v>43089</v>
      </c>
      <c r="C293" s="413">
        <v>12.4</v>
      </c>
      <c r="D293" s="413">
        <v>0.5</v>
      </c>
      <c r="E293" s="449">
        <v>8.3000000000000007</v>
      </c>
      <c r="F293" s="421">
        <v>14.3</v>
      </c>
      <c r="G293" s="413">
        <v>0.3</v>
      </c>
      <c r="H293" s="413">
        <v>7.6</v>
      </c>
    </row>
    <row r="294" spans="2:8" ht="14.25">
      <c r="B294" s="390">
        <v>43090</v>
      </c>
      <c r="C294" s="413">
        <v>12.3</v>
      </c>
      <c r="D294" s="413">
        <v>0.5</v>
      </c>
      <c r="E294" s="449">
        <v>8.3000000000000007</v>
      </c>
      <c r="F294" s="421">
        <v>14.2</v>
      </c>
      <c r="G294" s="413">
        <v>0.3</v>
      </c>
      <c r="H294" s="413">
        <v>7.6</v>
      </c>
    </row>
    <row r="295" spans="2:8" ht="14.25">
      <c r="B295" s="390">
        <v>43091</v>
      </c>
      <c r="C295" s="413">
        <v>12.2</v>
      </c>
      <c r="D295" s="413">
        <v>0.6</v>
      </c>
      <c r="E295" s="449">
        <v>8.3000000000000007</v>
      </c>
      <c r="F295" s="421">
        <v>14</v>
      </c>
      <c r="G295" s="413">
        <v>0.3</v>
      </c>
      <c r="H295" s="413">
        <v>7.6</v>
      </c>
    </row>
    <row r="296" spans="2:8" ht="14.25">
      <c r="B296" s="390">
        <v>43092</v>
      </c>
      <c r="C296" s="413">
        <v>12.3</v>
      </c>
      <c r="D296" s="413">
        <v>0.7</v>
      </c>
      <c r="E296" s="449">
        <v>8.4</v>
      </c>
      <c r="F296" s="421">
        <v>14</v>
      </c>
      <c r="G296" s="413">
        <v>0.3</v>
      </c>
      <c r="H296" s="413">
        <v>7.6</v>
      </c>
    </row>
    <row r="297" spans="2:8" ht="14.25">
      <c r="B297" s="390">
        <v>43093</v>
      </c>
      <c r="C297" s="413">
        <v>12.2</v>
      </c>
      <c r="D297" s="413">
        <v>0.6</v>
      </c>
      <c r="E297" s="449">
        <v>8.3000000000000007</v>
      </c>
      <c r="F297" s="421">
        <v>13.9</v>
      </c>
      <c r="G297" s="413">
        <v>0.3</v>
      </c>
      <c r="H297" s="413">
        <v>7.6</v>
      </c>
    </row>
    <row r="298" spans="2:8" ht="14.25">
      <c r="B298" s="390">
        <v>43094</v>
      </c>
      <c r="C298" s="413">
        <v>12.6</v>
      </c>
      <c r="D298" s="413">
        <v>0.5</v>
      </c>
      <c r="E298" s="449">
        <v>8.3000000000000007</v>
      </c>
      <c r="F298" s="421">
        <v>14.2</v>
      </c>
      <c r="G298" s="413">
        <v>0.3</v>
      </c>
      <c r="H298" s="413">
        <v>7.6</v>
      </c>
    </row>
    <row r="299" spans="2:8" ht="14.25">
      <c r="B299" s="390">
        <v>43095</v>
      </c>
      <c r="C299" s="413">
        <v>12.5</v>
      </c>
      <c r="D299" s="413">
        <v>0.5</v>
      </c>
      <c r="E299" s="449">
        <v>8.4</v>
      </c>
      <c r="F299" s="421">
        <v>14.2</v>
      </c>
      <c r="G299" s="413">
        <v>0.4</v>
      </c>
      <c r="H299" s="413">
        <v>7.6</v>
      </c>
    </row>
    <row r="300" spans="2:8" ht="14.25">
      <c r="B300" s="390">
        <v>43096</v>
      </c>
      <c r="C300" s="413">
        <v>12.4</v>
      </c>
      <c r="D300" s="413">
        <v>0.5</v>
      </c>
      <c r="E300" s="449">
        <v>8.3000000000000007</v>
      </c>
      <c r="F300" s="421">
        <v>14.4</v>
      </c>
      <c r="G300" s="413">
        <v>0.3</v>
      </c>
      <c r="H300" s="413">
        <v>7.6</v>
      </c>
    </row>
    <row r="301" spans="2:8" ht="14.25">
      <c r="B301" s="390">
        <v>43097</v>
      </c>
      <c r="C301" s="413">
        <v>12.1</v>
      </c>
      <c r="D301" s="413">
        <v>0.5</v>
      </c>
      <c r="E301" s="449">
        <v>8.3000000000000007</v>
      </c>
      <c r="F301" s="421">
        <v>14.1</v>
      </c>
      <c r="G301" s="413">
        <v>0.3</v>
      </c>
      <c r="H301" s="413">
        <v>7.6</v>
      </c>
    </row>
    <row r="302" spans="2:8" ht="14.25">
      <c r="B302" s="390">
        <v>43098</v>
      </c>
      <c r="C302" s="413">
        <v>12.2</v>
      </c>
      <c r="D302" s="413">
        <v>0.6</v>
      </c>
      <c r="E302" s="449">
        <v>8.3000000000000007</v>
      </c>
      <c r="F302" s="421">
        <v>14</v>
      </c>
      <c r="G302" s="413">
        <v>0.4</v>
      </c>
      <c r="H302" s="413">
        <v>7.6</v>
      </c>
    </row>
    <row r="303" spans="2:8" ht="14.25">
      <c r="B303" s="390">
        <v>43099</v>
      </c>
      <c r="C303" s="413">
        <v>12.2</v>
      </c>
      <c r="D303" s="413">
        <v>0.5</v>
      </c>
      <c r="E303" s="449">
        <v>8.3000000000000007</v>
      </c>
      <c r="F303" s="421">
        <v>13.9</v>
      </c>
      <c r="G303" s="413">
        <v>0.3</v>
      </c>
      <c r="H303" s="413">
        <v>7.6</v>
      </c>
    </row>
    <row r="304" spans="2:8" ht="14.25">
      <c r="B304" s="390">
        <v>43100</v>
      </c>
      <c r="C304" s="443">
        <v>11.9</v>
      </c>
      <c r="D304" s="443">
        <v>0.8</v>
      </c>
      <c r="E304" s="450">
        <v>8.3000000000000007</v>
      </c>
      <c r="F304" s="451">
        <v>13.7</v>
      </c>
      <c r="G304" s="443">
        <v>0.3</v>
      </c>
      <c r="H304" s="443">
        <v>7.6</v>
      </c>
    </row>
    <row r="305" spans="2:8" ht="14.25">
      <c r="B305" s="1161" t="s">
        <v>537</v>
      </c>
      <c r="C305" s="1129">
        <f>MAX(C274:C304)</f>
        <v>13.5</v>
      </c>
      <c r="D305" s="1129">
        <f t="shared" ref="D305:H305" si="24">MAX(D274:D304)</f>
        <v>0.8</v>
      </c>
      <c r="E305" s="1130">
        <f t="shared" si="24"/>
        <v>8.4</v>
      </c>
      <c r="F305" s="1131">
        <f t="shared" si="24"/>
        <v>14.9</v>
      </c>
      <c r="G305" s="1129">
        <f t="shared" si="24"/>
        <v>0.4</v>
      </c>
      <c r="H305" s="1129">
        <f t="shared" si="24"/>
        <v>7.8</v>
      </c>
    </row>
    <row r="306" spans="2:8" ht="14.25">
      <c r="B306" s="389" t="s">
        <v>539</v>
      </c>
      <c r="C306" s="413">
        <f t="shared" ref="C306:H306" si="25">MIN(C274:C304)</f>
        <v>11.9</v>
      </c>
      <c r="D306" s="413">
        <f t="shared" si="25"/>
        <v>0.5</v>
      </c>
      <c r="E306" s="449">
        <f t="shared" si="25"/>
        <v>8.3000000000000007</v>
      </c>
      <c r="F306" s="421">
        <f t="shared" si="25"/>
        <v>13.7</v>
      </c>
      <c r="G306" s="413">
        <f t="shared" si="25"/>
        <v>0</v>
      </c>
      <c r="H306" s="413">
        <f t="shared" si="25"/>
        <v>6.7</v>
      </c>
    </row>
    <row r="307" spans="2:8" ht="14.25">
      <c r="B307" s="1162" t="s">
        <v>538</v>
      </c>
      <c r="C307" s="1133">
        <f t="shared" ref="C307:H307" si="26">ROUND(AVERAGE(C274:C304),1)</f>
        <v>12.7</v>
      </c>
      <c r="D307" s="1133">
        <f t="shared" si="26"/>
        <v>0.6</v>
      </c>
      <c r="E307" s="1134">
        <f t="shared" si="26"/>
        <v>8.3000000000000007</v>
      </c>
      <c r="F307" s="1135">
        <f t="shared" si="26"/>
        <v>14.3</v>
      </c>
      <c r="G307" s="1133">
        <f t="shared" si="26"/>
        <v>0.3</v>
      </c>
      <c r="H307" s="1133">
        <f t="shared" si="26"/>
        <v>7.6</v>
      </c>
    </row>
    <row r="308" spans="2:8" ht="14.25">
      <c r="B308" s="390">
        <v>43101</v>
      </c>
      <c r="C308" s="413">
        <v>11.8</v>
      </c>
      <c r="D308" s="413">
        <v>0.5</v>
      </c>
      <c r="E308" s="449">
        <v>8.3000000000000007</v>
      </c>
      <c r="F308" s="421">
        <v>13.3</v>
      </c>
      <c r="G308" s="413">
        <v>0.3</v>
      </c>
      <c r="H308" s="413">
        <v>7.6</v>
      </c>
    </row>
    <row r="309" spans="2:8" ht="14.25">
      <c r="B309" s="390">
        <v>43102</v>
      </c>
      <c r="C309" s="413">
        <v>12</v>
      </c>
      <c r="D309" s="413">
        <v>0.5</v>
      </c>
      <c r="E309" s="449">
        <v>8.3000000000000007</v>
      </c>
      <c r="F309" s="421">
        <v>13.4</v>
      </c>
      <c r="G309" s="413">
        <v>0.3</v>
      </c>
      <c r="H309" s="413">
        <v>7.7</v>
      </c>
    </row>
    <row r="310" spans="2:8" ht="14.25">
      <c r="B310" s="390">
        <v>43103</v>
      </c>
      <c r="C310" s="413">
        <v>11.9</v>
      </c>
      <c r="D310" s="413">
        <v>0.6</v>
      </c>
      <c r="E310" s="449">
        <v>8.3000000000000007</v>
      </c>
      <c r="F310" s="421">
        <v>13.3</v>
      </c>
      <c r="G310" s="413">
        <v>0.3</v>
      </c>
      <c r="H310" s="413">
        <v>7.6</v>
      </c>
    </row>
    <row r="311" spans="2:8" ht="14.25">
      <c r="B311" s="390">
        <v>43104</v>
      </c>
      <c r="C311" s="413">
        <v>11.9</v>
      </c>
      <c r="D311" s="413">
        <v>0.6</v>
      </c>
      <c r="E311" s="449">
        <v>8.3000000000000007</v>
      </c>
      <c r="F311" s="421">
        <v>13.4</v>
      </c>
      <c r="G311" s="413">
        <v>0.3</v>
      </c>
      <c r="H311" s="413">
        <v>7.7</v>
      </c>
    </row>
    <row r="312" spans="2:8" ht="14.25">
      <c r="B312" s="390">
        <v>43105</v>
      </c>
      <c r="C312" s="413">
        <v>11.3</v>
      </c>
      <c r="D312" s="413">
        <v>0.7</v>
      </c>
      <c r="E312" s="449">
        <v>8.3000000000000007</v>
      </c>
      <c r="F312" s="421">
        <v>14.3</v>
      </c>
      <c r="G312" s="413">
        <v>0.3</v>
      </c>
      <c r="H312" s="413">
        <v>7.5</v>
      </c>
    </row>
    <row r="313" spans="2:8" ht="14.25">
      <c r="B313" s="390">
        <v>43106</v>
      </c>
      <c r="C313" s="413">
        <v>11.7</v>
      </c>
      <c r="D313" s="413">
        <v>0.5</v>
      </c>
      <c r="E313" s="449">
        <v>8.3000000000000007</v>
      </c>
      <c r="F313" s="421">
        <v>14</v>
      </c>
      <c r="G313" s="413">
        <v>0.3</v>
      </c>
      <c r="H313" s="413">
        <v>7.6</v>
      </c>
    </row>
    <row r="314" spans="2:8" ht="14.25">
      <c r="B314" s="390">
        <v>43107</v>
      </c>
      <c r="C314" s="413">
        <v>12</v>
      </c>
      <c r="D314" s="413">
        <v>0.5</v>
      </c>
      <c r="E314" s="449">
        <v>8.3000000000000007</v>
      </c>
      <c r="F314" s="421">
        <v>13.9</v>
      </c>
      <c r="G314" s="413">
        <v>0.3</v>
      </c>
      <c r="H314" s="413">
        <v>7.5</v>
      </c>
    </row>
    <row r="315" spans="2:8" ht="14.25">
      <c r="B315" s="390">
        <v>43108</v>
      </c>
      <c r="C315" s="413">
        <v>11.9</v>
      </c>
      <c r="D315" s="413">
        <v>0.7</v>
      </c>
      <c r="E315" s="449">
        <v>8.3000000000000007</v>
      </c>
      <c r="F315" s="421">
        <v>14.1</v>
      </c>
      <c r="G315" s="413">
        <v>0.3</v>
      </c>
      <c r="H315" s="413">
        <v>7.6</v>
      </c>
    </row>
    <row r="316" spans="2:8" ht="14.25">
      <c r="B316" s="390">
        <v>43109</v>
      </c>
      <c r="C316" s="413">
        <v>12</v>
      </c>
      <c r="D316" s="413">
        <v>0.6</v>
      </c>
      <c r="E316" s="449">
        <v>8.3000000000000007</v>
      </c>
      <c r="F316" s="421">
        <v>14.3</v>
      </c>
      <c r="G316" s="413">
        <v>0.3</v>
      </c>
      <c r="H316" s="413">
        <v>7.6</v>
      </c>
    </row>
    <row r="317" spans="2:8" ht="14.25">
      <c r="B317" s="390">
        <v>43110</v>
      </c>
      <c r="C317" s="413">
        <v>12</v>
      </c>
      <c r="D317" s="413">
        <v>0.6</v>
      </c>
      <c r="E317" s="449">
        <v>8.3000000000000007</v>
      </c>
      <c r="F317" s="421">
        <v>14.4</v>
      </c>
      <c r="G317" s="413">
        <v>0.3</v>
      </c>
      <c r="H317" s="413">
        <v>7.6</v>
      </c>
    </row>
    <row r="318" spans="2:8" ht="14.25">
      <c r="B318" s="390">
        <v>43111</v>
      </c>
      <c r="C318" s="413">
        <v>11.8</v>
      </c>
      <c r="D318" s="413">
        <v>0.7</v>
      </c>
      <c r="E318" s="449">
        <v>8.3000000000000007</v>
      </c>
      <c r="F318" s="421">
        <v>14.2</v>
      </c>
      <c r="G318" s="413">
        <v>0.3</v>
      </c>
      <c r="H318" s="413">
        <v>7.5</v>
      </c>
    </row>
    <row r="319" spans="2:8" ht="14.25">
      <c r="B319" s="390">
        <v>43112</v>
      </c>
      <c r="C319" s="413">
        <v>11.6</v>
      </c>
      <c r="D319" s="413">
        <v>0.6</v>
      </c>
      <c r="E319" s="449">
        <v>8.3000000000000007</v>
      </c>
      <c r="F319" s="421">
        <v>14</v>
      </c>
      <c r="G319" s="413">
        <v>0.3</v>
      </c>
      <c r="H319" s="413">
        <v>7.6</v>
      </c>
    </row>
    <row r="320" spans="2:8" ht="14.25">
      <c r="B320" s="390">
        <v>43113</v>
      </c>
      <c r="C320" s="413">
        <v>11.6</v>
      </c>
      <c r="D320" s="413">
        <v>0.7</v>
      </c>
      <c r="E320" s="449">
        <v>8.3000000000000007</v>
      </c>
      <c r="F320" s="421">
        <v>13.8</v>
      </c>
      <c r="G320" s="413">
        <v>0.3</v>
      </c>
      <c r="H320" s="413">
        <v>7.6</v>
      </c>
    </row>
    <row r="321" spans="2:8" ht="14.25">
      <c r="B321" s="390">
        <v>43114</v>
      </c>
      <c r="C321" s="413">
        <v>11.7</v>
      </c>
      <c r="D321" s="413">
        <v>0.7</v>
      </c>
      <c r="E321" s="449">
        <v>8.3000000000000007</v>
      </c>
      <c r="F321" s="421">
        <v>13.6</v>
      </c>
      <c r="G321" s="413">
        <v>0.3</v>
      </c>
      <c r="H321" s="413">
        <v>7.6</v>
      </c>
    </row>
    <row r="322" spans="2:8" ht="14.25">
      <c r="B322" s="390">
        <v>43115</v>
      </c>
      <c r="C322" s="413">
        <v>11.7</v>
      </c>
      <c r="D322" s="413">
        <v>0.7</v>
      </c>
      <c r="E322" s="449">
        <v>8.3000000000000007</v>
      </c>
      <c r="F322" s="421">
        <v>13.8</v>
      </c>
      <c r="G322" s="413">
        <v>0.3</v>
      </c>
      <c r="H322" s="413">
        <v>7.6</v>
      </c>
    </row>
    <row r="323" spans="2:8" ht="14.25">
      <c r="B323" s="390">
        <v>43116</v>
      </c>
      <c r="C323" s="413">
        <v>11.8</v>
      </c>
      <c r="D323" s="413">
        <v>0.8</v>
      </c>
      <c r="E323" s="449">
        <v>8.3000000000000007</v>
      </c>
      <c r="F323" s="421">
        <v>13.9</v>
      </c>
      <c r="G323" s="413">
        <v>0.3</v>
      </c>
      <c r="H323" s="413">
        <v>7.6</v>
      </c>
    </row>
    <row r="324" spans="2:8" ht="14.25">
      <c r="B324" s="390">
        <v>43117</v>
      </c>
      <c r="C324" s="413">
        <v>11.9</v>
      </c>
      <c r="D324" s="413">
        <v>0.5</v>
      </c>
      <c r="E324" s="449">
        <v>8.3000000000000007</v>
      </c>
      <c r="F324" s="421">
        <v>14.2</v>
      </c>
      <c r="G324" s="413">
        <v>0.2</v>
      </c>
      <c r="H324" s="413">
        <v>7.6</v>
      </c>
    </row>
    <row r="325" spans="2:8" ht="14.25">
      <c r="B325" s="390">
        <v>43118</v>
      </c>
      <c r="C325" s="413">
        <v>12</v>
      </c>
      <c r="D325" s="413">
        <v>0.5</v>
      </c>
      <c r="E325" s="449">
        <v>8.3000000000000007</v>
      </c>
      <c r="F325" s="421">
        <v>14.5</v>
      </c>
      <c r="G325" s="413">
        <v>0.3</v>
      </c>
      <c r="H325" s="413">
        <v>7.6</v>
      </c>
    </row>
    <row r="326" spans="2:8" ht="14.25">
      <c r="B326" s="390">
        <v>43119</v>
      </c>
      <c r="C326" s="413">
        <v>12.1</v>
      </c>
      <c r="D326" s="413">
        <v>0.5</v>
      </c>
      <c r="E326" s="449">
        <v>8.3000000000000007</v>
      </c>
      <c r="F326" s="421">
        <v>14.3</v>
      </c>
      <c r="G326" s="413">
        <v>0.3</v>
      </c>
      <c r="H326" s="413">
        <v>7.5</v>
      </c>
    </row>
    <row r="327" spans="2:8" ht="14.25">
      <c r="B327" s="390">
        <v>43120</v>
      </c>
      <c r="C327" s="413">
        <v>11.7</v>
      </c>
      <c r="D327" s="413">
        <v>0.7</v>
      </c>
      <c r="E327" s="449">
        <v>8.3000000000000007</v>
      </c>
      <c r="F327" s="421">
        <v>14.2</v>
      </c>
      <c r="G327" s="413">
        <v>0.3</v>
      </c>
      <c r="H327" s="413">
        <v>7.6</v>
      </c>
    </row>
    <row r="328" spans="2:8" ht="14.25">
      <c r="B328" s="390">
        <v>43121</v>
      </c>
      <c r="C328" s="413">
        <v>11.8</v>
      </c>
      <c r="D328" s="413">
        <v>0.6</v>
      </c>
      <c r="E328" s="449">
        <v>8.3000000000000007</v>
      </c>
      <c r="F328" s="421">
        <v>14.1</v>
      </c>
      <c r="G328" s="413">
        <v>0.3</v>
      </c>
      <c r="H328" s="413">
        <v>7.6</v>
      </c>
    </row>
    <row r="329" spans="2:8" ht="14.25">
      <c r="B329" s="390">
        <v>43122</v>
      </c>
      <c r="C329" s="413">
        <v>11.2</v>
      </c>
      <c r="D329" s="413">
        <v>0.6</v>
      </c>
      <c r="E329" s="449">
        <v>8.4</v>
      </c>
      <c r="F329" s="421">
        <v>13.8</v>
      </c>
      <c r="G329" s="413">
        <v>0.3</v>
      </c>
      <c r="H329" s="413">
        <v>7.6</v>
      </c>
    </row>
    <row r="330" spans="2:8" ht="14.25">
      <c r="B330" s="390">
        <v>43123</v>
      </c>
      <c r="C330" s="413">
        <v>11.3</v>
      </c>
      <c r="D330" s="413">
        <v>0.5</v>
      </c>
      <c r="E330" s="449">
        <v>8.4</v>
      </c>
      <c r="F330" s="421">
        <v>13.7</v>
      </c>
      <c r="G330" s="413">
        <v>0.3</v>
      </c>
      <c r="H330" s="413">
        <v>7.7</v>
      </c>
    </row>
    <row r="331" spans="2:8" ht="14.25">
      <c r="B331" s="390">
        <v>43124</v>
      </c>
      <c r="C331" s="413">
        <v>11</v>
      </c>
      <c r="D331" s="413">
        <v>0.6</v>
      </c>
      <c r="E331" s="449">
        <v>8.4</v>
      </c>
      <c r="F331" s="421">
        <v>13.9</v>
      </c>
      <c r="G331" s="413">
        <v>0.3</v>
      </c>
      <c r="H331" s="413">
        <v>7.6</v>
      </c>
    </row>
    <row r="332" spans="2:8" ht="14.25">
      <c r="B332" s="390">
        <v>43125</v>
      </c>
      <c r="C332" s="413">
        <v>11.1</v>
      </c>
      <c r="D332" s="413">
        <v>0.6</v>
      </c>
      <c r="E332" s="449">
        <v>8.4</v>
      </c>
      <c r="F332" s="421">
        <v>13.7</v>
      </c>
      <c r="G332" s="413">
        <v>0.2</v>
      </c>
      <c r="H332" s="413">
        <v>7.7</v>
      </c>
    </row>
    <row r="333" spans="2:8" ht="14.25">
      <c r="B333" s="390">
        <v>43126</v>
      </c>
      <c r="C333" s="413">
        <v>11.2</v>
      </c>
      <c r="D333" s="413">
        <v>0.5</v>
      </c>
      <c r="E333" s="449">
        <v>8.4</v>
      </c>
      <c r="F333" s="421">
        <v>13.7</v>
      </c>
      <c r="G333" s="413">
        <v>0.3</v>
      </c>
      <c r="H333" s="413">
        <v>7.7</v>
      </c>
    </row>
    <row r="334" spans="2:8" ht="14.25">
      <c r="B334" s="390">
        <v>43127</v>
      </c>
      <c r="C334" s="413">
        <v>11.2</v>
      </c>
      <c r="D334" s="413">
        <v>0.6</v>
      </c>
      <c r="E334" s="449">
        <v>8.4</v>
      </c>
      <c r="F334" s="421">
        <v>13.8</v>
      </c>
      <c r="G334" s="413">
        <v>0.3</v>
      </c>
      <c r="H334" s="413">
        <v>7.7</v>
      </c>
    </row>
    <row r="335" spans="2:8" ht="14.25">
      <c r="B335" s="390">
        <v>43128</v>
      </c>
      <c r="C335" s="420">
        <v>11</v>
      </c>
      <c r="D335" s="420">
        <v>0.6</v>
      </c>
      <c r="E335" s="628">
        <v>8.4</v>
      </c>
      <c r="F335" s="418">
        <v>13.3</v>
      </c>
      <c r="G335" s="420">
        <v>0.3</v>
      </c>
      <c r="H335" s="420">
        <v>7.7</v>
      </c>
    </row>
    <row r="336" spans="2:8" ht="14.25">
      <c r="B336" s="390">
        <v>43129</v>
      </c>
      <c r="C336" s="413">
        <v>11.3</v>
      </c>
      <c r="D336" s="413">
        <v>0.5</v>
      </c>
      <c r="E336" s="449">
        <v>8.4</v>
      </c>
      <c r="F336" s="421">
        <v>13.9</v>
      </c>
      <c r="G336" s="413">
        <v>0.2</v>
      </c>
      <c r="H336" s="413">
        <v>7.7</v>
      </c>
    </row>
    <row r="337" spans="2:8" ht="14.25">
      <c r="B337" s="390">
        <v>43130</v>
      </c>
      <c r="C337" s="413">
        <v>11.4</v>
      </c>
      <c r="D337" s="413">
        <v>0.6</v>
      </c>
      <c r="E337" s="449">
        <v>8.4</v>
      </c>
      <c r="F337" s="421">
        <v>13.9</v>
      </c>
      <c r="G337" s="413">
        <v>0.3</v>
      </c>
      <c r="H337" s="413">
        <v>7.6</v>
      </c>
    </row>
    <row r="338" spans="2:8" ht="14.25">
      <c r="B338" s="390">
        <v>43131</v>
      </c>
      <c r="C338" s="413">
        <v>11.6</v>
      </c>
      <c r="D338" s="413">
        <v>0.5</v>
      </c>
      <c r="E338" s="449">
        <v>8.4</v>
      </c>
      <c r="F338" s="421">
        <v>13.9</v>
      </c>
      <c r="G338" s="413">
        <v>0.3</v>
      </c>
      <c r="H338" s="413">
        <v>7.6</v>
      </c>
    </row>
    <row r="339" spans="2:8" ht="14.25">
      <c r="B339" s="1161" t="s">
        <v>591</v>
      </c>
      <c r="C339" s="1129">
        <f t="shared" ref="C339:H339" si="27">MAX(C308:C338)</f>
        <v>12.1</v>
      </c>
      <c r="D339" s="1129">
        <f t="shared" si="27"/>
        <v>0.8</v>
      </c>
      <c r="E339" s="1130">
        <f t="shared" si="27"/>
        <v>8.4</v>
      </c>
      <c r="F339" s="1131">
        <f t="shared" si="27"/>
        <v>14.5</v>
      </c>
      <c r="G339" s="1129">
        <f t="shared" si="27"/>
        <v>0.3</v>
      </c>
      <c r="H339" s="1129">
        <f t="shared" si="27"/>
        <v>7.7</v>
      </c>
    </row>
    <row r="340" spans="2:8" ht="14.25">
      <c r="B340" s="389" t="s">
        <v>592</v>
      </c>
      <c r="C340" s="413">
        <f t="shared" ref="C340:H340" si="28">MIN(C308:C338)</f>
        <v>11</v>
      </c>
      <c r="D340" s="413">
        <f t="shared" si="28"/>
        <v>0.5</v>
      </c>
      <c r="E340" s="449">
        <f t="shared" si="28"/>
        <v>8.3000000000000007</v>
      </c>
      <c r="F340" s="421">
        <f t="shared" si="28"/>
        <v>13.3</v>
      </c>
      <c r="G340" s="413">
        <f t="shared" si="28"/>
        <v>0.2</v>
      </c>
      <c r="H340" s="413">
        <f t="shared" si="28"/>
        <v>7.5</v>
      </c>
    </row>
    <row r="341" spans="2:8" ht="14.25">
      <c r="B341" s="1162" t="s">
        <v>593</v>
      </c>
      <c r="C341" s="1133">
        <f t="shared" ref="C341:H341" si="29">ROUND(AVERAGE(C308:C338),1)</f>
        <v>11.6</v>
      </c>
      <c r="D341" s="1133">
        <f t="shared" si="29"/>
        <v>0.6</v>
      </c>
      <c r="E341" s="1134">
        <f t="shared" si="29"/>
        <v>8.3000000000000007</v>
      </c>
      <c r="F341" s="1135">
        <f t="shared" si="29"/>
        <v>13.9</v>
      </c>
      <c r="G341" s="1133">
        <f t="shared" si="29"/>
        <v>0.3</v>
      </c>
      <c r="H341" s="1133">
        <f t="shared" si="29"/>
        <v>7.6</v>
      </c>
    </row>
    <row r="342" spans="2:8" ht="14.25">
      <c r="B342" s="390">
        <v>43132</v>
      </c>
      <c r="C342" s="413">
        <v>11</v>
      </c>
      <c r="D342" s="413">
        <v>0.6</v>
      </c>
      <c r="E342" s="449">
        <v>8.4</v>
      </c>
      <c r="F342" s="421">
        <v>14.1</v>
      </c>
      <c r="G342" s="413">
        <v>0.3</v>
      </c>
      <c r="H342" s="413">
        <v>7.7</v>
      </c>
    </row>
    <row r="343" spans="2:8" ht="14.25">
      <c r="B343" s="390">
        <v>43133</v>
      </c>
      <c r="C343" s="413">
        <v>11</v>
      </c>
      <c r="D343" s="413">
        <v>0.7</v>
      </c>
      <c r="E343" s="449">
        <v>8.4</v>
      </c>
      <c r="F343" s="421">
        <v>13.8</v>
      </c>
      <c r="G343" s="413">
        <v>0.2</v>
      </c>
      <c r="H343" s="413">
        <v>7.6</v>
      </c>
    </row>
    <row r="344" spans="2:8" ht="14.25">
      <c r="B344" s="390">
        <v>43134</v>
      </c>
      <c r="C344" s="413">
        <v>11.1</v>
      </c>
      <c r="D344" s="413">
        <v>0.7</v>
      </c>
      <c r="E344" s="449">
        <v>8.4</v>
      </c>
      <c r="F344" s="421">
        <v>13.7</v>
      </c>
      <c r="G344" s="413">
        <v>0.3</v>
      </c>
      <c r="H344" s="413">
        <v>7.6</v>
      </c>
    </row>
    <row r="345" spans="2:8" ht="14.25">
      <c r="B345" s="390">
        <v>43135</v>
      </c>
      <c r="C345" s="413">
        <v>11.5</v>
      </c>
      <c r="D345" s="413">
        <v>0.5</v>
      </c>
      <c r="E345" s="449">
        <v>8.4</v>
      </c>
      <c r="F345" s="421">
        <v>13.6</v>
      </c>
      <c r="G345" s="413">
        <v>0.3</v>
      </c>
      <c r="H345" s="413">
        <v>7.6</v>
      </c>
    </row>
    <row r="346" spans="2:8" ht="14.25">
      <c r="B346" s="390">
        <v>43136</v>
      </c>
      <c r="C346" s="413">
        <v>11.6</v>
      </c>
      <c r="D346" s="413">
        <v>0.5</v>
      </c>
      <c r="E346" s="449">
        <v>8.3000000000000007</v>
      </c>
      <c r="F346" s="421">
        <v>13.9</v>
      </c>
      <c r="G346" s="413">
        <v>0.2</v>
      </c>
      <c r="H346" s="413">
        <v>7.6</v>
      </c>
    </row>
    <row r="347" spans="2:8" ht="14.25">
      <c r="B347" s="390">
        <v>43137</v>
      </c>
      <c r="C347" s="413">
        <v>11.7</v>
      </c>
      <c r="D347" s="413">
        <v>0.5</v>
      </c>
      <c r="E347" s="449">
        <v>8.3000000000000007</v>
      </c>
      <c r="F347" s="421">
        <v>14</v>
      </c>
      <c r="G347" s="413">
        <v>0.2</v>
      </c>
      <c r="H347" s="413">
        <v>7.7</v>
      </c>
    </row>
    <row r="348" spans="2:8" ht="14.25">
      <c r="B348" s="390">
        <v>43138</v>
      </c>
      <c r="C348" s="413">
        <v>11.7</v>
      </c>
      <c r="D348" s="413">
        <v>0.7</v>
      </c>
      <c r="E348" s="449">
        <v>8.4</v>
      </c>
      <c r="F348" s="421">
        <v>14.2</v>
      </c>
      <c r="G348" s="413">
        <v>0.3</v>
      </c>
      <c r="H348" s="413">
        <v>7.6</v>
      </c>
    </row>
    <row r="349" spans="2:8" ht="14.25">
      <c r="B349" s="390">
        <v>43139</v>
      </c>
      <c r="C349" s="413">
        <v>11.7</v>
      </c>
      <c r="D349" s="413">
        <v>0.7</v>
      </c>
      <c r="E349" s="449">
        <v>8.4</v>
      </c>
      <c r="F349" s="421">
        <v>14.3</v>
      </c>
      <c r="G349" s="413">
        <v>0.3</v>
      </c>
      <c r="H349" s="413">
        <v>7.6</v>
      </c>
    </row>
    <row r="350" spans="2:8" ht="14.25">
      <c r="B350" s="390">
        <v>43140</v>
      </c>
      <c r="C350" s="413">
        <v>11.6</v>
      </c>
      <c r="D350" s="413">
        <v>0.6</v>
      </c>
      <c r="E350" s="449">
        <v>8.4</v>
      </c>
      <c r="F350" s="421">
        <v>14.1</v>
      </c>
      <c r="G350" s="413">
        <v>0.3</v>
      </c>
      <c r="H350" s="413">
        <v>7.6</v>
      </c>
    </row>
    <row r="351" spans="2:8" ht="14.25">
      <c r="B351" s="390">
        <v>43141</v>
      </c>
      <c r="C351" s="413">
        <v>11.9</v>
      </c>
      <c r="D351" s="413">
        <v>0.7</v>
      </c>
      <c r="E351" s="449">
        <v>8.4</v>
      </c>
      <c r="F351" s="421">
        <v>14.1</v>
      </c>
      <c r="G351" s="413">
        <v>0.3</v>
      </c>
      <c r="H351" s="413">
        <v>7.6</v>
      </c>
    </row>
    <row r="352" spans="2:8" ht="14.25">
      <c r="B352" s="390">
        <v>43142</v>
      </c>
      <c r="C352" s="413">
        <v>12.1</v>
      </c>
      <c r="D352" s="413">
        <v>0.5</v>
      </c>
      <c r="E352" s="449">
        <v>8.4</v>
      </c>
      <c r="F352" s="421">
        <v>13.8</v>
      </c>
      <c r="G352" s="413">
        <v>0.2</v>
      </c>
      <c r="H352" s="413">
        <v>7.7</v>
      </c>
    </row>
    <row r="353" spans="2:8" ht="14.25">
      <c r="B353" s="390">
        <v>43143</v>
      </c>
      <c r="C353" s="413">
        <v>12</v>
      </c>
      <c r="D353" s="413">
        <v>0.5</v>
      </c>
      <c r="E353" s="449">
        <v>8.4</v>
      </c>
      <c r="F353" s="421">
        <v>13.9</v>
      </c>
      <c r="G353" s="413">
        <v>0.3</v>
      </c>
      <c r="H353" s="413">
        <v>7.7</v>
      </c>
    </row>
    <row r="354" spans="2:8" ht="14.25">
      <c r="B354" s="390">
        <v>43144</v>
      </c>
      <c r="C354" s="413">
        <v>11.8</v>
      </c>
      <c r="D354" s="413">
        <v>0.8</v>
      </c>
      <c r="E354" s="449">
        <v>8.4</v>
      </c>
      <c r="F354" s="421">
        <v>14</v>
      </c>
      <c r="G354" s="413">
        <v>0.2</v>
      </c>
      <c r="H354" s="413">
        <v>7.7</v>
      </c>
    </row>
    <row r="355" spans="2:8" ht="14.25">
      <c r="B355" s="390">
        <v>43145</v>
      </c>
      <c r="C355" s="413">
        <v>12.1</v>
      </c>
      <c r="D355" s="413">
        <v>0.7</v>
      </c>
      <c r="E355" s="449">
        <v>8.4</v>
      </c>
      <c r="F355" s="421">
        <v>14.3</v>
      </c>
      <c r="G355" s="413">
        <v>0.2</v>
      </c>
      <c r="H355" s="413">
        <v>7.6</v>
      </c>
    </row>
    <row r="356" spans="2:8" ht="14.25">
      <c r="B356" s="390">
        <v>43146</v>
      </c>
      <c r="C356" s="413">
        <v>12.4</v>
      </c>
      <c r="D356" s="413">
        <v>0.5</v>
      </c>
      <c r="E356" s="449">
        <v>8.4</v>
      </c>
      <c r="F356" s="421">
        <v>14.4</v>
      </c>
      <c r="G356" s="413">
        <v>0.3</v>
      </c>
      <c r="H356" s="413">
        <v>7.6</v>
      </c>
    </row>
    <row r="357" spans="2:8" ht="14.25">
      <c r="B357" s="390">
        <v>43147</v>
      </c>
      <c r="C357" s="413">
        <v>12.3</v>
      </c>
      <c r="D357" s="413">
        <v>0.5</v>
      </c>
      <c r="E357" s="449">
        <v>8.4</v>
      </c>
      <c r="F357" s="421">
        <v>14.5</v>
      </c>
      <c r="G357" s="413">
        <v>0.2</v>
      </c>
      <c r="H357" s="413">
        <v>7.7</v>
      </c>
    </row>
    <row r="358" spans="2:8" ht="14.25">
      <c r="B358" s="390">
        <v>43148</v>
      </c>
      <c r="C358" s="413">
        <v>12.2</v>
      </c>
      <c r="D358" s="413">
        <v>0.6</v>
      </c>
      <c r="E358" s="449">
        <v>8.4</v>
      </c>
      <c r="F358" s="421">
        <v>14.3</v>
      </c>
      <c r="G358" s="413">
        <v>0.2</v>
      </c>
      <c r="H358" s="413">
        <v>7.6</v>
      </c>
    </row>
    <row r="359" spans="2:8" ht="14.25">
      <c r="B359" s="390">
        <v>43149</v>
      </c>
      <c r="C359" s="413">
        <v>12.1</v>
      </c>
      <c r="D359" s="413">
        <v>0.6</v>
      </c>
      <c r="E359" s="449">
        <v>8.4</v>
      </c>
      <c r="F359" s="421">
        <v>14</v>
      </c>
      <c r="G359" s="413">
        <v>0.3</v>
      </c>
      <c r="H359" s="413">
        <v>7.6</v>
      </c>
    </row>
    <row r="360" spans="2:8" ht="14.25">
      <c r="B360" s="390">
        <v>43150</v>
      </c>
      <c r="C360" s="413">
        <v>12.2</v>
      </c>
      <c r="D360" s="413">
        <v>0.5</v>
      </c>
      <c r="E360" s="449">
        <v>8.3000000000000007</v>
      </c>
      <c r="F360" s="421">
        <v>14.2</v>
      </c>
      <c r="G360" s="413">
        <v>0.2</v>
      </c>
      <c r="H360" s="413">
        <v>7.7</v>
      </c>
    </row>
    <row r="361" spans="2:8" ht="14.25">
      <c r="B361" s="390">
        <v>43151</v>
      </c>
      <c r="C361" s="413">
        <v>12.4</v>
      </c>
      <c r="D361" s="413">
        <v>0.5</v>
      </c>
      <c r="E361" s="449">
        <v>8.3000000000000007</v>
      </c>
      <c r="F361" s="421">
        <v>14.5</v>
      </c>
      <c r="G361" s="413">
        <v>0.4</v>
      </c>
      <c r="H361" s="413">
        <v>7.6</v>
      </c>
    </row>
    <row r="362" spans="2:8" ht="14.25">
      <c r="B362" s="390">
        <v>43152</v>
      </c>
      <c r="C362" s="413">
        <v>12.3</v>
      </c>
      <c r="D362" s="413">
        <v>0.5</v>
      </c>
      <c r="E362" s="449">
        <v>8.3000000000000007</v>
      </c>
      <c r="F362" s="421">
        <v>14.6</v>
      </c>
      <c r="G362" s="413">
        <v>0.3</v>
      </c>
      <c r="H362" s="413">
        <v>7.6</v>
      </c>
    </row>
    <row r="363" spans="2:8" ht="14.25">
      <c r="B363" s="390">
        <v>43153</v>
      </c>
      <c r="C363" s="413">
        <v>11.8</v>
      </c>
      <c r="D363" s="413">
        <v>0.6</v>
      </c>
      <c r="E363" s="449">
        <v>8.3000000000000007</v>
      </c>
      <c r="F363" s="421">
        <v>14.3</v>
      </c>
      <c r="G363" s="413">
        <v>0.2</v>
      </c>
      <c r="H363" s="413">
        <v>7.6</v>
      </c>
    </row>
    <row r="364" spans="2:8" ht="14.25">
      <c r="B364" s="390">
        <v>43154</v>
      </c>
      <c r="C364" s="413">
        <v>11.5</v>
      </c>
      <c r="D364" s="413">
        <v>0.8</v>
      </c>
      <c r="E364" s="449">
        <v>8.3000000000000007</v>
      </c>
      <c r="F364" s="421">
        <v>14.3</v>
      </c>
      <c r="G364" s="413">
        <v>0.3</v>
      </c>
      <c r="H364" s="413">
        <v>7.5</v>
      </c>
    </row>
    <row r="365" spans="2:8" ht="14.25">
      <c r="B365" s="390">
        <v>43155</v>
      </c>
      <c r="C365" s="440">
        <v>12</v>
      </c>
      <c r="D365" s="440">
        <v>0.6</v>
      </c>
      <c r="E365" s="415">
        <v>8.3000000000000007</v>
      </c>
      <c r="F365" s="448">
        <v>14.2</v>
      </c>
      <c r="G365" s="440">
        <v>0.3</v>
      </c>
      <c r="H365" s="440">
        <v>7.6</v>
      </c>
    </row>
    <row r="366" spans="2:8" ht="14.25">
      <c r="B366" s="390">
        <v>43156</v>
      </c>
      <c r="C366" s="413">
        <v>12</v>
      </c>
      <c r="D366" s="413">
        <v>0.6</v>
      </c>
      <c r="E366" s="449">
        <v>8.3000000000000007</v>
      </c>
      <c r="F366" s="421">
        <v>14.2</v>
      </c>
      <c r="G366" s="413">
        <v>0.2</v>
      </c>
      <c r="H366" s="413">
        <v>7.6</v>
      </c>
    </row>
    <row r="367" spans="2:8" ht="14.25">
      <c r="B367" s="390">
        <v>43157</v>
      </c>
      <c r="C367" s="413">
        <v>12.1</v>
      </c>
      <c r="D367" s="413">
        <v>0.6</v>
      </c>
      <c r="E367" s="449">
        <v>8.4</v>
      </c>
      <c r="F367" s="421">
        <v>14.2</v>
      </c>
      <c r="G367" s="413">
        <v>0.2</v>
      </c>
      <c r="H367" s="413">
        <v>7.6</v>
      </c>
    </row>
    <row r="368" spans="2:8" ht="14.25">
      <c r="B368" s="390">
        <v>43158</v>
      </c>
      <c r="C368" s="413">
        <v>11.9</v>
      </c>
      <c r="D368" s="413">
        <v>0.6</v>
      </c>
      <c r="E368" s="449">
        <v>8.3000000000000007</v>
      </c>
      <c r="F368" s="421">
        <v>14.3</v>
      </c>
      <c r="G368" s="413">
        <v>0.2</v>
      </c>
      <c r="H368" s="413">
        <v>7.6</v>
      </c>
    </row>
    <row r="369" spans="2:8" ht="14.25">
      <c r="B369" s="390">
        <v>43159</v>
      </c>
      <c r="C369" s="413">
        <v>12.5</v>
      </c>
      <c r="D369" s="413">
        <v>0.5</v>
      </c>
      <c r="E369" s="449">
        <v>8.4</v>
      </c>
      <c r="F369" s="421">
        <v>14.8</v>
      </c>
      <c r="G369" s="413">
        <v>0.3</v>
      </c>
      <c r="H369" s="413">
        <v>7.5</v>
      </c>
    </row>
    <row r="370" spans="2:8" ht="14.25">
      <c r="B370" s="1161" t="s">
        <v>594</v>
      </c>
      <c r="C370" s="1129">
        <f>MAX(C342:C369)</f>
        <v>12.5</v>
      </c>
      <c r="D370" s="1129">
        <f t="shared" ref="D370:H370" si="30">MAX(D342:D369)</f>
        <v>0.8</v>
      </c>
      <c r="E370" s="1130">
        <f t="shared" si="30"/>
        <v>8.4</v>
      </c>
      <c r="F370" s="1131">
        <f t="shared" si="30"/>
        <v>14.8</v>
      </c>
      <c r="G370" s="1129">
        <f t="shared" si="30"/>
        <v>0.4</v>
      </c>
      <c r="H370" s="1129">
        <f t="shared" si="30"/>
        <v>7.7</v>
      </c>
    </row>
    <row r="371" spans="2:8" ht="14.25">
      <c r="B371" s="389" t="s">
        <v>595</v>
      </c>
      <c r="C371" s="413">
        <f t="shared" ref="C371:H371" si="31">MIN(C342:C369)</f>
        <v>11</v>
      </c>
      <c r="D371" s="413">
        <f t="shared" si="31"/>
        <v>0.5</v>
      </c>
      <c r="E371" s="449">
        <f t="shared" si="31"/>
        <v>8.3000000000000007</v>
      </c>
      <c r="F371" s="421">
        <f t="shared" si="31"/>
        <v>13.6</v>
      </c>
      <c r="G371" s="413">
        <f t="shared" si="31"/>
        <v>0.2</v>
      </c>
      <c r="H371" s="413">
        <f t="shared" si="31"/>
        <v>7.5</v>
      </c>
    </row>
    <row r="372" spans="2:8" ht="14.25">
      <c r="B372" s="1162" t="s">
        <v>596</v>
      </c>
      <c r="C372" s="1133">
        <f t="shared" ref="C372:G372" si="32">ROUND(AVERAGE(C342:C369),1)</f>
        <v>11.9</v>
      </c>
      <c r="D372" s="1133">
        <f t="shared" si="32"/>
        <v>0.6</v>
      </c>
      <c r="E372" s="1134">
        <f t="shared" si="32"/>
        <v>8.4</v>
      </c>
      <c r="F372" s="1135">
        <f t="shared" si="32"/>
        <v>14.2</v>
      </c>
      <c r="G372" s="1133">
        <f t="shared" si="32"/>
        <v>0.3</v>
      </c>
      <c r="H372" s="1133">
        <f>ROUND(AVERAGE(H342:H369),1)</f>
        <v>7.6</v>
      </c>
    </row>
    <row r="373" spans="2:8" ht="14.25">
      <c r="B373" s="390">
        <v>43160</v>
      </c>
      <c r="C373" s="413">
        <v>12.8</v>
      </c>
      <c r="D373" s="413">
        <v>0.5</v>
      </c>
      <c r="E373" s="449">
        <v>8.4</v>
      </c>
      <c r="F373" s="421">
        <v>14.9</v>
      </c>
      <c r="G373" s="413">
        <v>0.3</v>
      </c>
      <c r="H373" s="413">
        <v>7.6</v>
      </c>
    </row>
    <row r="374" spans="2:8" ht="14.25">
      <c r="B374" s="390">
        <v>43161</v>
      </c>
      <c r="C374" s="413">
        <v>12.9</v>
      </c>
      <c r="D374" s="413">
        <v>0.5</v>
      </c>
      <c r="E374" s="449">
        <v>8.3000000000000007</v>
      </c>
      <c r="F374" s="421">
        <v>14.9</v>
      </c>
      <c r="G374" s="413">
        <v>0.2</v>
      </c>
      <c r="H374" s="413">
        <v>7.6</v>
      </c>
    </row>
    <row r="375" spans="2:8" ht="14.25">
      <c r="B375" s="390">
        <v>43162</v>
      </c>
      <c r="C375" s="413">
        <v>13</v>
      </c>
      <c r="D375" s="413">
        <v>0.5</v>
      </c>
      <c r="E375" s="449">
        <v>8.3000000000000007</v>
      </c>
      <c r="F375" s="421">
        <v>14.8</v>
      </c>
      <c r="G375" s="413">
        <v>0.3</v>
      </c>
      <c r="H375" s="413">
        <v>7.6</v>
      </c>
    </row>
    <row r="376" spans="2:8" ht="14.25">
      <c r="B376" s="390">
        <v>43163</v>
      </c>
      <c r="C376" s="413">
        <v>13.3</v>
      </c>
      <c r="D376" s="413">
        <v>0.5</v>
      </c>
      <c r="E376" s="449">
        <v>8.4</v>
      </c>
      <c r="F376" s="421">
        <v>15.1</v>
      </c>
      <c r="G376" s="413">
        <v>0.2</v>
      </c>
      <c r="H376" s="413">
        <v>7.6</v>
      </c>
    </row>
    <row r="377" spans="2:8" ht="14.25">
      <c r="B377" s="390">
        <v>43164</v>
      </c>
      <c r="C377" s="413">
        <v>13.4</v>
      </c>
      <c r="D377" s="413">
        <v>0.5</v>
      </c>
      <c r="E377" s="449">
        <v>8.3000000000000007</v>
      </c>
      <c r="F377" s="421">
        <v>15.2</v>
      </c>
      <c r="G377" s="413">
        <v>0.3</v>
      </c>
      <c r="H377" s="413">
        <v>7.6</v>
      </c>
    </row>
    <row r="378" spans="2:8" ht="14.25">
      <c r="B378" s="390">
        <v>43165</v>
      </c>
      <c r="C378" s="413">
        <v>13.1</v>
      </c>
      <c r="D378" s="413">
        <v>0.5</v>
      </c>
      <c r="E378" s="449">
        <v>8.3000000000000007</v>
      </c>
      <c r="F378" s="421">
        <v>15</v>
      </c>
      <c r="G378" s="413">
        <v>0.2</v>
      </c>
      <c r="H378" s="413">
        <v>7.6</v>
      </c>
    </row>
    <row r="379" spans="2:8" ht="14.25">
      <c r="B379" s="390">
        <v>43166</v>
      </c>
      <c r="C379" s="413">
        <v>12.7</v>
      </c>
      <c r="D379" s="413">
        <v>0.5</v>
      </c>
      <c r="E379" s="449">
        <v>8.3000000000000007</v>
      </c>
      <c r="F379" s="421">
        <v>14.8</v>
      </c>
      <c r="G379" s="413">
        <v>0.3</v>
      </c>
      <c r="H379" s="413">
        <v>7.6</v>
      </c>
    </row>
    <row r="380" spans="2:8" ht="14.25">
      <c r="B380" s="390">
        <v>43167</v>
      </c>
      <c r="C380" s="413">
        <v>12.9</v>
      </c>
      <c r="D380" s="413">
        <v>0.5</v>
      </c>
      <c r="E380" s="449">
        <v>8.3000000000000007</v>
      </c>
      <c r="F380" s="421">
        <v>14.9</v>
      </c>
      <c r="G380" s="413">
        <v>0.3</v>
      </c>
      <c r="H380" s="413">
        <v>7.5</v>
      </c>
    </row>
    <row r="381" spans="2:8" ht="14.25">
      <c r="B381" s="390">
        <v>43168</v>
      </c>
      <c r="C381" s="413">
        <v>12.8</v>
      </c>
      <c r="D381" s="413">
        <v>0.5</v>
      </c>
      <c r="E381" s="449">
        <v>8.3000000000000007</v>
      </c>
      <c r="F381" s="421">
        <v>14.9</v>
      </c>
      <c r="G381" s="413">
        <v>0.2</v>
      </c>
      <c r="H381" s="413">
        <v>7.6</v>
      </c>
    </row>
    <row r="382" spans="2:8" ht="14.25">
      <c r="B382" s="390">
        <v>43169</v>
      </c>
      <c r="C382" s="413">
        <v>12.6</v>
      </c>
      <c r="D382" s="413">
        <v>0.5</v>
      </c>
      <c r="E382" s="449">
        <v>8.3000000000000007</v>
      </c>
      <c r="F382" s="421">
        <v>14.7</v>
      </c>
      <c r="G382" s="413">
        <v>0.3</v>
      </c>
      <c r="H382" s="413">
        <v>7.6</v>
      </c>
    </row>
    <row r="383" spans="2:8" ht="14.25">
      <c r="B383" s="390">
        <v>43170</v>
      </c>
      <c r="C383" s="413">
        <v>12.6</v>
      </c>
      <c r="D383" s="413">
        <v>0.6</v>
      </c>
      <c r="E383" s="449">
        <v>8.3000000000000007</v>
      </c>
      <c r="F383" s="421">
        <v>14.7</v>
      </c>
      <c r="G383" s="413">
        <v>0.2</v>
      </c>
      <c r="H383" s="413">
        <v>7.6</v>
      </c>
    </row>
    <row r="384" spans="2:8" ht="14.25">
      <c r="B384" s="390">
        <v>43171</v>
      </c>
      <c r="C384" s="413">
        <v>12.9</v>
      </c>
      <c r="D384" s="413">
        <v>0.6</v>
      </c>
      <c r="E384" s="449">
        <v>8.3000000000000007</v>
      </c>
      <c r="F384" s="421">
        <v>14.8</v>
      </c>
      <c r="G384" s="413">
        <v>0.3</v>
      </c>
      <c r="H384" s="413">
        <v>7.6</v>
      </c>
    </row>
    <row r="385" spans="2:10" ht="14.25">
      <c r="B385" s="390">
        <v>43172</v>
      </c>
      <c r="C385" s="413">
        <v>13.2</v>
      </c>
      <c r="D385" s="413">
        <v>0.6</v>
      </c>
      <c r="E385" s="449">
        <v>8.3000000000000007</v>
      </c>
      <c r="F385" s="421">
        <v>15.2</v>
      </c>
      <c r="G385" s="413">
        <v>0.3</v>
      </c>
      <c r="H385" s="413">
        <v>7.6</v>
      </c>
    </row>
    <row r="386" spans="2:10" ht="14.25">
      <c r="B386" s="390">
        <v>43173</v>
      </c>
      <c r="C386" s="413">
        <v>13.5</v>
      </c>
      <c r="D386" s="413">
        <v>0.5</v>
      </c>
      <c r="E386" s="449">
        <v>8.3000000000000007</v>
      </c>
      <c r="F386" s="421">
        <v>15.3</v>
      </c>
      <c r="G386" s="413">
        <v>0.3</v>
      </c>
      <c r="H386" s="413">
        <v>7.5</v>
      </c>
    </row>
    <row r="387" spans="2:10" ht="14.25">
      <c r="B387" s="390">
        <v>43174</v>
      </c>
      <c r="C387" s="413">
        <v>13.8</v>
      </c>
      <c r="D387" s="413">
        <v>0.5</v>
      </c>
      <c r="E387" s="449">
        <v>8.3000000000000007</v>
      </c>
      <c r="F387" s="421">
        <v>15.6</v>
      </c>
      <c r="G387" s="413">
        <v>0.4</v>
      </c>
      <c r="H387" s="413">
        <v>7.6</v>
      </c>
    </row>
    <row r="388" spans="2:10" ht="14.25">
      <c r="B388" s="390">
        <v>43175</v>
      </c>
      <c r="C388" s="413">
        <v>13.6</v>
      </c>
      <c r="D388" s="413">
        <v>0.5</v>
      </c>
      <c r="E388" s="449">
        <v>8.3000000000000007</v>
      </c>
      <c r="F388" s="421">
        <v>15.3</v>
      </c>
      <c r="G388" s="413">
        <v>0.3</v>
      </c>
      <c r="H388" s="413">
        <v>7.5</v>
      </c>
    </row>
    <row r="389" spans="2:10" ht="14.25">
      <c r="B389" s="390">
        <v>43176</v>
      </c>
      <c r="C389" s="413">
        <v>13.5</v>
      </c>
      <c r="D389" s="413">
        <v>0.5</v>
      </c>
      <c r="E389" s="449">
        <v>8.3000000000000007</v>
      </c>
      <c r="F389" s="421">
        <v>15</v>
      </c>
      <c r="G389" s="413">
        <v>0.3</v>
      </c>
      <c r="H389" s="413">
        <v>7.6</v>
      </c>
      <c r="I389" s="627"/>
      <c r="J389" s="627"/>
    </row>
    <row r="390" spans="2:10" ht="14.25">
      <c r="B390" s="390">
        <v>43177</v>
      </c>
      <c r="C390" s="413">
        <v>13.5</v>
      </c>
      <c r="D390" s="413">
        <v>0.5</v>
      </c>
      <c r="E390" s="449">
        <v>8.3000000000000007</v>
      </c>
      <c r="F390" s="421">
        <v>15</v>
      </c>
      <c r="G390" s="413">
        <v>0.3</v>
      </c>
      <c r="H390" s="413">
        <v>7.6</v>
      </c>
      <c r="I390" s="627"/>
      <c r="J390" s="627"/>
    </row>
    <row r="391" spans="2:10" ht="14.25">
      <c r="B391" s="390">
        <v>43178</v>
      </c>
      <c r="C391" s="413">
        <v>13.5</v>
      </c>
      <c r="D391" s="413">
        <v>0.5</v>
      </c>
      <c r="E391" s="449">
        <v>8.3000000000000007</v>
      </c>
      <c r="F391" s="421">
        <v>15.3</v>
      </c>
      <c r="G391" s="413">
        <v>0.4</v>
      </c>
      <c r="H391" s="413">
        <v>7.5</v>
      </c>
      <c r="I391" s="627"/>
      <c r="J391" s="627"/>
    </row>
    <row r="392" spans="2:10" ht="14.25">
      <c r="B392" s="390">
        <v>43179</v>
      </c>
      <c r="C392" s="413">
        <v>13.1</v>
      </c>
      <c r="D392" s="413">
        <v>0.5</v>
      </c>
      <c r="E392" s="449">
        <v>8.3000000000000007</v>
      </c>
      <c r="F392" s="421">
        <v>15</v>
      </c>
      <c r="G392" s="413">
        <v>0.4</v>
      </c>
      <c r="H392" s="413">
        <v>7.5</v>
      </c>
      <c r="I392" s="383"/>
      <c r="J392" s="383"/>
    </row>
    <row r="393" spans="2:10" ht="14.25">
      <c r="B393" s="390">
        <v>43180</v>
      </c>
      <c r="C393" s="413">
        <v>12.8</v>
      </c>
      <c r="D393" s="413">
        <v>0.5</v>
      </c>
      <c r="E393" s="449">
        <v>8.3000000000000007</v>
      </c>
      <c r="F393" s="421">
        <v>14.7</v>
      </c>
      <c r="G393" s="413">
        <v>0.3</v>
      </c>
      <c r="H393" s="413">
        <v>7.6</v>
      </c>
      <c r="I393" s="383"/>
      <c r="J393" s="383"/>
    </row>
    <row r="394" spans="2:10" ht="14.25">
      <c r="B394" s="390">
        <v>43181</v>
      </c>
      <c r="C394" s="413">
        <v>13</v>
      </c>
      <c r="D394" s="413">
        <v>0.5</v>
      </c>
      <c r="E394" s="449">
        <v>8.3000000000000007</v>
      </c>
      <c r="F394" s="421">
        <v>15</v>
      </c>
      <c r="G394" s="413">
        <v>0.4</v>
      </c>
      <c r="H394" s="413">
        <v>7.5</v>
      </c>
      <c r="I394" s="383"/>
      <c r="J394" s="383"/>
    </row>
    <row r="395" spans="2:10" ht="14.25">
      <c r="B395" s="390">
        <v>43182</v>
      </c>
      <c r="C395" s="413">
        <v>13.3</v>
      </c>
      <c r="D395" s="413">
        <v>0.5</v>
      </c>
      <c r="E395" s="449">
        <v>8.3000000000000007</v>
      </c>
      <c r="F395" s="421">
        <v>15.1</v>
      </c>
      <c r="G395" s="413">
        <v>0.4</v>
      </c>
      <c r="H395" s="413">
        <v>7.6</v>
      </c>
      <c r="I395" s="383"/>
      <c r="J395" s="383"/>
    </row>
    <row r="396" spans="2:10" ht="14.25">
      <c r="B396" s="390">
        <v>43183</v>
      </c>
      <c r="C396" s="413">
        <v>13.5</v>
      </c>
      <c r="D396" s="413">
        <v>0.6</v>
      </c>
      <c r="E396" s="449">
        <v>8.3000000000000007</v>
      </c>
      <c r="F396" s="421">
        <v>15.2</v>
      </c>
      <c r="G396" s="413">
        <v>0.4</v>
      </c>
      <c r="H396" s="413">
        <v>7.5</v>
      </c>
    </row>
    <row r="397" spans="2:10" ht="14.25">
      <c r="B397" s="390">
        <v>43184</v>
      </c>
      <c r="C397" s="413">
        <v>13.7</v>
      </c>
      <c r="D397" s="413">
        <v>0.5</v>
      </c>
      <c r="E397" s="449">
        <v>8.3000000000000007</v>
      </c>
      <c r="F397" s="421">
        <v>15.4</v>
      </c>
      <c r="G397" s="413">
        <v>0.4</v>
      </c>
      <c r="H397" s="413">
        <v>7.5</v>
      </c>
    </row>
    <row r="398" spans="2:10" ht="14.25">
      <c r="B398" s="390">
        <v>43185</v>
      </c>
      <c r="C398" s="413">
        <v>13.9</v>
      </c>
      <c r="D398" s="413">
        <v>0.5</v>
      </c>
      <c r="E398" s="449">
        <v>8.3000000000000007</v>
      </c>
      <c r="F398" s="421">
        <v>15.5</v>
      </c>
      <c r="G398" s="413">
        <v>0.4</v>
      </c>
      <c r="H398" s="413">
        <v>7.5</v>
      </c>
    </row>
    <row r="399" spans="2:10" ht="14.25">
      <c r="B399" s="390">
        <v>43186</v>
      </c>
      <c r="C399" s="413">
        <v>14.2</v>
      </c>
      <c r="D399" s="413">
        <v>0.5</v>
      </c>
      <c r="E399" s="449">
        <v>8.3000000000000007</v>
      </c>
      <c r="F399" s="421">
        <v>15.5</v>
      </c>
      <c r="G399" s="413">
        <v>0.4</v>
      </c>
      <c r="H399" s="413">
        <v>7.5</v>
      </c>
    </row>
    <row r="400" spans="2:10" ht="14.25">
      <c r="B400" s="390">
        <v>43187</v>
      </c>
      <c r="C400" s="413">
        <v>14.4</v>
      </c>
      <c r="D400" s="413">
        <v>0.5</v>
      </c>
      <c r="E400" s="449">
        <v>8.3000000000000007</v>
      </c>
      <c r="F400" s="421">
        <v>15.8</v>
      </c>
      <c r="G400" s="413">
        <v>0.4</v>
      </c>
      <c r="H400" s="413">
        <v>7.5</v>
      </c>
    </row>
    <row r="401" spans="2:8" ht="14.25">
      <c r="B401" s="390">
        <v>43188</v>
      </c>
      <c r="C401" s="413">
        <v>14.6</v>
      </c>
      <c r="D401" s="413">
        <v>0.5</v>
      </c>
      <c r="E401" s="449">
        <v>8.3000000000000007</v>
      </c>
      <c r="F401" s="421">
        <v>15.9</v>
      </c>
      <c r="G401" s="413">
        <v>0.3</v>
      </c>
      <c r="H401" s="413">
        <v>7.6</v>
      </c>
    </row>
    <row r="402" spans="2:8" ht="14.25">
      <c r="B402" s="390">
        <v>43189</v>
      </c>
      <c r="C402" s="413">
        <v>14.6</v>
      </c>
      <c r="D402" s="413">
        <v>0.5</v>
      </c>
      <c r="E402" s="449">
        <v>8.3000000000000007</v>
      </c>
      <c r="F402" s="421">
        <v>15.7</v>
      </c>
      <c r="G402" s="413">
        <v>0.4</v>
      </c>
      <c r="H402" s="413">
        <v>7.5</v>
      </c>
    </row>
    <row r="403" spans="2:8" ht="14.25">
      <c r="B403" s="1694">
        <v>43190</v>
      </c>
      <c r="C403" s="1695">
        <v>14.6</v>
      </c>
      <c r="D403" s="1695">
        <v>0.5</v>
      </c>
      <c r="E403" s="1696">
        <v>8.3000000000000007</v>
      </c>
      <c r="F403" s="1697">
        <v>15.7</v>
      </c>
      <c r="G403" s="1695">
        <v>0.4</v>
      </c>
      <c r="H403" s="1695">
        <v>7.5</v>
      </c>
    </row>
    <row r="404" spans="2:8" ht="14.25">
      <c r="B404" s="1161" t="s">
        <v>622</v>
      </c>
      <c r="C404" s="1129">
        <f>MAX(C373:C403)</f>
        <v>14.6</v>
      </c>
      <c r="D404" s="1129">
        <f t="shared" ref="D404:H404" si="33">MAX(D373:D403)</f>
        <v>0.6</v>
      </c>
      <c r="E404" s="1130">
        <f t="shared" si="33"/>
        <v>8.4</v>
      </c>
      <c r="F404" s="1131">
        <f t="shared" si="33"/>
        <v>15.9</v>
      </c>
      <c r="G404" s="1129">
        <f t="shared" si="33"/>
        <v>0.4</v>
      </c>
      <c r="H404" s="1129">
        <f t="shared" si="33"/>
        <v>7.6</v>
      </c>
    </row>
    <row r="405" spans="2:8" ht="14.25">
      <c r="B405" s="389" t="s">
        <v>623</v>
      </c>
      <c r="C405" s="413">
        <f>MIN(C373:C403)</f>
        <v>12.6</v>
      </c>
      <c r="D405" s="413">
        <f t="shared" ref="D405:G405" si="34">MIN(D373:D403)</f>
        <v>0.5</v>
      </c>
      <c r="E405" s="449">
        <f t="shared" si="34"/>
        <v>8.3000000000000007</v>
      </c>
      <c r="F405" s="421">
        <f t="shared" si="34"/>
        <v>14.7</v>
      </c>
      <c r="G405" s="413">
        <f t="shared" si="34"/>
        <v>0.2</v>
      </c>
      <c r="H405" s="413">
        <f>MIN(H373:H403)</f>
        <v>7.5</v>
      </c>
    </row>
    <row r="406" spans="2:8" ht="14.25">
      <c r="B406" s="1162" t="s">
        <v>624</v>
      </c>
      <c r="C406" s="1133">
        <f t="shared" ref="C406:G406" si="35">ROUND(AVERAGE(C373:C403),1)</f>
        <v>13.4</v>
      </c>
      <c r="D406" s="1133">
        <f t="shared" si="35"/>
        <v>0.5</v>
      </c>
      <c r="E406" s="1134">
        <f t="shared" si="35"/>
        <v>8.3000000000000007</v>
      </c>
      <c r="F406" s="1135">
        <f t="shared" si="35"/>
        <v>15.2</v>
      </c>
      <c r="G406" s="1133">
        <f t="shared" si="35"/>
        <v>0.3</v>
      </c>
      <c r="H406" s="1133">
        <f>ROUND(AVERAGE(H373:H403),1)</f>
        <v>7.6</v>
      </c>
    </row>
    <row r="407" spans="2:8">
      <c r="B407">
        <v>42823</v>
      </c>
    </row>
    <row r="408" spans="2:8">
      <c r="B408">
        <v>42824</v>
      </c>
    </row>
    <row r="409" spans="2:8">
      <c r="B409">
        <v>42825</v>
      </c>
    </row>
    <row r="410" spans="2:8">
      <c r="B410" t="s">
        <v>422</v>
      </c>
      <c r="C410" s="1698">
        <f>MAX(C6:C403)</f>
        <v>19.600000000000001</v>
      </c>
      <c r="D410" s="1698">
        <f t="shared" ref="D410:H410" si="36">MAX(D6:D403)</f>
        <v>1.4</v>
      </c>
      <c r="E410" s="1698">
        <f t="shared" si="36"/>
        <v>8.4</v>
      </c>
      <c r="F410" s="1698">
        <f t="shared" si="36"/>
        <v>17.899999999999999</v>
      </c>
      <c r="G410" s="1698">
        <f t="shared" si="36"/>
        <v>0.7</v>
      </c>
      <c r="H410" s="1698">
        <f t="shared" si="36"/>
        <v>7.8</v>
      </c>
    </row>
    <row r="411" spans="2:8">
      <c r="B411" t="s">
        <v>423</v>
      </c>
      <c r="C411" s="1698">
        <f t="shared" ref="C411:H411" si="37">MIN(C6:C403)</f>
        <v>11</v>
      </c>
      <c r="D411" s="1698">
        <f t="shared" si="37"/>
        <v>0.4</v>
      </c>
      <c r="E411" s="1698">
        <f t="shared" si="37"/>
        <v>7</v>
      </c>
      <c r="F411" s="1698">
        <f t="shared" si="37"/>
        <v>13.3</v>
      </c>
      <c r="G411" s="1698">
        <f t="shared" si="37"/>
        <v>0</v>
      </c>
      <c r="H411" s="1698">
        <f t="shared" si="37"/>
        <v>6.7</v>
      </c>
    </row>
    <row r="412" spans="2:8">
      <c r="B412" t="s">
        <v>424</v>
      </c>
      <c r="C412" s="1698">
        <f t="shared" ref="C412:H412" si="38">ROUND(AVERAGE(C12:C403),1)</f>
        <v>15.2</v>
      </c>
      <c r="D412">
        <f t="shared" si="38"/>
        <v>0.5</v>
      </c>
      <c r="E412">
        <f t="shared" si="38"/>
        <v>8.3000000000000007</v>
      </c>
      <c r="F412">
        <f t="shared" si="38"/>
        <v>15.6</v>
      </c>
      <c r="G412">
        <f t="shared" si="38"/>
        <v>0.4</v>
      </c>
      <c r="H412">
        <f t="shared" si="38"/>
        <v>7.6</v>
      </c>
    </row>
  </sheetData>
  <mergeCells count="6">
    <mergeCell ref="J174:M175"/>
    <mergeCell ref="C3:E3"/>
    <mergeCell ref="F3:H3"/>
    <mergeCell ref="B4:B5"/>
    <mergeCell ref="E4:E5"/>
    <mergeCell ref="H4:H5"/>
  </mergeCells>
  <phoneticPr fontId="4"/>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印旛沼-原水</vt:lpstr>
      <vt:lpstr>印旛沼-配水</vt:lpstr>
      <vt:lpstr>南八幡</vt:lpstr>
      <vt:lpstr>佐倉</vt:lpstr>
      <vt:lpstr>郡本</vt:lpstr>
      <vt:lpstr>袖ケ浦</vt:lpstr>
      <vt:lpstr>皿木</vt:lpstr>
      <vt:lpstr>人見</vt:lpstr>
      <vt:lpstr>空港南部・横芝給水場</vt:lpstr>
      <vt:lpstr>排水・汚泥処理</vt:lpstr>
      <vt:lpstr>汚泥分析結果</vt:lpstr>
      <vt:lpstr>浄水薬品</vt:lpstr>
      <vt:lpstr>浄水薬品!Print_Area</vt:lpstr>
      <vt:lpstr>排水・汚泥処理!Print_Area</vt:lpstr>
      <vt:lpstr>'印旛沼-原水'!Print_Titles</vt:lpstr>
      <vt:lpstr>'印旛沼-配水'!Print_Titles</vt:lpstr>
      <vt:lpstr>空港南部・横芝給水場!Print_Titles</vt:lpstr>
      <vt:lpstr>郡本!Print_Titles</vt:lpstr>
      <vt:lpstr>佐倉!Print_Titles</vt:lpstr>
      <vt:lpstr>皿木!Print_Titles</vt:lpstr>
      <vt:lpstr>人見!Print_Titles</vt:lpstr>
      <vt:lpstr>袖ケ浦!Print_Titles</vt:lpstr>
      <vt:lpstr>南八幡!Print_Titles</vt:lpstr>
    </vt:vector>
  </TitlesOfParts>
  <Company>千葉県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千葉県</cp:lastModifiedBy>
  <cp:lastPrinted>2016-05-24T02:37:28Z</cp:lastPrinted>
  <dcterms:created xsi:type="dcterms:W3CDTF">2003-12-25T04:19:50Z</dcterms:created>
  <dcterms:modified xsi:type="dcterms:W3CDTF">2021-07-30T04:58:28Z</dcterms:modified>
</cp:coreProperties>
</file>